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 activeTab="6"/>
  </bookViews>
  <sheets>
    <sheet name="Sheet1" sheetId="1" r:id="rId1"/>
    <sheet name="Sheet2" sheetId="2" r:id="rId2"/>
    <sheet name="Sheet3" sheetId="3" r:id="rId3"/>
    <sheet name="（a）(b)" sheetId="7" r:id="rId4"/>
    <sheet name="(c)(d)" sheetId="4" r:id="rId5"/>
    <sheet name="(e)(f)" sheetId="5" r:id="rId6"/>
    <sheet name="(g)(h)" sheetId="6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6" l="1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M9" i="6"/>
  <c r="P7" i="6"/>
  <c r="O7" i="6"/>
  <c r="N7" i="6"/>
  <c r="P6" i="6"/>
  <c r="O6" i="6"/>
  <c r="N6" i="6"/>
  <c r="P5" i="6"/>
  <c r="O5" i="6"/>
  <c r="N5" i="6"/>
  <c r="P4" i="6"/>
  <c r="O4" i="6"/>
  <c r="N4" i="6"/>
  <c r="P3" i="6"/>
  <c r="O3" i="6"/>
  <c r="N3" i="6"/>
  <c r="M3" i="6"/>
  <c r="M9" i="5"/>
  <c r="M3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7" i="5"/>
  <c r="O7" i="5"/>
  <c r="N7" i="5"/>
  <c r="P6" i="5"/>
  <c r="O6" i="5"/>
  <c r="N6" i="5"/>
  <c r="P5" i="5"/>
  <c r="O5" i="5"/>
  <c r="N5" i="5"/>
  <c r="P4" i="5"/>
  <c r="O4" i="5"/>
  <c r="N4" i="5"/>
  <c r="P3" i="5"/>
  <c r="O3" i="5"/>
  <c r="N3" i="5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Q4" i="7"/>
  <c r="Q5" i="7"/>
  <c r="Q6" i="7"/>
  <c r="Q7" i="7"/>
  <c r="Q9" i="7"/>
  <c r="Q10" i="7"/>
  <c r="Q11" i="7"/>
  <c r="Q12" i="7"/>
  <c r="Q13" i="7"/>
  <c r="Q3" i="7"/>
  <c r="P4" i="7"/>
  <c r="P5" i="7"/>
  <c r="P6" i="7"/>
  <c r="P7" i="7"/>
  <c r="P9" i="7"/>
  <c r="P10" i="7"/>
  <c r="P11" i="7"/>
  <c r="P12" i="7"/>
  <c r="P13" i="7"/>
  <c r="P3" i="7"/>
  <c r="O10" i="7"/>
  <c r="O11" i="7"/>
  <c r="O12" i="7"/>
  <c r="O13" i="7"/>
  <c r="O4" i="7"/>
  <c r="O5" i="7"/>
  <c r="O6" i="7"/>
  <c r="O7" i="7"/>
  <c r="O9" i="7"/>
  <c r="O3" i="7"/>
  <c r="R4" i="2"/>
  <c r="S4" i="2"/>
  <c r="R5" i="2"/>
  <c r="S5" i="2"/>
  <c r="R6" i="2"/>
  <c r="S6" i="2"/>
  <c r="R8" i="2"/>
  <c r="S8" i="2"/>
  <c r="R9" i="2"/>
  <c r="S9" i="2"/>
  <c r="R10" i="2"/>
  <c r="S10" i="2"/>
  <c r="R11" i="2"/>
  <c r="S11" i="2"/>
  <c r="R13" i="2"/>
  <c r="S13" i="2"/>
  <c r="R14" i="2"/>
  <c r="S14" i="2"/>
  <c r="R15" i="2"/>
  <c r="S15" i="2"/>
  <c r="R16" i="2"/>
  <c r="S16" i="2"/>
  <c r="R18" i="2"/>
  <c r="S18" i="2"/>
  <c r="R19" i="2"/>
  <c r="S19" i="2"/>
  <c r="R20" i="2"/>
  <c r="S20" i="2"/>
  <c r="R21" i="2"/>
  <c r="S21" i="2"/>
  <c r="R23" i="2"/>
  <c r="S23" i="2"/>
  <c r="R24" i="2"/>
  <c r="S24" i="2"/>
  <c r="R25" i="2"/>
  <c r="S25" i="2"/>
  <c r="R26" i="2"/>
  <c r="S26" i="2"/>
  <c r="R28" i="2"/>
  <c r="S28" i="2"/>
  <c r="R29" i="2"/>
  <c r="S29" i="2"/>
  <c r="R30" i="2"/>
  <c r="S30" i="2"/>
  <c r="R31" i="2"/>
  <c r="S31" i="2"/>
  <c r="R33" i="2"/>
  <c r="S33" i="2"/>
  <c r="R34" i="2"/>
  <c r="S34" i="2"/>
  <c r="R35" i="2"/>
  <c r="S35" i="2"/>
  <c r="R36" i="2"/>
  <c r="S36" i="2"/>
  <c r="R38" i="2"/>
  <c r="S38" i="2"/>
  <c r="R39" i="2"/>
  <c r="S39" i="2"/>
  <c r="R40" i="2"/>
  <c r="S40" i="2"/>
  <c r="R41" i="2"/>
  <c r="S41" i="2"/>
  <c r="R43" i="2"/>
  <c r="S43" i="2"/>
  <c r="R44" i="2"/>
  <c r="S44" i="2"/>
  <c r="R45" i="2"/>
  <c r="S45" i="2"/>
  <c r="R46" i="2"/>
  <c r="S46" i="2"/>
  <c r="R48" i="2"/>
  <c r="S48" i="2"/>
  <c r="R49" i="2"/>
  <c r="S49" i="2"/>
  <c r="R50" i="2"/>
  <c r="S50" i="2"/>
  <c r="R51" i="2"/>
  <c r="S51" i="2"/>
  <c r="S3" i="2"/>
  <c r="R3" i="2"/>
  <c r="Q4" i="2"/>
  <c r="Q5" i="2"/>
  <c r="Q6" i="2"/>
  <c r="Q8" i="2"/>
  <c r="Q9" i="2"/>
  <c r="Q10" i="2"/>
  <c r="Q11" i="2"/>
  <c r="Q3" i="2"/>
  <c r="P13" i="2"/>
  <c r="P14" i="2"/>
  <c r="P15" i="2"/>
  <c r="P16" i="2"/>
  <c r="P18" i="2"/>
  <c r="P19" i="2"/>
  <c r="P20" i="2"/>
  <c r="P21" i="2"/>
  <c r="P23" i="2"/>
  <c r="P24" i="2"/>
  <c r="P25" i="2"/>
  <c r="P26" i="2"/>
  <c r="P28" i="2"/>
  <c r="P29" i="2"/>
  <c r="P30" i="2"/>
  <c r="P31" i="2"/>
  <c r="P33" i="2"/>
  <c r="P34" i="2"/>
  <c r="P35" i="2"/>
  <c r="P36" i="2"/>
  <c r="P38" i="2"/>
  <c r="P39" i="2"/>
  <c r="P40" i="2"/>
  <c r="P41" i="2"/>
  <c r="P43" i="2"/>
  <c r="P44" i="2"/>
  <c r="P45" i="2"/>
  <c r="P46" i="2"/>
  <c r="P48" i="2"/>
  <c r="P49" i="2"/>
  <c r="P50" i="2"/>
  <c r="P51" i="2"/>
  <c r="P8" i="2"/>
  <c r="P9" i="2"/>
  <c r="P10" i="2"/>
  <c r="P11" i="2"/>
  <c r="P4" i="2" l="1"/>
  <c r="P5" i="2"/>
  <c r="P6" i="2"/>
  <c r="P3" i="2"/>
</calcChain>
</file>

<file path=xl/sharedStrings.xml><?xml version="1.0" encoding="utf-8"?>
<sst xmlns="http://schemas.openxmlformats.org/spreadsheetml/2006/main" count="468" uniqueCount="131">
  <si>
    <t>Condition number</t>
  </si>
  <si>
    <t>Contact angle</t>
  </si>
  <si>
    <t>Droplet surface tension, σ (mN/m)</t>
  </si>
  <si>
    <t>Boundary between regimes A and B</t>
  </si>
  <si>
    <t>Boundary between regimes B and C</t>
  </si>
  <si>
    <t>Boundary between regimes C and D</t>
  </si>
  <si>
    <r>
      <t>𝛼</t>
    </r>
    <r>
      <rPr>
        <sz val="10.5"/>
        <color theme="1"/>
        <rFont val="Times New Roman"/>
        <family val="1"/>
      </rPr>
      <t xml:space="preserve"> = 168.4</t>
    </r>
    <r>
      <rPr>
        <sz val="10.5"/>
        <color theme="1"/>
        <rFont val="宋体"/>
        <family val="3"/>
        <charset val="134"/>
      </rPr>
      <t>︒</t>
    </r>
    <r>
      <rPr>
        <sz val="10.5"/>
        <color theme="1"/>
        <rFont val="Times New Roman"/>
        <family val="1"/>
      </rPr>
      <t xml:space="preserve"> </t>
    </r>
    <r>
      <rPr>
        <i/>
        <sz val="10.5"/>
        <color theme="1"/>
        <rFont val="Times New Roman"/>
        <family val="1"/>
      </rPr>
      <t>β</t>
    </r>
    <r>
      <rPr>
        <sz val="10.5"/>
        <color theme="1"/>
        <rFont val="Times New Roman"/>
        <family val="1"/>
      </rPr>
      <t xml:space="preserve"> = 91.4</t>
    </r>
    <r>
      <rPr>
        <sz val="10.5"/>
        <color theme="1"/>
        <rFont val="宋体"/>
        <family val="3"/>
        <charset val="134"/>
      </rPr>
      <t>︒</t>
    </r>
  </si>
  <si>
    <r>
      <t>5.807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1.080</t>
    </r>
    <r>
      <rPr>
        <i/>
        <sz val="10"/>
        <color theme="1"/>
        <rFont val="Times New Roman"/>
        <family val="1"/>
      </rPr>
      <t>Oh</t>
    </r>
    <r>
      <rPr>
        <vertAlign val="superscript"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=0.9998</t>
    </r>
  </si>
  <si>
    <r>
      <t xml:space="preserve">When </t>
    </r>
    <r>
      <rPr>
        <sz val="10.5"/>
        <color theme="1"/>
        <rFont val="Times New Roman"/>
        <family val="1"/>
      </rPr>
      <t xml:space="preserve">0.00965 ≤ </t>
    </r>
    <r>
      <rPr>
        <i/>
        <sz val="10.5"/>
        <color theme="1"/>
        <rFont val="Times New Roman"/>
        <family val="1"/>
      </rPr>
      <t>Oh</t>
    </r>
    <r>
      <rPr>
        <sz val="10.5"/>
        <color theme="1"/>
        <rFont val="Times New Roman"/>
        <family val="1"/>
      </rPr>
      <t xml:space="preserve"> ≤ 0.0483</t>
    </r>
  </si>
  <si>
    <r>
      <t>7.736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1.076</t>
    </r>
    <r>
      <rPr>
        <i/>
        <sz val="10"/>
        <color theme="1"/>
        <rFont val="Times New Roman"/>
        <family val="1"/>
      </rPr>
      <t>Oh</t>
    </r>
    <r>
      <rPr>
        <sz val="10"/>
        <color theme="1"/>
        <rFont val="Times New Roman"/>
        <family val="1"/>
      </rPr>
      <t xml:space="preserve"> </t>
    </r>
  </si>
  <si>
    <r>
      <t>R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= 0.9873</t>
    </r>
  </si>
  <si>
    <r>
      <t>8.570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1.038</t>
    </r>
    <r>
      <rPr>
        <i/>
        <sz val="10"/>
        <color theme="1"/>
        <rFont val="Times New Roman"/>
        <family val="1"/>
      </rPr>
      <t>Oh</t>
    </r>
  </si>
  <si>
    <t>R² = 0.9981</t>
  </si>
  <si>
    <r>
      <t>𝛼</t>
    </r>
    <r>
      <rPr>
        <sz val="10.5"/>
        <color theme="1"/>
        <rFont val="Times New Roman"/>
        <family val="1"/>
      </rPr>
      <t xml:space="preserve"> = 151.2</t>
    </r>
    <r>
      <rPr>
        <sz val="10.5"/>
        <color theme="1"/>
        <rFont val="宋体"/>
        <family val="3"/>
        <charset val="134"/>
      </rPr>
      <t>︒</t>
    </r>
    <r>
      <rPr>
        <sz val="10.5"/>
        <color theme="1"/>
        <rFont val="Times New Roman"/>
        <family val="1"/>
      </rPr>
      <t xml:space="preserve"> </t>
    </r>
    <r>
      <rPr>
        <i/>
        <sz val="10.5"/>
        <color theme="1"/>
        <rFont val="Times New Roman"/>
        <family val="1"/>
      </rPr>
      <t xml:space="preserve">β </t>
    </r>
    <r>
      <rPr>
        <sz val="10.5"/>
        <color theme="1"/>
        <rFont val="Times New Roman"/>
        <family val="1"/>
      </rPr>
      <t>= 15.2</t>
    </r>
    <r>
      <rPr>
        <sz val="10.5"/>
        <color theme="1"/>
        <rFont val="宋体"/>
        <family val="3"/>
        <charset val="134"/>
      </rPr>
      <t>︒</t>
    </r>
  </si>
  <si>
    <r>
      <t xml:space="preserve">No rebounding when </t>
    </r>
    <r>
      <rPr>
        <i/>
        <sz val="10"/>
        <color theme="1"/>
        <rFont val="Times New Roman"/>
        <family val="1"/>
      </rPr>
      <t>Oh</t>
    </r>
    <r>
      <rPr>
        <sz val="10"/>
        <color theme="1"/>
        <rFont val="Times New Roman"/>
        <family val="1"/>
      </rPr>
      <t xml:space="preserve"> ≥ 0.00965</t>
    </r>
  </si>
  <si>
    <r>
      <t>32.223 =</t>
    </r>
    <r>
      <rPr>
        <i/>
        <sz val="10"/>
        <color theme="1"/>
        <rFont val="Times New Roman"/>
        <family val="1"/>
      </rPr>
      <t xml:space="preserve">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1.34</t>
    </r>
    <r>
      <rPr>
        <i/>
        <sz val="10"/>
        <color theme="1"/>
        <rFont val="Times New Roman"/>
        <family val="1"/>
      </rPr>
      <t>Oh</t>
    </r>
  </si>
  <si>
    <t>R² = 0.9979</t>
  </si>
  <si>
    <r>
      <t>7.239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0.983</t>
    </r>
    <r>
      <rPr>
        <i/>
        <sz val="10"/>
        <color theme="1"/>
        <rFont val="Times New Roman"/>
        <family val="1"/>
      </rPr>
      <t>Oh</t>
    </r>
  </si>
  <si>
    <t>R² = 0.9987</t>
  </si>
  <si>
    <r>
      <t>𝛼</t>
    </r>
    <r>
      <rPr>
        <sz val="10.5"/>
        <color theme="1"/>
        <rFont val="Times New Roman"/>
        <family val="1"/>
      </rPr>
      <t xml:space="preserve"> = 90</t>
    </r>
    <r>
      <rPr>
        <sz val="10.5"/>
        <color theme="1"/>
        <rFont val="宋体"/>
        <family val="3"/>
        <charset val="134"/>
      </rPr>
      <t>︒</t>
    </r>
  </si>
  <si>
    <r>
      <t>β</t>
    </r>
    <r>
      <rPr>
        <sz val="10.5"/>
        <color theme="1"/>
        <rFont val="Times New Roman"/>
        <family val="1"/>
      </rPr>
      <t xml:space="preserve"> = 23</t>
    </r>
    <r>
      <rPr>
        <sz val="10.5"/>
        <color theme="1"/>
        <rFont val="宋体"/>
        <family val="3"/>
        <charset val="134"/>
      </rPr>
      <t>︒</t>
    </r>
  </si>
  <si>
    <r>
      <t>17.196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1.241</t>
    </r>
    <r>
      <rPr>
        <i/>
        <sz val="10"/>
        <color theme="1"/>
        <rFont val="Times New Roman"/>
        <family val="1"/>
      </rPr>
      <t>Oh</t>
    </r>
  </si>
  <si>
    <t>R² = 0.9825</t>
  </si>
  <si>
    <r>
      <t xml:space="preserve">3.102 = </t>
    </r>
    <r>
      <rPr>
        <i/>
        <sz val="10"/>
        <color theme="1"/>
        <rFont val="Times New Roman"/>
        <family val="1"/>
      </rPr>
      <t>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0.717</t>
    </r>
    <r>
      <rPr>
        <i/>
        <sz val="10"/>
        <color theme="1"/>
        <rFont val="Times New Roman"/>
        <family val="1"/>
      </rPr>
      <t>Oh</t>
    </r>
  </si>
  <si>
    <t>R² = 0.9929</t>
  </si>
  <si>
    <r>
      <t>𝛼</t>
    </r>
    <r>
      <rPr>
        <sz val="10.5"/>
        <color theme="1"/>
        <rFont val="Times New Roman"/>
        <family val="1"/>
      </rPr>
      <t xml:space="preserve"> = 62</t>
    </r>
    <r>
      <rPr>
        <sz val="10.5"/>
        <color theme="1"/>
        <rFont val="宋体"/>
        <family val="3"/>
        <charset val="134"/>
      </rPr>
      <t>︒</t>
    </r>
  </si>
  <si>
    <r>
      <t>β</t>
    </r>
    <r>
      <rPr>
        <sz val="10.5"/>
        <color theme="1"/>
        <rFont val="Times New Roman"/>
        <family val="1"/>
      </rPr>
      <t xml:space="preserve"> = 17</t>
    </r>
    <r>
      <rPr>
        <sz val="10.5"/>
        <color theme="1"/>
        <rFont val="宋体"/>
        <family val="3"/>
        <charset val="134"/>
      </rPr>
      <t>︒</t>
    </r>
  </si>
  <si>
    <r>
      <t>37.077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1.431</t>
    </r>
    <r>
      <rPr>
        <i/>
        <sz val="10"/>
        <color theme="1"/>
        <rFont val="Times New Roman"/>
        <family val="1"/>
      </rPr>
      <t>Oh</t>
    </r>
  </si>
  <si>
    <r>
      <t>2.415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i/>
        <vertAlign val="superscript"/>
        <sz val="10"/>
        <color theme="1"/>
        <rFont val="Times New Roman"/>
        <family val="1"/>
      </rPr>
      <t>0</t>
    </r>
    <r>
      <rPr>
        <vertAlign val="superscript"/>
        <sz val="10"/>
        <color theme="1"/>
        <rFont val="Times New Roman"/>
        <family val="1"/>
      </rPr>
      <t>.654</t>
    </r>
    <r>
      <rPr>
        <i/>
        <sz val="10"/>
        <color theme="1"/>
        <rFont val="Times New Roman"/>
        <family val="1"/>
      </rPr>
      <t>Oh</t>
    </r>
  </si>
  <si>
    <t>R² = 1</t>
  </si>
  <si>
    <r>
      <t>𝛼</t>
    </r>
    <r>
      <rPr>
        <sz val="10.5"/>
        <color theme="1"/>
        <rFont val="Times New Roman"/>
        <family val="1"/>
      </rPr>
      <t xml:space="preserve"> = 25</t>
    </r>
    <r>
      <rPr>
        <sz val="10.5"/>
        <color theme="1"/>
        <rFont val="宋体"/>
        <family val="3"/>
        <charset val="134"/>
      </rPr>
      <t>︒</t>
    </r>
  </si>
  <si>
    <r>
      <t>β</t>
    </r>
    <r>
      <rPr>
        <sz val="10.5"/>
        <color theme="1"/>
        <rFont val="Times New Roman"/>
        <family val="1"/>
      </rPr>
      <t xml:space="preserve"> = 7.5</t>
    </r>
    <r>
      <rPr>
        <sz val="10.5"/>
        <color theme="1"/>
        <rFont val="宋体"/>
        <family val="3"/>
        <charset val="134"/>
      </rPr>
      <t>︒</t>
    </r>
  </si>
  <si>
    <r>
      <t>10.859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1.198</t>
    </r>
    <r>
      <rPr>
        <i/>
        <sz val="10"/>
        <color theme="1"/>
        <rFont val="Times New Roman"/>
        <family val="1"/>
      </rPr>
      <t>Oh</t>
    </r>
  </si>
  <si>
    <t>R² = 0.997</t>
  </si>
  <si>
    <r>
      <t>3.611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0.699</t>
    </r>
    <r>
      <rPr>
        <i/>
        <sz val="10"/>
        <color theme="1"/>
        <rFont val="Times New Roman"/>
        <family val="1"/>
      </rPr>
      <t>Oh</t>
    </r>
  </si>
  <si>
    <t>R² = 0.9906</t>
  </si>
  <si>
    <r>
      <t>𝛼</t>
    </r>
    <r>
      <rPr>
        <sz val="10.5"/>
        <color theme="1"/>
        <rFont val="Times New Roman"/>
        <family val="1"/>
      </rPr>
      <t xml:space="preserve"> = 168.4</t>
    </r>
    <r>
      <rPr>
        <sz val="10.5"/>
        <color theme="1"/>
        <rFont val="宋体"/>
        <family val="3"/>
        <charset val="134"/>
      </rPr>
      <t>︒</t>
    </r>
    <r>
      <rPr>
        <sz val="10.5"/>
        <color theme="1"/>
        <rFont val="Times New Roman"/>
        <family val="1"/>
      </rPr>
      <t xml:space="preserve"> </t>
    </r>
    <r>
      <rPr>
        <i/>
        <sz val="10.5"/>
        <color theme="1"/>
        <rFont val="Times New Roman"/>
        <family val="1"/>
      </rPr>
      <t>β</t>
    </r>
    <r>
      <rPr>
        <sz val="10.5"/>
        <color theme="1"/>
        <rFont val="Times New Roman"/>
        <family val="1"/>
      </rPr>
      <t xml:space="preserve"> = 168.4</t>
    </r>
    <r>
      <rPr>
        <sz val="10.5"/>
        <color theme="1"/>
        <rFont val="宋体"/>
        <family val="3"/>
        <charset val="134"/>
      </rPr>
      <t>︒</t>
    </r>
  </si>
  <si>
    <r>
      <t>7.301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1.119</t>
    </r>
    <r>
      <rPr>
        <i/>
        <sz val="10"/>
        <color theme="1"/>
        <rFont val="Times New Roman"/>
        <family val="1"/>
      </rPr>
      <t>Oh</t>
    </r>
  </si>
  <si>
    <t xml:space="preserve">R² = 0.9987 </t>
  </si>
  <si>
    <r>
      <t>𝛼</t>
    </r>
    <r>
      <rPr>
        <sz val="10.5"/>
        <color theme="1"/>
        <rFont val="Times New Roman"/>
        <family val="1"/>
      </rPr>
      <t xml:space="preserve"> = 151.2</t>
    </r>
    <r>
      <rPr>
        <sz val="10.5"/>
        <color theme="1"/>
        <rFont val="宋体"/>
        <family val="3"/>
        <charset val="134"/>
      </rPr>
      <t>︒</t>
    </r>
    <r>
      <rPr>
        <sz val="10.5"/>
        <color theme="1"/>
        <rFont val="Times New Roman"/>
        <family val="1"/>
      </rPr>
      <t xml:space="preserve"> </t>
    </r>
    <r>
      <rPr>
        <i/>
        <sz val="10.5"/>
        <color theme="1"/>
        <rFont val="Times New Roman"/>
        <family val="1"/>
      </rPr>
      <t>β</t>
    </r>
    <r>
      <rPr>
        <sz val="10.5"/>
        <color theme="1"/>
        <rFont val="Times New Roman"/>
        <family val="1"/>
      </rPr>
      <t xml:space="preserve"> = 151.2</t>
    </r>
    <r>
      <rPr>
        <sz val="10.5"/>
        <color theme="1"/>
        <rFont val="宋体"/>
        <family val="3"/>
        <charset val="134"/>
      </rPr>
      <t>︒</t>
    </r>
  </si>
  <si>
    <r>
      <t>10.034 = Re</t>
    </r>
    <r>
      <rPr>
        <i/>
        <vertAlign val="subscript"/>
        <sz val="10"/>
        <color theme="1"/>
        <rFont val="Times New Roman"/>
        <family val="1"/>
      </rPr>
      <t>cr</t>
    </r>
    <r>
      <rPr>
        <i/>
        <vertAlign val="superscript"/>
        <sz val="10"/>
        <color theme="1"/>
        <rFont val="Times New Roman"/>
        <family val="1"/>
      </rPr>
      <t>1.189</t>
    </r>
    <r>
      <rPr>
        <i/>
        <sz val="10"/>
        <color theme="1"/>
        <rFont val="Times New Roman"/>
        <family val="1"/>
      </rPr>
      <t>Oh</t>
    </r>
  </si>
  <si>
    <t xml:space="preserve">R² = 0.9989 </t>
  </si>
  <si>
    <r>
      <t>𝛼</t>
    </r>
    <r>
      <rPr>
        <sz val="10.5"/>
        <color theme="1"/>
        <rFont val="Times New Roman"/>
        <family val="1"/>
      </rPr>
      <t xml:space="preserve"> = 120</t>
    </r>
    <r>
      <rPr>
        <sz val="10.5"/>
        <color theme="1"/>
        <rFont val="宋体"/>
        <family val="3"/>
        <charset val="134"/>
      </rPr>
      <t>︒</t>
    </r>
  </si>
  <si>
    <r>
      <t>β</t>
    </r>
    <r>
      <rPr>
        <sz val="10.5"/>
        <color theme="1"/>
        <rFont val="Times New Roman"/>
        <family val="1"/>
      </rPr>
      <t xml:space="preserve"> = 120</t>
    </r>
    <r>
      <rPr>
        <sz val="10.5"/>
        <color theme="1"/>
        <rFont val="宋体"/>
        <family val="3"/>
        <charset val="134"/>
      </rPr>
      <t>︒</t>
    </r>
  </si>
  <si>
    <r>
      <t>12.491 = Re</t>
    </r>
    <r>
      <rPr>
        <i/>
        <vertAlign val="subscript"/>
        <sz val="10"/>
        <color theme="1"/>
        <rFont val="Times New Roman"/>
        <family val="1"/>
      </rPr>
      <t>cr</t>
    </r>
    <r>
      <rPr>
        <i/>
        <vertAlign val="superscript"/>
        <sz val="10"/>
        <color theme="1"/>
        <rFont val="Times New Roman"/>
        <family val="1"/>
      </rPr>
      <t>1.274</t>
    </r>
    <r>
      <rPr>
        <i/>
        <sz val="10"/>
        <color theme="1"/>
        <rFont val="Times New Roman"/>
        <family val="1"/>
      </rPr>
      <t>Oh</t>
    </r>
  </si>
  <si>
    <t>R² = 0.9962</t>
  </si>
  <si>
    <r>
      <t>𝛼</t>
    </r>
    <r>
      <rPr>
        <sz val="10.5"/>
        <color theme="1"/>
        <rFont val="Times New Roman"/>
        <family val="1"/>
      </rPr>
      <t xml:space="preserve"> = 100</t>
    </r>
    <r>
      <rPr>
        <sz val="10.5"/>
        <color theme="1"/>
        <rFont val="宋体"/>
        <family val="3"/>
        <charset val="134"/>
      </rPr>
      <t>︒</t>
    </r>
  </si>
  <si>
    <r>
      <t>β</t>
    </r>
    <r>
      <rPr>
        <sz val="10.5"/>
        <color theme="1"/>
        <rFont val="Times New Roman"/>
        <family val="1"/>
      </rPr>
      <t xml:space="preserve"> = 100</t>
    </r>
    <r>
      <rPr>
        <sz val="10.5"/>
        <color theme="1"/>
        <rFont val="宋体"/>
        <family val="3"/>
        <charset val="134"/>
      </rPr>
      <t>︒</t>
    </r>
  </si>
  <si>
    <r>
      <t>9.077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1.238</t>
    </r>
    <r>
      <rPr>
        <i/>
        <sz val="10"/>
        <color theme="1"/>
        <rFont val="Times New Roman"/>
        <family val="1"/>
      </rPr>
      <t>Oh</t>
    </r>
  </si>
  <si>
    <t>R² = 0.9967</t>
  </si>
  <si>
    <r>
      <t xml:space="preserve">β </t>
    </r>
    <r>
      <rPr>
        <sz val="10.5"/>
        <color theme="1"/>
        <rFont val="Times New Roman"/>
        <family val="1"/>
      </rPr>
      <t>= 90</t>
    </r>
    <r>
      <rPr>
        <sz val="10.5"/>
        <color theme="1"/>
        <rFont val="宋体"/>
        <family val="3"/>
        <charset val="134"/>
      </rPr>
      <t>︒</t>
    </r>
  </si>
  <si>
    <r>
      <t>6.663</t>
    </r>
    <r>
      <rPr>
        <i/>
        <sz val="10"/>
        <color theme="1"/>
        <rFont val="Times New Roman"/>
        <family val="1"/>
      </rPr>
      <t xml:space="preserve"> = Re</t>
    </r>
    <r>
      <rPr>
        <i/>
        <vertAlign val="subscript"/>
        <sz val="10"/>
        <color theme="1"/>
        <rFont val="Times New Roman"/>
        <family val="1"/>
      </rPr>
      <t>cr</t>
    </r>
    <r>
      <rPr>
        <vertAlign val="superscript"/>
        <sz val="10"/>
        <color theme="1"/>
        <rFont val="Times New Roman"/>
        <family val="1"/>
      </rPr>
      <t>1.186</t>
    </r>
    <r>
      <rPr>
        <i/>
        <sz val="10"/>
        <color theme="1"/>
        <rFont val="Times New Roman"/>
        <family val="1"/>
      </rPr>
      <t>Oh</t>
    </r>
    <r>
      <rPr>
        <sz val="10"/>
        <color theme="1"/>
        <rFont val="Times New Roman"/>
        <family val="1"/>
      </rPr>
      <t xml:space="preserve"> R² = 0.9965</t>
    </r>
  </si>
  <si>
    <r>
      <t xml:space="preserve">When </t>
    </r>
    <r>
      <rPr>
        <sz val="10.5"/>
        <color theme="1"/>
        <rFont val="Times New Roman"/>
        <family val="1"/>
      </rPr>
      <t xml:space="preserve">0.00965 ≤ </t>
    </r>
    <r>
      <rPr>
        <i/>
        <sz val="10.5"/>
        <color theme="1"/>
        <rFont val="Times New Roman"/>
        <family val="1"/>
      </rPr>
      <t>Oh</t>
    </r>
    <r>
      <rPr>
        <sz val="10.5"/>
        <color theme="1"/>
        <rFont val="Times New Roman"/>
        <family val="1"/>
      </rPr>
      <t xml:space="preserve"> ≤ 0.0311</t>
    </r>
  </si>
  <si>
    <r>
      <t>𝛼</t>
    </r>
    <r>
      <rPr>
        <sz val="10.5"/>
        <color theme="1"/>
        <rFont val="Times New Roman"/>
        <family val="1"/>
      </rPr>
      <t xml:space="preserve"> = 80</t>
    </r>
    <r>
      <rPr>
        <sz val="10.5"/>
        <color theme="1"/>
        <rFont val="宋体"/>
        <family val="3"/>
        <charset val="134"/>
      </rPr>
      <t>︒</t>
    </r>
  </si>
  <si>
    <r>
      <t>β</t>
    </r>
    <r>
      <rPr>
        <sz val="10.5"/>
        <color theme="1"/>
        <rFont val="Times New Roman"/>
        <family val="1"/>
      </rPr>
      <t xml:space="preserve"> = 80</t>
    </r>
    <r>
      <rPr>
        <sz val="10.5"/>
        <color theme="1"/>
        <rFont val="宋体"/>
        <family val="3"/>
        <charset val="134"/>
      </rPr>
      <t>︒</t>
    </r>
  </si>
  <si>
    <r>
      <t xml:space="preserve">Re </t>
    </r>
    <r>
      <rPr>
        <sz val="10"/>
        <color theme="1"/>
        <rFont val="Times New Roman"/>
        <family val="1"/>
      </rPr>
      <t xml:space="preserve">= 219.99 when </t>
    </r>
    <r>
      <rPr>
        <i/>
        <sz val="10"/>
        <color theme="1"/>
        <rFont val="Times New Roman"/>
        <family val="1"/>
      </rPr>
      <t>Oh=</t>
    </r>
    <r>
      <rPr>
        <sz val="10"/>
        <color theme="1"/>
        <rFont val="Times New Roman"/>
        <family val="1"/>
      </rPr>
      <t>0.00965;</t>
    </r>
  </si>
  <si>
    <r>
      <t xml:space="preserve">No rebounding when </t>
    </r>
    <r>
      <rPr>
        <i/>
        <sz val="10"/>
        <color theme="1"/>
        <rFont val="Times New Roman"/>
        <family val="1"/>
      </rPr>
      <t>Oh</t>
    </r>
    <r>
      <rPr>
        <sz val="10"/>
        <color theme="1"/>
        <rFont val="Times New Roman"/>
        <family val="1"/>
      </rPr>
      <t xml:space="preserve"> ≥ 0.0193</t>
    </r>
  </si>
  <si>
    <r>
      <t>Re</t>
    </r>
    <r>
      <rPr>
        <sz val="10"/>
        <color theme="1"/>
        <rFont val="Times New Roman"/>
        <family val="1"/>
      </rPr>
      <t xml:space="preserve"> = 7.4872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-1.017</t>
    </r>
  </si>
  <si>
    <r>
      <t>Re</t>
    </r>
    <r>
      <rPr>
        <sz val="10"/>
        <color theme="1"/>
        <rFont val="Times New Roman"/>
        <family val="1"/>
      </rPr>
      <t xml:space="preserve"> = 12.497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-0.699</t>
    </r>
  </si>
  <si>
    <r>
      <t>Re</t>
    </r>
    <r>
      <rPr>
        <sz val="10"/>
        <color theme="1"/>
        <rFont val="Times New Roman"/>
        <family val="1"/>
      </rPr>
      <t xml:space="preserve"> = 3.8543</t>
    </r>
    <r>
      <rPr>
        <i/>
        <sz val="10"/>
        <color theme="1"/>
        <rFont val="Times New Roman"/>
        <family val="1"/>
      </rPr>
      <t>Oh</t>
    </r>
    <r>
      <rPr>
        <vertAlign val="superscript"/>
        <sz val="10"/>
        <color theme="1"/>
        <rFont val="Times New Roman"/>
        <family val="1"/>
      </rPr>
      <t>-1.53</t>
    </r>
  </si>
  <si>
    <r>
      <t>Re</t>
    </r>
    <r>
      <rPr>
        <sz val="10"/>
        <color theme="1"/>
        <rFont val="Times New Roman"/>
        <family val="1"/>
      </rPr>
      <t xml:space="preserve"> = 7.3263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-0.835</t>
    </r>
  </si>
  <si>
    <r>
      <t>Re</t>
    </r>
    <r>
      <rPr>
        <sz val="10"/>
        <color theme="1"/>
        <rFont val="Times New Roman"/>
        <family val="1"/>
      </rPr>
      <t xml:space="preserve"> = 6.2803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-1.431</t>
    </r>
  </si>
  <si>
    <r>
      <t>Re</t>
    </r>
    <r>
      <rPr>
        <sz val="10"/>
        <color theme="1"/>
        <rFont val="Times New Roman"/>
        <family val="1"/>
      </rPr>
      <t xml:space="preserve"> = 5.9134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-0.894</t>
    </r>
  </si>
  <si>
    <r>
      <t>Re</t>
    </r>
    <r>
      <rPr>
        <sz val="10"/>
        <color theme="1"/>
        <rFont val="Times New Roman"/>
        <family val="1"/>
      </rPr>
      <t xml:space="preserve"> = 6.9542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-0.841</t>
    </r>
  </si>
  <si>
    <r>
      <t>Re</t>
    </r>
    <r>
      <rPr>
        <sz val="10"/>
        <color theme="1"/>
        <rFont val="Times New Roman"/>
        <family val="1"/>
      </rPr>
      <t xml:space="preserve"> = 7.2581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-0.785</t>
    </r>
  </si>
  <si>
    <r>
      <t>Re</t>
    </r>
    <r>
      <rPr>
        <sz val="10"/>
        <color theme="1"/>
        <rFont val="Times New Roman"/>
        <family val="1"/>
      </rPr>
      <t xml:space="preserve"> = 5.9429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-0.808</t>
    </r>
  </si>
  <si>
    <r>
      <t>Re</t>
    </r>
    <r>
      <rPr>
        <sz val="10"/>
        <color theme="1"/>
        <rFont val="Times New Roman"/>
        <family val="1"/>
      </rPr>
      <t xml:space="preserve"> = 4.9469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-0.843</t>
    </r>
  </si>
  <si>
    <t>R² = 0.9965</t>
  </si>
  <si>
    <r>
      <t xml:space="preserve">Re </t>
    </r>
    <r>
      <rPr>
        <sz val="10"/>
        <color theme="1"/>
        <rFont val="Times New Roman"/>
        <family val="1"/>
      </rPr>
      <t xml:space="preserve">=219.99 when </t>
    </r>
    <r>
      <rPr>
        <i/>
        <sz val="10"/>
        <color theme="1"/>
        <rFont val="Times New Roman"/>
        <family val="1"/>
      </rPr>
      <t>Oh=</t>
    </r>
    <r>
      <rPr>
        <sz val="10"/>
        <color theme="1"/>
        <rFont val="Times New Roman"/>
        <family val="1"/>
      </rPr>
      <t>0.00965;</t>
    </r>
  </si>
  <si>
    <t>Oh</t>
    <phoneticPr fontId="11" type="noConversion"/>
  </si>
  <si>
    <t>μ(mPa.s)</t>
  </si>
  <si>
    <t>μ(mPa.s)</t>
    <phoneticPr fontId="11" type="noConversion"/>
  </si>
  <si>
    <t>σ(mN/m)</t>
  </si>
  <si>
    <t>σ(mN/m)</t>
    <phoneticPr fontId="11" type="noConversion"/>
  </si>
  <si>
    <t>ρ(kg/m3)</t>
    <phoneticPr fontId="11" type="noConversion"/>
  </si>
  <si>
    <t>dl(um)</t>
  </si>
  <si>
    <t>dl(um)</t>
    <phoneticPr fontId="11" type="noConversion"/>
  </si>
  <si>
    <t>contact angle</t>
  </si>
  <si>
    <t>contact angle</t>
    <phoneticPr fontId="11" type="noConversion"/>
  </si>
  <si>
    <t>168.4-91.4</t>
  </si>
  <si>
    <t>168.4-91.4</t>
    <phoneticPr fontId="11" type="noConversion"/>
  </si>
  <si>
    <t>168.4-91.5</t>
  </si>
  <si>
    <t>168.4-91.6</t>
  </si>
  <si>
    <t>168.4-91.7</t>
  </si>
  <si>
    <t>K1</t>
    <phoneticPr fontId="11" type="noConversion"/>
  </si>
  <si>
    <t>a1</t>
    <phoneticPr fontId="11" type="noConversion"/>
  </si>
  <si>
    <t>K2</t>
    <phoneticPr fontId="11" type="noConversion"/>
  </si>
  <si>
    <t>a2</t>
    <phoneticPr fontId="11" type="noConversion"/>
  </si>
  <si>
    <t>K3</t>
    <phoneticPr fontId="11" type="noConversion"/>
  </si>
  <si>
    <t>a3</t>
    <phoneticPr fontId="11" type="noConversion"/>
  </si>
  <si>
    <r>
      <t>Re</t>
    </r>
    <r>
      <rPr>
        <sz val="10"/>
        <color theme="1"/>
        <rFont val="Times New Roman"/>
        <family val="1"/>
      </rPr>
      <t>=5.0982Oh</t>
    </r>
    <r>
      <rPr>
        <vertAlign val="superscript"/>
        <sz val="10"/>
        <color theme="1"/>
        <rFont val="Times New Roman"/>
        <family val="1"/>
      </rPr>
      <t xml:space="preserve">-0.926  </t>
    </r>
    <r>
      <rPr>
        <sz val="10"/>
        <color theme="1"/>
        <rFont val="Times New Roman"/>
        <family val="1"/>
      </rPr>
      <t>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=0.9998</t>
    </r>
    <phoneticPr fontId="11" type="noConversion"/>
  </si>
  <si>
    <r>
      <t>Re</t>
    </r>
    <r>
      <rPr>
        <sz val="10"/>
        <color theme="1"/>
        <rFont val="Times New Roman"/>
        <family val="1"/>
      </rPr>
      <t>=6.69Oh</t>
    </r>
    <r>
      <rPr>
        <vertAlign val="superscript"/>
        <sz val="10"/>
        <color theme="1"/>
        <rFont val="Times New Roman"/>
        <family val="1"/>
      </rPr>
      <t>-0.929</t>
    </r>
    <r>
      <rPr>
        <sz val="10"/>
        <color theme="1"/>
        <rFont val="Times New Roman"/>
        <family val="1"/>
      </rPr>
      <t xml:space="preserve"> 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=0.9873</t>
    </r>
    <phoneticPr fontId="11" type="noConversion"/>
  </si>
  <si>
    <r>
      <t xml:space="preserve">Re </t>
    </r>
    <r>
      <rPr>
        <sz val="10"/>
        <color theme="1"/>
        <rFont val="Times New Roman"/>
        <family val="1"/>
      </rPr>
      <t>= 7.9152</t>
    </r>
    <r>
      <rPr>
        <i/>
        <sz val="10"/>
        <color theme="1"/>
        <rFont val="Times New Roman"/>
        <family val="1"/>
      </rPr>
      <t>Oh</t>
    </r>
    <r>
      <rPr>
        <vertAlign val="superscript"/>
        <sz val="10"/>
        <color theme="1"/>
        <rFont val="Times New Roman"/>
        <family val="1"/>
      </rPr>
      <t>-0.963</t>
    </r>
    <phoneticPr fontId="11" type="noConversion"/>
  </si>
  <si>
    <t>90-23</t>
  </si>
  <si>
    <t>90-23</t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</si>
  <si>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13.338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-0.746</t>
    </r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</si>
  <si>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9.9027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-0.806</t>
    </r>
    <phoneticPr fontId="11" type="noConversion"/>
  </si>
  <si>
    <r>
      <t xml:space="preserve">Re </t>
    </r>
    <r>
      <rPr>
        <sz val="10"/>
        <color theme="1"/>
        <rFont val="Times New Roman"/>
        <family val="1"/>
      </rPr>
      <t>= 4.8446</t>
    </r>
    <r>
      <rPr>
        <i/>
        <sz val="10"/>
        <color theme="1"/>
        <rFont val="Times New Roman"/>
        <family val="1"/>
      </rPr>
      <t>Oh</t>
    </r>
    <r>
      <rPr>
        <vertAlign val="superscript"/>
        <sz val="10"/>
        <color theme="1"/>
        <rFont val="Times New Roman"/>
        <family val="1"/>
      </rPr>
      <t>-1.394</t>
    </r>
    <phoneticPr fontId="11" type="noConversion"/>
  </si>
  <si>
    <t>25-7.5</t>
  </si>
  <si>
    <t>25-7.5</t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</si>
  <si>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7.3263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-0.835</t>
    </r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</si>
  <si>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6.2803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-1.431</t>
    </r>
    <phoneticPr fontId="11" type="noConversion"/>
  </si>
  <si>
    <t>151.2-15.2</t>
  </si>
  <si>
    <t>151.2-15.2</t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</si>
  <si>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13.338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-0.746</t>
    </r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</si>
  <si>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7.4872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-1.017</t>
    </r>
    <phoneticPr fontId="11" type="noConversion"/>
  </si>
  <si>
    <t>62-17</t>
  </si>
  <si>
    <t>62-17</t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</si>
  <si>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12.497</t>
    </r>
    <r>
      <rPr>
        <i/>
        <sz val="10"/>
        <color theme="1"/>
        <rFont val="Times New Roman"/>
        <family val="1"/>
      </rPr>
      <t xml:space="preserve"> Oh</t>
    </r>
    <r>
      <rPr>
        <vertAlign val="superscript"/>
        <sz val="10"/>
        <color theme="1"/>
        <rFont val="Times New Roman"/>
        <family val="1"/>
      </rPr>
      <t xml:space="preserve"> -0.699</t>
    </r>
    <phoneticPr fontId="11" type="noConversion"/>
  </si>
  <si>
    <r>
      <t>Re</t>
    </r>
    <r>
      <rPr>
        <sz val="10"/>
        <color theme="1"/>
        <rFont val="Times New Roman"/>
        <family val="1"/>
      </rPr>
      <t xml:space="preserve"> = 3.8543</t>
    </r>
    <r>
      <rPr>
        <i/>
        <sz val="10"/>
        <color theme="1"/>
        <rFont val="Times New Roman"/>
        <family val="1"/>
      </rPr>
      <t>Oh</t>
    </r>
    <r>
      <rPr>
        <vertAlign val="superscript"/>
        <sz val="10"/>
        <color theme="1"/>
        <rFont val="Times New Roman"/>
        <family val="1"/>
      </rPr>
      <t>-1.53</t>
    </r>
    <phoneticPr fontId="11" type="noConversion"/>
  </si>
  <si>
    <t>v1</t>
  </si>
  <si>
    <t>v1</t>
    <phoneticPr fontId="11" type="noConversion"/>
  </si>
  <si>
    <t>v2</t>
  </si>
  <si>
    <t>v2</t>
    <phoneticPr fontId="11" type="noConversion"/>
  </si>
  <si>
    <t>v3</t>
  </si>
  <si>
    <t>v3</t>
    <phoneticPr fontId="11" type="noConversion"/>
  </si>
  <si>
    <t>rebouding critical velocity</t>
  </si>
  <si>
    <t>rebouding critical velocity</t>
    <phoneticPr fontId="11" type="noConversion"/>
  </si>
  <si>
    <t>ripping critical velocity</t>
  </si>
  <si>
    <t>ripping critical velocity</t>
    <phoneticPr fontId="11" type="noConversion"/>
  </si>
  <si>
    <t>splashing critical velocity</t>
  </si>
  <si>
    <t>splashing critical velocity</t>
    <phoneticPr fontId="11" type="noConversion"/>
  </si>
  <si>
    <t>Regime A</t>
    <phoneticPr fontId="11" type="noConversion"/>
  </si>
  <si>
    <t>Regime C</t>
    <phoneticPr fontId="11" type="noConversion"/>
  </si>
  <si>
    <t>Regime D</t>
    <phoneticPr fontId="11" type="noConversion"/>
  </si>
  <si>
    <t>Regime B</t>
    <phoneticPr fontId="11" type="noConversion"/>
  </si>
  <si>
    <t>72-168.4-91.4</t>
    <phoneticPr fontId="11" type="noConversion"/>
  </si>
  <si>
    <t>72-90-23</t>
    <phoneticPr fontId="11" type="noConversion"/>
  </si>
  <si>
    <t>72-25-7.5</t>
    <phoneticPr fontId="11" type="noConversion"/>
  </si>
  <si>
    <t>34.2-151.2-15.2</t>
    <phoneticPr fontId="11" type="noConversion"/>
  </si>
  <si>
    <t>34.2-62-17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</si>
</sst>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i/>
      <sz val="10.5"/>
      <color theme="1"/>
      <name val="Cambria Math"/>
      <family val="1"/>
    </font>
    <font>
      <sz val="10.5"/>
      <color theme="1"/>
      <name val="宋体"/>
      <family val="3"/>
      <charset val="134"/>
    </font>
    <font>
      <i/>
      <sz val="10.5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DD6EE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(a)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'（a）(b)'!$N$2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'（a）(b)'!$N$3:$N$7</c:f>
              <c:numCache>
                <c:formatCode>General</c:formatCode>
                <c:ptCount val="5"/>
                <c:pt idx="0">
                  <c:v>31.267213629934993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89E-9186-E913B476B0EB}"/>
            </c:ext>
          </c:extLst>
        </c:ser>
        <c:ser>
          <c:idx val="1"/>
          <c:order val="1"/>
          <c:tx>
            <c:strRef>
              <c:f>'（a）(b)'!$O$2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'（a）(b)'!$O$3:$O$7</c:f>
              <c:numCache>
                <c:formatCode>General</c:formatCode>
                <c:ptCount val="5"/>
                <c:pt idx="0">
                  <c:v>10.30776403621195</c:v>
                </c:pt>
                <c:pt idx="1">
                  <c:v>35.81641826742225</c:v>
                </c:pt>
                <c:pt idx="2">
                  <c:v>30.104954578027982</c:v>
                </c:pt>
                <c:pt idx="3">
                  <c:v>28.064290644998444</c:v>
                </c:pt>
                <c:pt idx="4">
                  <c:v>21.759079147667119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89E-9186-E913B476B0EB}"/>
            </c:ext>
          </c:extLst>
        </c:ser>
        <c:ser>
          <c:idx val="2"/>
          <c:order val="2"/>
          <c:tx>
            <c:strRef>
              <c:f>'（a）(b)'!$P$2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'（a）(b)'!$P$3:$P$7</c:f>
              <c:numCache>
                <c:formatCode>General</c:formatCode>
                <c:ptCount val="5"/>
                <c:pt idx="0">
                  <c:v>15.552958915030842</c:v>
                </c:pt>
                <c:pt idx="1">
                  <c:v>197.19166381558682</c:v>
                </c:pt>
                <c:pt idx="2">
                  <c:v>325.36899761989184</c:v>
                </c:pt>
                <c:pt idx="3">
                  <c:v>18.87207747625078</c:v>
                </c:pt>
                <c:pt idx="4">
                  <c:v>169.07333266556117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89E-9186-E913B476B0EB}"/>
            </c:ext>
          </c:extLst>
        </c:ser>
        <c:ser>
          <c:idx val="3"/>
          <c:order val="3"/>
          <c:tx>
            <c:strRef>
              <c:f>'（a）(b)'!$Q$2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'（a）(b)'!$Q$3:$Q$7</c:f>
              <c:numCache>
                <c:formatCode>General</c:formatCode>
                <c:ptCount val="5"/>
                <c:pt idx="0">
                  <c:v>454.87206341882222</c:v>
                </c:pt>
                <c:pt idx="1">
                  <c:v>278.99191791699093</c:v>
                </c:pt>
                <c:pt idx="2">
                  <c:v>156.5260478020802</c:v>
                </c:pt>
                <c:pt idx="3">
                  <c:v>465.06363187875075</c:v>
                </c:pt>
                <c:pt idx="4">
                  <c:v>321.1675881867717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0-489E-9186-E913B476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'（a）(b)'!$N$8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'（a）(b)'!$N$9:$N$13</c:f>
              <c:numCache>
                <c:formatCode>General</c:formatCode>
                <c:ptCount val="5"/>
                <c:pt idx="0">
                  <c:v>35.221914721759603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89E-9186-E913B476B0EB}"/>
            </c:ext>
          </c:extLst>
        </c:ser>
        <c:ser>
          <c:idx val="1"/>
          <c:order val="1"/>
          <c:tx>
            <c:strRef>
              <c:f>'（a）(b)'!$O$8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'（a）(b)'!$O$9:$O$13</c:f>
              <c:numCache>
                <c:formatCode>General</c:formatCode>
                <c:ptCount val="5"/>
                <c:pt idx="0">
                  <c:v>11.385916531964931</c:v>
                </c:pt>
                <c:pt idx="1">
                  <c:v>48.942070014733957</c:v>
                </c:pt>
                <c:pt idx="2">
                  <c:v>39.261602972730593</c:v>
                </c:pt>
                <c:pt idx="3">
                  <c:v>42.236940372058982</c:v>
                </c:pt>
                <c:pt idx="4">
                  <c:v>35.320796065884721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89E-9186-E913B476B0EB}"/>
            </c:ext>
          </c:extLst>
        </c:ser>
        <c:ser>
          <c:idx val="2"/>
          <c:order val="2"/>
          <c:tx>
            <c:strRef>
              <c:f>'（a）(b)'!$P$8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'（a）(b)'!$P$9:$P$13</c:f>
              <c:numCache>
                <c:formatCode>General</c:formatCode>
                <c:ptCount val="5"/>
                <c:pt idx="0">
                  <c:v>14.025360199731338</c:v>
                </c:pt>
                <c:pt idx="1">
                  <c:v>74.646072060253644</c:v>
                </c:pt>
                <c:pt idx="2">
                  <c:v>138.382874497041</c:v>
                </c:pt>
                <c:pt idx="3">
                  <c:v>3.4326368595754602</c:v>
                </c:pt>
                <c:pt idx="4">
                  <c:v>45.999328798801599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89E-9186-E913B476B0EB}"/>
            </c:ext>
          </c:extLst>
        </c:ser>
        <c:ser>
          <c:idx val="3"/>
          <c:order val="3"/>
          <c:tx>
            <c:strRef>
              <c:f>'（a）(b)'!$Q$8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'（a）(b)'!$M$9:$M$13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'（a）(b)'!$Q$9:$Q$13</c:f>
              <c:numCache>
                <c:formatCode>General</c:formatCode>
                <c:ptCount val="5"/>
                <c:pt idx="0">
                  <c:v>451.36680854654412</c:v>
                </c:pt>
                <c:pt idx="1">
                  <c:v>388.41185792501238</c:v>
                </c:pt>
                <c:pt idx="2">
                  <c:v>334.35552253022843</c:v>
                </c:pt>
                <c:pt idx="3">
                  <c:v>466.33042276836557</c:v>
                </c:pt>
                <c:pt idx="4">
                  <c:v>430.67987513531369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0-489E-9186-E913B476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(c)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'(c)(d)'!$N$2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'(c)(d)'!$N$3:$N$7</c:f>
              <c:numCache>
                <c:formatCode>General</c:formatCode>
                <c:ptCount val="5"/>
                <c:pt idx="0">
                  <c:v>13.174747138356953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D-42B7-9195-4A805E9088FE}"/>
            </c:ext>
          </c:extLst>
        </c:ser>
        <c:ser>
          <c:idx val="1"/>
          <c:order val="1"/>
          <c:tx>
            <c:strRef>
              <c:f>'(c)(d)'!$O$2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'(c)(d)'!$O$3:$O$7</c:f>
              <c:numCache>
                <c:formatCode>General</c:formatCode>
                <c:ptCount val="5"/>
                <c:pt idx="0">
                  <c:v>4.3856198267910322</c:v>
                </c:pt>
                <c:pt idx="1">
                  <c:v>13.702413228335871</c:v>
                </c:pt>
                <c:pt idx="2">
                  <c:v>11.789298086599114</c:v>
                </c:pt>
                <c:pt idx="3">
                  <c:v>10.230571070732248</c:v>
                </c:pt>
                <c:pt idx="4">
                  <c:v>7.6376635662583423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D-42B7-9195-4A805E9088FE}"/>
            </c:ext>
          </c:extLst>
        </c:ser>
        <c:ser>
          <c:idx val="2"/>
          <c:order val="2"/>
          <c:tx>
            <c:strRef>
              <c:f>'(c)(d)'!$P$2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'(c)(d)'!$P$3:$P$7</c:f>
              <c:numCache>
                <c:formatCode>General</c:formatCode>
                <c:ptCount val="5"/>
                <c:pt idx="0">
                  <c:v>7.2385429341426217</c:v>
                </c:pt>
                <c:pt idx="1">
                  <c:v>129.37895149772058</c:v>
                </c:pt>
                <c:pt idx="2">
                  <c:v>213.0906935886012</c:v>
                </c:pt>
                <c:pt idx="3">
                  <c:v>11.049139868071238</c:v>
                </c:pt>
                <c:pt idx="4">
                  <c:v>123.09803387934244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D-42B7-9195-4A805E9088FE}"/>
            </c:ext>
          </c:extLst>
        </c:ser>
        <c:ser>
          <c:idx val="3"/>
          <c:order val="3"/>
          <c:tx>
            <c:strRef>
              <c:f>'(c)(d)'!$Q$2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'(c)(d)'!$M$3:$M$7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'(c)(d)'!$Q$3:$Q$7</c:f>
              <c:numCache>
                <c:formatCode>General</c:formatCode>
                <c:ptCount val="5"/>
                <c:pt idx="0">
                  <c:v>487.20109010070939</c:v>
                </c:pt>
                <c:pt idx="1">
                  <c:v>368.91863527394355</c:v>
                </c:pt>
                <c:pt idx="2">
                  <c:v>287.1200083247997</c:v>
                </c:pt>
                <c:pt idx="3">
                  <c:v>490.72028906119652</c:v>
                </c:pt>
                <c:pt idx="4">
                  <c:v>381.26430255439925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D-42B7-9195-4A805E90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'(c)(d)'!$N$8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'(c)(d)'!$N$9:$N$13</c:f>
              <c:numCache>
                <c:formatCode>General</c:formatCode>
                <c:ptCount val="5"/>
                <c:pt idx="0">
                  <c:v>14.841099231934335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89E-9186-E913B476B0EB}"/>
            </c:ext>
          </c:extLst>
        </c:ser>
        <c:ser>
          <c:idx val="1"/>
          <c:order val="1"/>
          <c:tx>
            <c:strRef>
              <c:f>'(c)(d)'!$O$8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'(c)(d)'!$O$9:$O$13</c:f>
              <c:numCache>
                <c:formatCode>General</c:formatCode>
                <c:ptCount val="5"/>
                <c:pt idx="0">
                  <c:v>4.8450357032993541</c:v>
                </c:pt>
                <c:pt idx="1">
                  <c:v>18.723940026186668</c:v>
                </c:pt>
                <c:pt idx="2">
                  <c:v>15.375101782782599</c:v>
                </c:pt>
                <c:pt idx="3">
                  <c:v>15.397076154627094</c:v>
                </c:pt>
                <c:pt idx="4">
                  <c:v>12.397967552435313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89E-9186-E913B476B0EB}"/>
            </c:ext>
          </c:extLst>
        </c:ser>
        <c:ser>
          <c:idx val="2"/>
          <c:order val="2"/>
          <c:tx>
            <c:strRef>
              <c:f>'(c)(d)'!$P$8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'(c)(d)'!$P$9:$P$13</c:f>
              <c:numCache>
                <c:formatCode>General</c:formatCode>
                <c:ptCount val="5"/>
                <c:pt idx="0">
                  <c:v>6.6343860173137124</c:v>
                </c:pt>
                <c:pt idx="1">
                  <c:v>57.166818242650379</c:v>
                </c:pt>
                <c:pt idx="2">
                  <c:v>97.006377556398505</c:v>
                </c:pt>
                <c:pt idx="3">
                  <c:v>5.3083052177882202</c:v>
                </c:pt>
                <c:pt idx="4">
                  <c:v>43.312921072466331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89E-9186-E913B476B0EB}"/>
            </c:ext>
          </c:extLst>
        </c:ser>
        <c:ser>
          <c:idx val="3"/>
          <c:order val="3"/>
          <c:tx>
            <c:strRef>
              <c:f>'(c)(d)'!$Q$8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'(c)(d)'!$M$9:$M$13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'(c)(d)'!$Q$9:$Q$13</c:f>
              <c:numCache>
                <c:formatCode>General</c:formatCode>
                <c:ptCount val="5"/>
                <c:pt idx="0">
                  <c:v>485.67947904745262</c:v>
                </c:pt>
                <c:pt idx="1">
                  <c:v>436.10924173116297</c:v>
                </c:pt>
                <c:pt idx="2">
                  <c:v>399.61852066081889</c:v>
                </c:pt>
                <c:pt idx="3">
                  <c:v>491.29461862758467</c:v>
                </c:pt>
                <c:pt idx="4">
                  <c:v>456.28911137509834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0-489E-9186-E913B476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'(e)(f)'!$M$2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'(e)(f)'!$M$3:$M$7</c:f>
              <c:numCache>
                <c:formatCode>General</c:formatCode>
                <c:ptCount val="5"/>
                <c:pt idx="0">
                  <c:v>5.5513089274276242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89E-9186-E913B476B0EB}"/>
            </c:ext>
          </c:extLst>
        </c:ser>
        <c:ser>
          <c:idx val="1"/>
          <c:order val="1"/>
          <c:tx>
            <c:strRef>
              <c:f>'(e)(f)'!$N$2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'(e)(f)'!$N$3:$N$7</c:f>
              <c:numCache>
                <c:formatCode>General</c:formatCode>
                <c:ptCount val="5"/>
                <c:pt idx="0">
                  <c:v>1.8658084172138585</c:v>
                </c:pt>
                <c:pt idx="1">
                  <c:v>5.2421804681360964</c:v>
                </c:pt>
                <c:pt idx="2">
                  <c:v>4.616766619409864</c:v>
                </c:pt>
                <c:pt idx="3">
                  <c:v>3.7294576854717976</c:v>
                </c:pt>
                <c:pt idx="4">
                  <c:v>2.6808995158053079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89E-9186-E913B476B0EB}"/>
            </c:ext>
          </c:extLst>
        </c:ser>
        <c:ser>
          <c:idx val="2"/>
          <c:order val="2"/>
          <c:tx>
            <c:strRef>
              <c:f>'(e)(f)'!$O$2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'(e)(f)'!$O$3:$O$7</c:f>
              <c:numCache>
                <c:formatCode>General</c:formatCode>
                <c:ptCount val="5"/>
                <c:pt idx="0">
                  <c:v>3.3479473329396914</c:v>
                </c:pt>
                <c:pt idx="1">
                  <c:v>82.618621392709059</c:v>
                </c:pt>
                <c:pt idx="2">
                  <c:v>137.64685169398325</c:v>
                </c:pt>
                <c:pt idx="3">
                  <c:v>5.9182018110887649</c:v>
                </c:pt>
                <c:pt idx="4">
                  <c:v>86.883668809809194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89E-9186-E913B476B0EB}"/>
            </c:ext>
          </c:extLst>
        </c:ser>
        <c:ser>
          <c:idx val="3"/>
          <c:order val="3"/>
          <c:tx>
            <c:strRef>
              <c:f>'(e)(f)'!$P$2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'(e)(f)'!$P$3:$P$7</c:f>
              <c:numCache>
                <c:formatCode>General</c:formatCode>
                <c:ptCount val="5"/>
                <c:pt idx="0">
                  <c:v>501.23493532241883</c:v>
                </c:pt>
                <c:pt idx="1">
                  <c:v>424.13919813915481</c:v>
                </c:pt>
                <c:pt idx="2">
                  <c:v>369.73638168660688</c:v>
                </c:pt>
                <c:pt idx="3">
                  <c:v>502.35234050343945</c:v>
                </c:pt>
                <c:pt idx="4">
                  <c:v>422.43543167438548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0-489E-9186-E913B476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'(e)(f)'!$M$8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'(e)(f)'!$M$9:$M$13</c:f>
              <c:numCache>
                <c:formatCode>General</c:formatCode>
                <c:ptCount val="5"/>
                <c:pt idx="0">
                  <c:v>6.2534427259869982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89E-9186-E913B476B0EB}"/>
            </c:ext>
          </c:extLst>
        </c:ser>
        <c:ser>
          <c:idx val="1"/>
          <c:order val="1"/>
          <c:tx>
            <c:strRef>
              <c:f>'(e)(f)'!$N$8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'(e)(f)'!$N$9:$N$13</c:f>
              <c:numCache>
                <c:formatCode>General</c:formatCode>
                <c:ptCount val="5"/>
                <c:pt idx="0">
                  <c:v>2.061552807242391</c:v>
                </c:pt>
                <c:pt idx="1">
                  <c:v>7.1632836534844495</c:v>
                </c:pt>
                <c:pt idx="2">
                  <c:v>6.020990915605597</c:v>
                </c:pt>
                <c:pt idx="3">
                  <c:v>5.6128581289996884</c:v>
                </c:pt>
                <c:pt idx="4">
                  <c:v>4.3518158295334235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89E-9186-E913B476B0EB}"/>
            </c:ext>
          </c:extLst>
        </c:ser>
        <c:ser>
          <c:idx val="2"/>
          <c:order val="2"/>
          <c:tx>
            <c:strRef>
              <c:f>'(e)(f)'!$O$8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'(e)(f)'!$O$9:$O$13</c:f>
              <c:numCache>
                <c:formatCode>General</c:formatCode>
                <c:ptCount val="5"/>
                <c:pt idx="0">
                  <c:v>3.1105917830061696</c:v>
                </c:pt>
                <c:pt idx="1">
                  <c:v>39.438332763117366</c:v>
                </c:pt>
                <c:pt idx="2">
                  <c:v>65.073799523978366</c:v>
                </c:pt>
                <c:pt idx="3">
                  <c:v>3.7744154952501585</c:v>
                </c:pt>
                <c:pt idx="4">
                  <c:v>33.814666533112238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89E-9186-E913B476B0EB}"/>
            </c:ext>
          </c:extLst>
        </c:ser>
        <c:ser>
          <c:idx val="3"/>
          <c:order val="3"/>
          <c:tx>
            <c:strRef>
              <c:f>'(e)(f)'!$P$8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'(e)(f)'!$L$9:$L$13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'(e)(f)'!$P$9:$P$13</c:f>
              <c:numCache>
                <c:formatCode>General</c:formatCode>
                <c:ptCount val="5"/>
                <c:pt idx="0">
                  <c:v>500.57441268376442</c:v>
                </c:pt>
                <c:pt idx="1">
                  <c:v>465.39838358339819</c:v>
                </c:pt>
                <c:pt idx="2">
                  <c:v>440.90520956041604</c:v>
                </c:pt>
                <c:pt idx="3">
                  <c:v>502.61272637575013</c:v>
                </c:pt>
                <c:pt idx="4">
                  <c:v>473.83351763735436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0-489E-9186-E913B476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'(g)(h)'!$M$2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'(g)(h)'!$M$3:$M$7</c:f>
              <c:numCache>
                <c:formatCode>General</c:formatCode>
                <c:ptCount val="5"/>
                <c:pt idx="0">
                  <c:v>2.3390984649729578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A-4605-9741-DA5EC40ED397}"/>
            </c:ext>
          </c:extLst>
        </c:ser>
        <c:ser>
          <c:idx val="1"/>
          <c:order val="1"/>
          <c:tx>
            <c:strRef>
              <c:f>'(g)(h)'!$N$2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'(g)(h)'!$N$3:$N$7</c:f>
              <c:numCache>
                <c:formatCode>General</c:formatCode>
                <c:ptCount val="5"/>
                <c:pt idx="0">
                  <c:v>0.79373069590772971</c:v>
                </c:pt>
                <c:pt idx="1">
                  <c:v>2.0055194368010629</c:v>
                </c:pt>
                <c:pt idx="2">
                  <c:v>1.8079561532442172</c:v>
                </c:pt>
                <c:pt idx="3">
                  <c:v>1.3595384394049395</c:v>
                </c:pt>
                <c:pt idx="4">
                  <c:v>0.94102367189840996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A-4605-9741-DA5EC40ED397}"/>
            </c:ext>
          </c:extLst>
        </c:ser>
        <c:ser>
          <c:idx val="2"/>
          <c:order val="2"/>
          <c:tx>
            <c:strRef>
              <c:f>'(g)(h)'!$O$2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'(g)(h)'!$O$3:$O$7</c:f>
              <c:numCache>
                <c:formatCode>General</c:formatCode>
                <c:ptCount val="5"/>
                <c:pt idx="0">
                  <c:v>1.5402237266505017</c:v>
                </c:pt>
                <c:pt idx="1">
                  <c:v>51.946443618698652</c:v>
                </c:pt>
                <c:pt idx="2">
                  <c:v>88.190878090979652</c:v>
                </c:pt>
                <c:pt idx="3">
                  <c:v>3.0144558328503752</c:v>
                </c:pt>
                <c:pt idx="4">
                  <c:v>60.417978162252879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A-4605-9741-DA5EC40ED397}"/>
            </c:ext>
          </c:extLst>
        </c:ser>
        <c:ser>
          <c:idx val="3"/>
          <c:order val="3"/>
          <c:tx>
            <c:strRef>
              <c:f>'(g)(h)'!$P$2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'(g)(h)'!$L$3:$L$7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'(g)(h)'!$P$3:$P$7</c:f>
              <c:numCache>
                <c:formatCode>General</c:formatCode>
                <c:ptCount val="5"/>
                <c:pt idx="0">
                  <c:v>507.32694711246882</c:v>
                </c:pt>
                <c:pt idx="1">
                  <c:v>458.04803694450027</c:v>
                </c:pt>
                <c:pt idx="2">
                  <c:v>422.00116575577613</c:v>
                </c:pt>
                <c:pt idx="3">
                  <c:v>507.62600572774471</c:v>
                </c:pt>
                <c:pt idx="4">
                  <c:v>450.64099816584871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A-4605-9741-DA5EC40ED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'(g)(h)'!$M$8</c:f>
              <c:strCache>
                <c:ptCount val="1"/>
                <c:pt idx="0">
                  <c:v>Regime A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'(g)(h)'!$M$9:$M$13</c:f>
              <c:numCache>
                <c:formatCode>General</c:formatCode>
                <c:ptCount val="5"/>
                <c:pt idx="0">
                  <c:v>2.6349494276713905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89E-9186-E913B476B0EB}"/>
            </c:ext>
          </c:extLst>
        </c:ser>
        <c:ser>
          <c:idx val="1"/>
          <c:order val="1"/>
          <c:tx>
            <c:strRef>
              <c:f>'(g)(h)'!$N$8</c:f>
              <c:strCache>
                <c:ptCount val="1"/>
                <c:pt idx="0">
                  <c:v>Regime B</c:v>
                </c:pt>
              </c:strCache>
            </c:strRef>
          </c:tx>
          <c:spPr>
            <a:pattFill prst="lgConfetti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'(g)(h)'!$N$9:$N$13</c:f>
              <c:numCache>
                <c:formatCode>General</c:formatCode>
                <c:ptCount val="5"/>
                <c:pt idx="0">
                  <c:v>0.8771239653582068</c:v>
                </c:pt>
                <c:pt idx="1">
                  <c:v>2.7404826456671749</c:v>
                </c:pt>
                <c:pt idx="2">
                  <c:v>2.3578596173198227</c:v>
                </c:pt>
                <c:pt idx="3">
                  <c:v>2.0461142141464501</c:v>
                </c:pt>
                <c:pt idx="4">
                  <c:v>1.5275327132516685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89E-9186-E913B476B0EB}"/>
            </c:ext>
          </c:extLst>
        </c:ser>
        <c:ser>
          <c:idx val="2"/>
          <c:order val="2"/>
          <c:tx>
            <c:strRef>
              <c:f>'(g)(h)'!$O$8</c:f>
              <c:strCache>
                <c:ptCount val="1"/>
                <c:pt idx="0">
                  <c:v>Regime 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'(g)(h)'!$O$9:$O$13</c:f>
              <c:numCache>
                <c:formatCode>General</c:formatCode>
                <c:ptCount val="5"/>
                <c:pt idx="0">
                  <c:v>1.4477085868285249</c:v>
                </c:pt>
                <c:pt idx="1">
                  <c:v>25.875790299544111</c:v>
                </c:pt>
                <c:pt idx="2">
                  <c:v>42.618138717720242</c:v>
                </c:pt>
                <c:pt idx="3">
                  <c:v>2.2098279736142468</c:v>
                </c:pt>
                <c:pt idx="4">
                  <c:v>24.619606775868487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0-489E-9186-E913B476B0EB}"/>
            </c:ext>
          </c:extLst>
        </c:ser>
        <c:ser>
          <c:idx val="3"/>
          <c:order val="3"/>
          <c:tx>
            <c:strRef>
              <c:f>'(g)(h)'!$P$8</c:f>
              <c:strCache>
                <c:ptCount val="1"/>
                <c:pt idx="0">
                  <c:v>Regime D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'(g)(h)'!$L$9:$L$13</c:f>
              <c:strCache>
                <c:ptCount val="5"/>
                <c:pt idx="0">
                  <c:v>72-168.4-91.4</c:v>
                </c:pt>
                <c:pt idx="1">
                  <c:v>72-90-23</c:v>
                </c:pt>
                <c:pt idx="2">
                  <c:v>72-25-7.5</c:v>
                </c:pt>
                <c:pt idx="3">
                  <c:v>34.2-151.2-15.2</c:v>
                </c:pt>
                <c:pt idx="4">
                  <c:v>34.2-62-17</c:v>
                </c:pt>
              </c:strCache>
            </c:strRef>
          </c:cat>
          <c:val>
            <c:numRef>
              <c:f>'(g)(h)'!$P$9:$P$13</c:f>
              <c:numCache>
                <c:formatCode>General</c:formatCode>
                <c:ptCount val="5"/>
                <c:pt idx="0">
                  <c:v>507.04021802014188</c:v>
                </c:pt>
                <c:pt idx="1">
                  <c:v>483.38372705478872</c:v>
                </c:pt>
                <c:pt idx="2">
                  <c:v>467.02400166495994</c:v>
                </c:pt>
                <c:pt idx="3">
                  <c:v>507.7440578122393</c:v>
                </c:pt>
                <c:pt idx="4">
                  <c:v>485.85286051087985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A0-489E-9186-E913B476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65472"/>
        <c:axId val="338365056"/>
      </c:barChart>
      <c:catAx>
        <c:axId val="3383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056"/>
        <c:crosses val="autoZero"/>
        <c:auto val="1"/>
        <c:lblAlgn val="ctr"/>
        <c:lblOffset val="100"/>
        <c:noMultiLvlLbl val="0"/>
      </c:catAx>
      <c:valAx>
        <c:axId val="338365056"/>
        <c:scaling>
          <c:logBase val="2"/>
          <c:orientation val="minMax"/>
          <c:max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257174</xdr:colOff>
      <xdr:row>1</xdr:row>
      <xdr:rowOff>115511</xdr:rowOff>
    </xdr:from>
    <xdr:to>
      <xdr:col>17</xdr:col>
      <xdr:colOff>476250</xdr:colOff>
      <xdr:row>9</xdr:row>
      <xdr:rowOff>461982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4" y="296486"/>
          <a:ext cx="5019676" cy="5223271"/>
        </a:xfrm>
        <a:prstGeom prst="rect">
          <a:avLst/>
        </a:prstGeom>
      </xdr:spPr>
    </xdr:pic>
    <xdr:clientData/>
  </xdr:twoCellAnchor>
  <xdr:twoCellAnchor editAs="oneCell">
    <xdr:from>
      <xdr:col>17</xdr:col>
      <xdr:colOff>628650</xdr:colOff>
      <xdr:row>0</xdr:row>
      <xdr:rowOff>133350</xdr:rowOff>
    </xdr:from>
    <xdr:to>
      <xdr:col>25</xdr:col>
      <xdr:colOff>404139</xdr:colOff>
      <xdr:row>9</xdr:row>
      <xdr:rowOff>427707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0" y="133350"/>
          <a:ext cx="5261889" cy="5352132"/>
        </a:xfrm>
        <a:prstGeom prst="rect">
          <a:avLst/>
        </a:prstGeom>
      </xdr:spPr>
    </xdr:pic>
    <xdr:clientData/>
  </xdr:twoCellAnchor>
  <xdr:twoCellAnchor editAs="oneCell">
    <xdr:from>
      <xdr:col>18</xdr:col>
      <xdr:colOff>361950</xdr:colOff>
      <xdr:row>9</xdr:row>
      <xdr:rowOff>828675</xdr:rowOff>
    </xdr:from>
    <xdr:to>
      <xdr:col>25</xdr:col>
      <xdr:colOff>456588</xdr:colOff>
      <xdr:row>12</xdr:row>
      <xdr:rowOff>114107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6350" y="5886450"/>
          <a:ext cx="4895238" cy="1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666750</xdr:colOff>
      <xdr:row>7</xdr:row>
      <xdr:rowOff>123825</xdr:rowOff>
    </xdr:from>
    <xdr:to>
      <xdr:col>27</xdr:col>
      <xdr:colOff>75588</xdr:colOff>
      <xdr:row>16</xdr:row>
      <xdr:rowOff>37907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1390650"/>
          <a:ext cx="4895238" cy="1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666750</xdr:colOff>
      <xdr:row>19</xdr:row>
      <xdr:rowOff>57150</xdr:rowOff>
    </xdr:from>
    <xdr:to>
      <xdr:col>26</xdr:col>
      <xdr:colOff>200026</xdr:colOff>
      <xdr:row>48</xdr:row>
      <xdr:rowOff>32146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1150" y="3495675"/>
          <a:ext cx="5019676" cy="5223271"/>
        </a:xfrm>
        <a:prstGeom prst="rect">
          <a:avLst/>
        </a:prstGeom>
      </xdr:spPr>
    </xdr:pic>
    <xdr:clientData/>
  </xdr:twoCellAnchor>
  <xdr:twoCellAnchor>
    <xdr:from>
      <xdr:col>2</xdr:col>
      <xdr:colOff>276225</xdr:colOff>
      <xdr:row>15</xdr:row>
      <xdr:rowOff>104775</xdr:rowOff>
    </xdr:from>
    <xdr:to>
      <xdr:col>9</xdr:col>
      <xdr:colOff>47625</xdr:colOff>
      <xdr:row>30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16</xdr:col>
      <xdr:colOff>457200</xdr:colOff>
      <xdr:row>31</xdr:row>
      <xdr:rowOff>28575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17</xdr:row>
      <xdr:rowOff>152400</xdr:rowOff>
    </xdr:from>
    <xdr:to>
      <xdr:col>10</xdr:col>
      <xdr:colOff>304800</xdr:colOff>
      <xdr:row>33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17</xdr:row>
      <xdr:rowOff>123825</xdr:rowOff>
    </xdr:from>
    <xdr:to>
      <xdr:col>18</xdr:col>
      <xdr:colOff>476250</xdr:colOff>
      <xdr:row>32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457200</xdr:colOff>
      <xdr:row>31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457200</xdr:colOff>
      <xdr:row>31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10</xdr:col>
      <xdr:colOff>457200</xdr:colOff>
      <xdr:row>32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15</xdr:row>
      <xdr:rowOff>123825</xdr:rowOff>
    </xdr:from>
    <xdr:to>
      <xdr:col>18</xdr:col>
      <xdr:colOff>333375</xdr:colOff>
      <xdr:row>30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G65"/>
  <sheetViews>
    <sheetView topLeftCell="I1" workbookViewId="0">
      <selection activeCell="X65" sqref="M16:X65"/>
    </sheetView>
  </sheetViews>
  <sheetFormatPr defaultRowHeight="14.25" x14ac:dyDescent="0.2"/>
  <sheetData>
    <row r="2" spans="5:33" ht="15" thickBot="1" x14ac:dyDescent="0.25"/>
    <row r="3" spans="5:33" ht="55.5" thickTop="1" thickBot="1" x14ac:dyDescent="0.25">
      <c r="E3" s="1" t="s">
        <v>0</v>
      </c>
      <c r="F3" s="1" t="s">
        <v>1</v>
      </c>
      <c r="G3" s="2" t="s">
        <v>2</v>
      </c>
      <c r="H3" s="1" t="s">
        <v>3</v>
      </c>
      <c r="I3" s="1" t="s">
        <v>4</v>
      </c>
      <c r="J3" s="1" t="s">
        <v>5</v>
      </c>
      <c r="AB3" s="1" t="s">
        <v>0</v>
      </c>
      <c r="AC3" s="1" t="s">
        <v>1</v>
      </c>
      <c r="AD3" s="2" t="s">
        <v>2</v>
      </c>
      <c r="AE3" s="1" t="s">
        <v>3</v>
      </c>
      <c r="AF3" s="1" t="s">
        <v>4</v>
      </c>
      <c r="AG3" s="1" t="s">
        <v>5</v>
      </c>
    </row>
    <row r="4" spans="5:33" ht="55.5" customHeight="1" x14ac:dyDescent="0.2">
      <c r="E4" s="18">
        <v>1</v>
      </c>
      <c r="F4" s="20" t="s">
        <v>6</v>
      </c>
      <c r="G4" s="22">
        <v>72</v>
      </c>
      <c r="H4" s="4" t="s">
        <v>7</v>
      </c>
      <c r="I4" s="4" t="s">
        <v>9</v>
      </c>
      <c r="J4" s="4" t="s">
        <v>11</v>
      </c>
      <c r="AB4" s="18">
        <v>1</v>
      </c>
      <c r="AC4" s="20" t="s">
        <v>6</v>
      </c>
      <c r="AD4" s="22">
        <v>72</v>
      </c>
      <c r="AE4" s="12" t="s">
        <v>90</v>
      </c>
      <c r="AF4" s="34" t="s">
        <v>91</v>
      </c>
      <c r="AG4" s="12" t="s">
        <v>92</v>
      </c>
    </row>
    <row r="5" spans="5:33" ht="53.25" x14ac:dyDescent="0.2">
      <c r="E5" s="17"/>
      <c r="F5" s="19"/>
      <c r="G5" s="21"/>
      <c r="H5" s="4" t="s">
        <v>8</v>
      </c>
      <c r="I5" s="4" t="s">
        <v>10</v>
      </c>
      <c r="J5" s="4" t="s">
        <v>12</v>
      </c>
      <c r="AB5" s="17"/>
      <c r="AC5" s="19"/>
      <c r="AD5" s="21"/>
      <c r="AE5" s="4" t="s">
        <v>8</v>
      </c>
      <c r="AF5" s="31"/>
      <c r="AG5" s="4" t="s">
        <v>12</v>
      </c>
    </row>
    <row r="6" spans="5:33" ht="94.5" customHeight="1" x14ac:dyDescent="0.2">
      <c r="E6" s="23">
        <v>2</v>
      </c>
      <c r="F6" s="24" t="s">
        <v>13</v>
      </c>
      <c r="G6" s="25">
        <v>34.200000000000003</v>
      </c>
      <c r="H6" s="25" t="s">
        <v>14</v>
      </c>
      <c r="I6" s="6" t="s">
        <v>15</v>
      </c>
      <c r="J6" s="6" t="s">
        <v>17</v>
      </c>
      <c r="AB6" s="23">
        <v>2</v>
      </c>
      <c r="AC6" s="24" t="s">
        <v>13</v>
      </c>
      <c r="AD6" s="25">
        <v>34.200000000000003</v>
      </c>
      <c r="AE6" s="25" t="s">
        <v>14</v>
      </c>
      <c r="AF6" s="11" t="s">
        <v>95</v>
      </c>
      <c r="AG6" s="11" t="s">
        <v>57</v>
      </c>
    </row>
    <row r="7" spans="5:33" x14ac:dyDescent="0.2">
      <c r="E7" s="23"/>
      <c r="F7" s="24"/>
      <c r="G7" s="25"/>
      <c r="H7" s="25"/>
      <c r="I7" s="6" t="s">
        <v>16</v>
      </c>
      <c r="J7" s="6" t="s">
        <v>18</v>
      </c>
      <c r="AB7" s="23"/>
      <c r="AC7" s="24"/>
      <c r="AD7" s="25"/>
      <c r="AE7" s="25"/>
      <c r="AF7" s="6" t="s">
        <v>16</v>
      </c>
      <c r="AG7" s="6" t="s">
        <v>18</v>
      </c>
    </row>
    <row r="8" spans="5:33" ht="81.75" x14ac:dyDescent="0.2">
      <c r="E8" s="17">
        <v>3</v>
      </c>
      <c r="F8" s="3" t="s">
        <v>19</v>
      </c>
      <c r="G8" s="21">
        <v>72</v>
      </c>
      <c r="H8" s="21" t="s">
        <v>14</v>
      </c>
      <c r="I8" s="4" t="s">
        <v>21</v>
      </c>
      <c r="J8" s="4" t="s">
        <v>23</v>
      </c>
      <c r="AB8" s="17">
        <v>3</v>
      </c>
      <c r="AC8" s="3" t="s">
        <v>19</v>
      </c>
      <c r="AD8" s="21">
        <v>72</v>
      </c>
      <c r="AE8" s="21" t="s">
        <v>14</v>
      </c>
      <c r="AF8" s="12" t="s">
        <v>96</v>
      </c>
      <c r="AG8" s="12" t="s">
        <v>97</v>
      </c>
    </row>
    <row r="9" spans="5:33" x14ac:dyDescent="0.2">
      <c r="E9" s="17"/>
      <c r="F9" s="7" t="s">
        <v>20</v>
      </c>
      <c r="G9" s="21"/>
      <c r="H9" s="21"/>
      <c r="I9" s="4" t="s">
        <v>22</v>
      </c>
      <c r="J9" s="4" t="s">
        <v>24</v>
      </c>
      <c r="AB9" s="17"/>
      <c r="AC9" s="7" t="s">
        <v>20</v>
      </c>
      <c r="AD9" s="21"/>
      <c r="AE9" s="21"/>
      <c r="AF9" s="4" t="s">
        <v>22</v>
      </c>
      <c r="AG9" s="4" t="s">
        <v>24</v>
      </c>
    </row>
    <row r="10" spans="5:33" ht="81.75" x14ac:dyDescent="0.2">
      <c r="E10" s="25">
        <v>4</v>
      </c>
      <c r="F10" s="5" t="s">
        <v>25</v>
      </c>
      <c r="G10" s="25">
        <v>34.200000000000003</v>
      </c>
      <c r="H10" s="25" t="s">
        <v>14</v>
      </c>
      <c r="I10" s="6" t="s">
        <v>27</v>
      </c>
      <c r="J10" s="6" t="s">
        <v>28</v>
      </c>
      <c r="AB10" s="25">
        <v>4</v>
      </c>
      <c r="AC10" s="5" t="s">
        <v>25</v>
      </c>
      <c r="AD10" s="25">
        <v>34.200000000000003</v>
      </c>
      <c r="AE10" s="25" t="s">
        <v>14</v>
      </c>
      <c r="AF10" s="11" t="s">
        <v>58</v>
      </c>
      <c r="AG10" s="11" t="s">
        <v>59</v>
      </c>
    </row>
    <row r="11" spans="5:33" x14ac:dyDescent="0.2">
      <c r="E11" s="25"/>
      <c r="F11" s="8" t="s">
        <v>26</v>
      </c>
      <c r="G11" s="25"/>
      <c r="H11" s="25"/>
      <c r="I11" s="6" t="s">
        <v>18</v>
      </c>
      <c r="J11" s="6" t="s">
        <v>29</v>
      </c>
      <c r="AB11" s="25"/>
      <c r="AC11" s="8" t="s">
        <v>26</v>
      </c>
      <c r="AD11" s="25"/>
      <c r="AE11" s="25"/>
      <c r="AF11" s="6" t="s">
        <v>18</v>
      </c>
      <c r="AG11" s="6" t="s">
        <v>29</v>
      </c>
    </row>
    <row r="12" spans="5:33" ht="81.75" x14ac:dyDescent="0.2">
      <c r="E12" s="21">
        <v>5</v>
      </c>
      <c r="F12" s="3" t="s">
        <v>30</v>
      </c>
      <c r="G12" s="21">
        <v>72</v>
      </c>
      <c r="H12" s="21" t="s">
        <v>14</v>
      </c>
      <c r="I12" s="4" t="s">
        <v>32</v>
      </c>
      <c r="J12" s="4" t="s">
        <v>34</v>
      </c>
      <c r="AB12" s="21">
        <v>5</v>
      </c>
      <c r="AC12" s="3" t="s">
        <v>30</v>
      </c>
      <c r="AD12" s="21">
        <v>72</v>
      </c>
      <c r="AE12" s="21" t="s">
        <v>14</v>
      </c>
      <c r="AF12" s="12" t="s">
        <v>60</v>
      </c>
      <c r="AG12" s="12" t="s">
        <v>61</v>
      </c>
    </row>
    <row r="13" spans="5:33" ht="15" thickBot="1" x14ac:dyDescent="0.25">
      <c r="E13" s="26"/>
      <c r="F13" s="9" t="s">
        <v>31</v>
      </c>
      <c r="G13" s="26"/>
      <c r="H13" s="26"/>
      <c r="I13" s="10" t="s">
        <v>33</v>
      </c>
      <c r="J13" s="10" t="s">
        <v>35</v>
      </c>
      <c r="AB13" s="26"/>
      <c r="AC13" s="9" t="s">
        <v>31</v>
      </c>
      <c r="AD13" s="26"/>
      <c r="AE13" s="26"/>
      <c r="AF13" s="10" t="s">
        <v>33</v>
      </c>
      <c r="AG13" s="10" t="s">
        <v>35</v>
      </c>
    </row>
    <row r="14" spans="5:33" ht="41.25" customHeight="1" x14ac:dyDescent="0.2">
      <c r="E14" s="27">
        <v>6</v>
      </c>
      <c r="F14" s="28" t="s">
        <v>36</v>
      </c>
      <c r="G14" s="27">
        <v>72</v>
      </c>
      <c r="H14" s="6" t="s">
        <v>37</v>
      </c>
      <c r="I14" s="27"/>
      <c r="J14" s="30"/>
      <c r="AB14" s="27">
        <v>6</v>
      </c>
      <c r="AC14" s="28" t="s">
        <v>36</v>
      </c>
      <c r="AD14" s="27">
        <v>72</v>
      </c>
      <c r="AE14" s="11" t="s">
        <v>62</v>
      </c>
      <c r="AF14" s="27"/>
      <c r="AG14" s="30"/>
    </row>
    <row r="15" spans="5:33" x14ac:dyDescent="0.2">
      <c r="E15" s="25"/>
      <c r="F15" s="24"/>
      <c r="G15" s="25"/>
      <c r="H15" s="6" t="s">
        <v>38</v>
      </c>
      <c r="I15" s="25"/>
      <c r="J15" s="29"/>
      <c r="AB15" s="25"/>
      <c r="AC15" s="24"/>
      <c r="AD15" s="25"/>
      <c r="AE15" s="6" t="s">
        <v>38</v>
      </c>
      <c r="AF15" s="25"/>
      <c r="AG15" s="29"/>
    </row>
    <row r="16" spans="5:33" ht="53.25" x14ac:dyDescent="0.2">
      <c r="E16" s="25"/>
      <c r="F16" s="24"/>
      <c r="G16" s="25"/>
      <c r="H16" s="6" t="s">
        <v>8</v>
      </c>
      <c r="I16" s="25"/>
      <c r="J16" s="29"/>
      <c r="L16" t="s">
        <v>69</v>
      </c>
      <c r="M16" s="35" t="s">
        <v>71</v>
      </c>
      <c r="N16" s="35" t="s">
        <v>73</v>
      </c>
      <c r="O16" s="35" t="s">
        <v>74</v>
      </c>
      <c r="P16" s="35" t="s">
        <v>76</v>
      </c>
      <c r="Q16" s="35" t="s">
        <v>78</v>
      </c>
      <c r="S16" t="s">
        <v>84</v>
      </c>
      <c r="T16" t="s">
        <v>85</v>
      </c>
      <c r="U16" t="s">
        <v>86</v>
      </c>
      <c r="V16" t="s">
        <v>87</v>
      </c>
      <c r="W16" t="s">
        <v>88</v>
      </c>
      <c r="X16" t="s">
        <v>89</v>
      </c>
      <c r="AB16" s="25"/>
      <c r="AC16" s="24"/>
      <c r="AD16" s="25"/>
      <c r="AE16" s="6" t="s">
        <v>8</v>
      </c>
      <c r="AF16" s="25"/>
      <c r="AG16" s="29"/>
    </row>
    <row r="17" spans="5:33" ht="41.25" customHeight="1" x14ac:dyDescent="0.2">
      <c r="E17" s="21">
        <v>7</v>
      </c>
      <c r="F17" s="19" t="s">
        <v>39</v>
      </c>
      <c r="G17" s="21">
        <v>72</v>
      </c>
      <c r="H17" s="12" t="s">
        <v>40</v>
      </c>
      <c r="I17" s="21"/>
      <c r="J17" s="31"/>
      <c r="M17">
        <v>0.104</v>
      </c>
      <c r="N17">
        <v>72</v>
      </c>
      <c r="O17">
        <v>998</v>
      </c>
      <c r="P17">
        <v>1</v>
      </c>
      <c r="Q17" t="s">
        <v>80</v>
      </c>
      <c r="S17">
        <v>5.0982000000000003</v>
      </c>
      <c r="T17">
        <v>-0.92600000000000005</v>
      </c>
      <c r="U17">
        <v>6.69</v>
      </c>
      <c r="V17">
        <v>-0.92900000000000005</v>
      </c>
      <c r="W17">
        <v>7.9151999999999996</v>
      </c>
      <c r="X17">
        <v>-0.96299999999999997</v>
      </c>
      <c r="AB17" s="21">
        <v>7</v>
      </c>
      <c r="AC17" s="19" t="s">
        <v>39</v>
      </c>
      <c r="AD17" s="21">
        <v>72</v>
      </c>
      <c r="AE17" s="12" t="s">
        <v>63</v>
      </c>
      <c r="AF17" s="21"/>
      <c r="AG17" s="31"/>
    </row>
    <row r="18" spans="5:33" x14ac:dyDescent="0.2">
      <c r="E18" s="21"/>
      <c r="F18" s="19"/>
      <c r="G18" s="21"/>
      <c r="H18" s="4" t="s">
        <v>41</v>
      </c>
      <c r="I18" s="21"/>
      <c r="J18" s="31"/>
      <c r="M18">
        <v>0.104</v>
      </c>
      <c r="N18">
        <v>72</v>
      </c>
      <c r="O18">
        <v>998</v>
      </c>
      <c r="P18">
        <v>5</v>
      </c>
      <c r="Q18" t="s">
        <v>81</v>
      </c>
      <c r="S18">
        <v>5.0982000000000003</v>
      </c>
      <c r="T18">
        <v>-0.92600000000000005</v>
      </c>
      <c r="U18">
        <v>6.69</v>
      </c>
      <c r="V18">
        <v>-0.92900000000000005</v>
      </c>
      <c r="W18">
        <v>7.9151999999999996</v>
      </c>
      <c r="X18">
        <v>-0.96299999999999997</v>
      </c>
      <c r="AB18" s="21"/>
      <c r="AC18" s="19"/>
      <c r="AD18" s="21"/>
      <c r="AE18" s="4" t="s">
        <v>41</v>
      </c>
      <c r="AF18" s="21"/>
      <c r="AG18" s="31"/>
    </row>
    <row r="19" spans="5:33" ht="53.25" x14ac:dyDescent="0.2">
      <c r="E19" s="21"/>
      <c r="F19" s="19"/>
      <c r="G19" s="21"/>
      <c r="H19" s="4" t="s">
        <v>8</v>
      </c>
      <c r="I19" s="21"/>
      <c r="J19" s="31"/>
      <c r="M19">
        <v>0.104</v>
      </c>
      <c r="N19">
        <v>72</v>
      </c>
      <c r="O19">
        <v>998</v>
      </c>
      <c r="P19">
        <v>25</v>
      </c>
      <c r="Q19" t="s">
        <v>82</v>
      </c>
      <c r="S19">
        <v>5.0982000000000003</v>
      </c>
      <c r="T19">
        <v>-0.92600000000000005</v>
      </c>
      <c r="U19">
        <v>6.69</v>
      </c>
      <c r="V19">
        <v>-0.92900000000000005</v>
      </c>
      <c r="W19">
        <v>7.9151999999999996</v>
      </c>
      <c r="X19">
        <v>-0.96299999999999997</v>
      </c>
      <c r="AB19" s="21"/>
      <c r="AC19" s="19"/>
      <c r="AD19" s="21"/>
      <c r="AE19" s="4" t="s">
        <v>8</v>
      </c>
      <c r="AF19" s="21"/>
      <c r="AG19" s="31"/>
    </row>
    <row r="20" spans="5:33" ht="81.75" x14ac:dyDescent="0.2">
      <c r="E20" s="25">
        <v>8</v>
      </c>
      <c r="F20" s="5" t="s">
        <v>42</v>
      </c>
      <c r="G20" s="25">
        <v>72</v>
      </c>
      <c r="H20" s="11" t="s">
        <v>44</v>
      </c>
      <c r="I20" s="25"/>
      <c r="J20" s="29"/>
      <c r="M20">
        <v>0.104</v>
      </c>
      <c r="N20">
        <v>72</v>
      </c>
      <c r="O20">
        <v>998</v>
      </c>
      <c r="P20">
        <v>125</v>
      </c>
      <c r="Q20" t="s">
        <v>83</v>
      </c>
      <c r="S20">
        <v>5.0982000000000003</v>
      </c>
      <c r="T20">
        <v>-0.92600000000000005</v>
      </c>
      <c r="U20">
        <v>6.69</v>
      </c>
      <c r="V20">
        <v>-0.92900000000000005</v>
      </c>
      <c r="W20">
        <v>7.9151999999999996</v>
      </c>
      <c r="X20">
        <v>-0.96299999999999997</v>
      </c>
      <c r="AB20" s="25">
        <v>8</v>
      </c>
      <c r="AC20" s="5" t="s">
        <v>42</v>
      </c>
      <c r="AD20" s="25">
        <v>72</v>
      </c>
      <c r="AE20" s="11" t="s">
        <v>64</v>
      </c>
      <c r="AF20" s="25"/>
      <c r="AG20" s="29"/>
    </row>
    <row r="21" spans="5:33" x14ac:dyDescent="0.2">
      <c r="E21" s="25"/>
      <c r="F21" s="8" t="s">
        <v>43</v>
      </c>
      <c r="G21" s="25"/>
      <c r="H21" s="6" t="s">
        <v>45</v>
      </c>
      <c r="I21" s="25"/>
      <c r="J21" s="29"/>
      <c r="AB21" s="25"/>
      <c r="AC21" s="8" t="s">
        <v>43</v>
      </c>
      <c r="AD21" s="25"/>
      <c r="AE21" s="6" t="s">
        <v>45</v>
      </c>
      <c r="AF21" s="25"/>
      <c r="AG21" s="29"/>
    </row>
    <row r="22" spans="5:33" ht="53.25" x14ac:dyDescent="0.2">
      <c r="E22" s="25"/>
      <c r="F22" s="13"/>
      <c r="G22" s="25"/>
      <c r="H22" s="6" t="s">
        <v>8</v>
      </c>
      <c r="I22" s="25"/>
      <c r="J22" s="29"/>
      <c r="M22">
        <v>0.52</v>
      </c>
      <c r="N22">
        <v>72</v>
      </c>
      <c r="O22">
        <v>998</v>
      </c>
      <c r="P22">
        <v>1</v>
      </c>
      <c r="Q22" t="s">
        <v>80</v>
      </c>
      <c r="S22">
        <v>5.0982000000000003</v>
      </c>
      <c r="T22">
        <v>-0.92600000000000005</v>
      </c>
      <c r="U22">
        <v>6.69</v>
      </c>
      <c r="V22">
        <v>-0.92900000000000005</v>
      </c>
      <c r="W22">
        <v>7.9151999999999996</v>
      </c>
      <c r="X22">
        <v>-0.96299999999999997</v>
      </c>
      <c r="AB22" s="25"/>
      <c r="AC22" s="13"/>
      <c r="AD22" s="25"/>
      <c r="AE22" s="6" t="s">
        <v>8</v>
      </c>
      <c r="AF22" s="25"/>
      <c r="AG22" s="29"/>
    </row>
    <row r="23" spans="5:33" ht="81.75" x14ac:dyDescent="0.2">
      <c r="E23" s="21">
        <v>9</v>
      </c>
      <c r="F23" s="3" t="s">
        <v>46</v>
      </c>
      <c r="G23" s="21">
        <v>72</v>
      </c>
      <c r="H23" s="4" t="s">
        <v>48</v>
      </c>
      <c r="I23" s="21"/>
      <c r="J23" s="31"/>
      <c r="M23">
        <v>0.52</v>
      </c>
      <c r="N23">
        <v>72</v>
      </c>
      <c r="O23">
        <v>998</v>
      </c>
      <c r="P23">
        <v>5</v>
      </c>
      <c r="Q23" t="s">
        <v>81</v>
      </c>
      <c r="S23">
        <v>5.0982000000000003</v>
      </c>
      <c r="T23">
        <v>-0.92600000000000005</v>
      </c>
      <c r="U23">
        <v>6.69</v>
      </c>
      <c r="V23">
        <v>-0.92900000000000005</v>
      </c>
      <c r="W23">
        <v>7.9151999999999996</v>
      </c>
      <c r="X23">
        <v>-0.96299999999999997</v>
      </c>
      <c r="AB23" s="21">
        <v>9</v>
      </c>
      <c r="AC23" s="3" t="s">
        <v>46</v>
      </c>
      <c r="AD23" s="21">
        <v>72</v>
      </c>
      <c r="AE23" s="12" t="s">
        <v>65</v>
      </c>
      <c r="AF23" s="21"/>
      <c r="AG23" s="31"/>
    </row>
    <row r="24" spans="5:33" x14ac:dyDescent="0.2">
      <c r="E24" s="21"/>
      <c r="F24" s="7" t="s">
        <v>47</v>
      </c>
      <c r="G24" s="21"/>
      <c r="H24" s="4" t="s">
        <v>49</v>
      </c>
      <c r="I24" s="21"/>
      <c r="J24" s="31"/>
      <c r="M24">
        <v>0.52</v>
      </c>
      <c r="N24">
        <v>72</v>
      </c>
      <c r="O24">
        <v>998</v>
      </c>
      <c r="P24">
        <v>25</v>
      </c>
      <c r="Q24" t="s">
        <v>82</v>
      </c>
      <c r="S24">
        <v>5.0982000000000003</v>
      </c>
      <c r="T24">
        <v>-0.92600000000000005</v>
      </c>
      <c r="U24">
        <v>6.69</v>
      </c>
      <c r="V24">
        <v>-0.92900000000000005</v>
      </c>
      <c r="W24">
        <v>7.9151999999999996</v>
      </c>
      <c r="X24">
        <v>-0.96299999999999997</v>
      </c>
      <c r="AB24" s="21"/>
      <c r="AC24" s="7" t="s">
        <v>47</v>
      </c>
      <c r="AD24" s="21"/>
      <c r="AE24" s="4" t="s">
        <v>49</v>
      </c>
      <c r="AF24" s="21"/>
      <c r="AG24" s="31"/>
    </row>
    <row r="25" spans="5:33" ht="53.25" x14ac:dyDescent="0.2">
      <c r="E25" s="21"/>
      <c r="F25" s="14"/>
      <c r="G25" s="21"/>
      <c r="H25" s="4" t="s">
        <v>8</v>
      </c>
      <c r="I25" s="21"/>
      <c r="J25" s="31"/>
      <c r="M25">
        <v>0.52</v>
      </c>
      <c r="N25">
        <v>72</v>
      </c>
      <c r="O25">
        <v>998</v>
      </c>
      <c r="P25">
        <v>125</v>
      </c>
      <c r="Q25" t="s">
        <v>83</v>
      </c>
      <c r="S25">
        <v>5.0982000000000003</v>
      </c>
      <c r="T25">
        <v>-0.92600000000000005</v>
      </c>
      <c r="U25">
        <v>6.69</v>
      </c>
      <c r="V25">
        <v>-0.92900000000000005</v>
      </c>
      <c r="W25">
        <v>7.9151999999999996</v>
      </c>
      <c r="X25">
        <v>-0.96299999999999997</v>
      </c>
      <c r="AB25" s="21"/>
      <c r="AC25" s="14"/>
      <c r="AD25" s="21"/>
      <c r="AE25" s="4" t="s">
        <v>8</v>
      </c>
      <c r="AF25" s="21"/>
      <c r="AG25" s="31"/>
    </row>
    <row r="26" spans="5:33" ht="81.75" x14ac:dyDescent="0.2">
      <c r="E26" s="25">
        <v>10</v>
      </c>
      <c r="F26" s="5" t="s">
        <v>19</v>
      </c>
      <c r="G26" s="25">
        <v>72</v>
      </c>
      <c r="H26" s="6" t="s">
        <v>51</v>
      </c>
      <c r="I26" s="25"/>
      <c r="J26" s="29"/>
      <c r="AB26" s="25">
        <v>10</v>
      </c>
      <c r="AC26" s="5" t="s">
        <v>19</v>
      </c>
      <c r="AD26" s="25">
        <v>72</v>
      </c>
      <c r="AE26" s="11" t="s">
        <v>66</v>
      </c>
      <c r="AF26" s="25"/>
      <c r="AG26" s="29"/>
    </row>
    <row r="27" spans="5:33" ht="53.25" x14ac:dyDescent="0.2">
      <c r="E27" s="25"/>
      <c r="F27" s="8" t="s">
        <v>50</v>
      </c>
      <c r="G27" s="25"/>
      <c r="H27" s="6" t="s">
        <v>52</v>
      </c>
      <c r="I27" s="25"/>
      <c r="J27" s="29"/>
      <c r="M27">
        <v>0.104</v>
      </c>
      <c r="N27">
        <v>72</v>
      </c>
      <c r="O27">
        <v>998</v>
      </c>
      <c r="P27">
        <v>1</v>
      </c>
      <c r="Q27" t="s">
        <v>94</v>
      </c>
      <c r="U27">
        <v>9.9026999999999994</v>
      </c>
      <c r="V27">
        <v>-0.80600000000000005</v>
      </c>
      <c r="W27">
        <v>4.8445999999999998</v>
      </c>
      <c r="X27">
        <v>-1.3939999999999999</v>
      </c>
      <c r="AB27" s="25"/>
      <c r="AC27" s="8" t="s">
        <v>50</v>
      </c>
      <c r="AD27" s="25"/>
      <c r="AE27" s="6" t="s">
        <v>67</v>
      </c>
      <c r="AF27" s="25"/>
      <c r="AG27" s="29"/>
    </row>
    <row r="28" spans="5:33" ht="81.75" x14ac:dyDescent="0.2">
      <c r="E28" s="21">
        <v>11</v>
      </c>
      <c r="F28" s="3" t="s">
        <v>53</v>
      </c>
      <c r="G28" s="21">
        <v>72</v>
      </c>
      <c r="H28" s="12" t="s">
        <v>55</v>
      </c>
      <c r="I28" s="21"/>
      <c r="J28" s="31"/>
      <c r="M28">
        <v>0.104</v>
      </c>
      <c r="N28">
        <v>72</v>
      </c>
      <c r="O28">
        <v>998</v>
      </c>
      <c r="P28">
        <v>5</v>
      </c>
      <c r="Q28" t="s">
        <v>94</v>
      </c>
      <c r="U28">
        <v>9.9026999999999994</v>
      </c>
      <c r="V28">
        <v>-0.80600000000000005</v>
      </c>
      <c r="W28">
        <v>4.8445999999999998</v>
      </c>
      <c r="X28">
        <v>-1.3939999999999999</v>
      </c>
      <c r="AB28" s="25"/>
      <c r="AC28" s="13"/>
      <c r="AD28" s="25"/>
      <c r="AE28" s="6" t="s">
        <v>52</v>
      </c>
      <c r="AF28" s="25"/>
      <c r="AG28" s="29"/>
    </row>
    <row r="29" spans="5:33" ht="82.5" thickBot="1" x14ac:dyDescent="0.25">
      <c r="E29" s="32"/>
      <c r="F29" s="15" t="s">
        <v>54</v>
      </c>
      <c r="G29" s="32"/>
      <c r="H29" s="16" t="s">
        <v>56</v>
      </c>
      <c r="I29" s="32"/>
      <c r="J29" s="33"/>
      <c r="M29">
        <v>0.104</v>
      </c>
      <c r="N29">
        <v>72</v>
      </c>
      <c r="O29">
        <v>998</v>
      </c>
      <c r="P29">
        <v>25</v>
      </c>
      <c r="Q29" t="s">
        <v>93</v>
      </c>
      <c r="U29">
        <v>9.9026999999999994</v>
      </c>
      <c r="V29">
        <v>-0.80600000000000005</v>
      </c>
      <c r="W29">
        <v>4.8445999999999998</v>
      </c>
      <c r="X29">
        <v>-1.3939999999999999</v>
      </c>
      <c r="AB29" s="21">
        <v>11</v>
      </c>
      <c r="AC29" s="3" t="s">
        <v>53</v>
      </c>
      <c r="AD29" s="21">
        <v>72</v>
      </c>
      <c r="AE29" s="12" t="s">
        <v>68</v>
      </c>
      <c r="AF29" s="21"/>
      <c r="AG29" s="31"/>
    </row>
    <row r="30" spans="5:33" ht="52.5" thickTop="1" thickBot="1" x14ac:dyDescent="0.25">
      <c r="M30">
        <v>0.104</v>
      </c>
      <c r="N30">
        <v>72</v>
      </c>
      <c r="O30">
        <v>998</v>
      </c>
      <c r="P30">
        <v>125</v>
      </c>
      <c r="Q30" t="s">
        <v>93</v>
      </c>
      <c r="U30">
        <v>9.9026999999999994</v>
      </c>
      <c r="V30">
        <v>-0.80600000000000005</v>
      </c>
      <c r="W30">
        <v>4.8445999999999998</v>
      </c>
      <c r="X30">
        <v>-1.3939999999999999</v>
      </c>
      <c r="AB30" s="32"/>
      <c r="AC30" s="15" t="s">
        <v>54</v>
      </c>
      <c r="AD30" s="32"/>
      <c r="AE30" s="16" t="s">
        <v>56</v>
      </c>
      <c r="AF30" s="32"/>
      <c r="AG30" s="33"/>
    </row>
    <row r="31" spans="5:33" ht="15" thickTop="1" x14ac:dyDescent="0.2"/>
    <row r="32" spans="5:33" x14ac:dyDescent="0.2">
      <c r="M32">
        <v>0.52</v>
      </c>
      <c r="N32">
        <v>72</v>
      </c>
      <c r="O32">
        <v>998</v>
      </c>
      <c r="P32">
        <v>1</v>
      </c>
      <c r="Q32" t="s">
        <v>93</v>
      </c>
      <c r="U32">
        <v>9.9026999999999994</v>
      </c>
      <c r="V32">
        <v>-0.80600000000000005</v>
      </c>
      <c r="W32">
        <v>4.8445999999999998</v>
      </c>
      <c r="X32">
        <v>-1.3939999999999999</v>
      </c>
    </row>
    <row r="33" spans="13:33" x14ac:dyDescent="0.2">
      <c r="M33">
        <v>0.52</v>
      </c>
      <c r="N33">
        <v>72</v>
      </c>
      <c r="O33">
        <v>998</v>
      </c>
      <c r="P33">
        <v>5</v>
      </c>
      <c r="Q33" t="s">
        <v>93</v>
      </c>
      <c r="U33">
        <v>9.9026999999999994</v>
      </c>
      <c r="V33">
        <v>-0.80600000000000005</v>
      </c>
      <c r="W33">
        <v>4.8445999999999998</v>
      </c>
      <c r="X33">
        <v>-1.3939999999999999</v>
      </c>
    </row>
    <row r="34" spans="13:33" x14ac:dyDescent="0.2">
      <c r="M34">
        <v>0.52</v>
      </c>
      <c r="N34">
        <v>72</v>
      </c>
      <c r="O34">
        <v>998</v>
      </c>
      <c r="P34">
        <v>25</v>
      </c>
      <c r="Q34" t="s">
        <v>93</v>
      </c>
      <c r="U34">
        <v>9.9026999999999994</v>
      </c>
      <c r="V34">
        <v>-0.80600000000000005</v>
      </c>
      <c r="W34">
        <v>4.8445999999999998</v>
      </c>
      <c r="X34">
        <v>-1.3939999999999999</v>
      </c>
    </row>
    <row r="35" spans="13:33" x14ac:dyDescent="0.2">
      <c r="M35">
        <v>0.52</v>
      </c>
      <c r="N35">
        <v>72</v>
      </c>
      <c r="O35">
        <v>998</v>
      </c>
      <c r="P35">
        <v>125</v>
      </c>
      <c r="Q35" t="s">
        <v>93</v>
      </c>
      <c r="U35">
        <v>9.9026999999999994</v>
      </c>
      <c r="V35">
        <v>-0.80600000000000005</v>
      </c>
      <c r="W35">
        <v>4.8445999999999998</v>
      </c>
      <c r="X35">
        <v>-1.3939999999999999</v>
      </c>
    </row>
    <row r="37" spans="13:33" ht="81.75" x14ac:dyDescent="0.2">
      <c r="M37">
        <v>0.104</v>
      </c>
      <c r="N37">
        <v>72</v>
      </c>
      <c r="O37">
        <v>998</v>
      </c>
      <c r="P37">
        <v>1</v>
      </c>
      <c r="Q37" t="s">
        <v>99</v>
      </c>
      <c r="U37">
        <v>7.3262999999999998</v>
      </c>
      <c r="V37">
        <v>-0.83499999999999996</v>
      </c>
      <c r="W37">
        <v>6.2803000000000004</v>
      </c>
      <c r="X37">
        <v>-1.431</v>
      </c>
      <c r="AB37" s="21">
        <v>5</v>
      </c>
      <c r="AC37" s="3" t="s">
        <v>30</v>
      </c>
      <c r="AD37" s="21">
        <v>72</v>
      </c>
      <c r="AE37" s="21" t="s">
        <v>14</v>
      </c>
      <c r="AF37" s="12" t="s">
        <v>100</v>
      </c>
      <c r="AG37" s="12" t="s">
        <v>101</v>
      </c>
    </row>
    <row r="38" spans="13:33" ht="15" thickBot="1" x14ac:dyDescent="0.25">
      <c r="M38">
        <v>0.104</v>
      </c>
      <c r="N38">
        <v>72</v>
      </c>
      <c r="O38">
        <v>998</v>
      </c>
      <c r="P38">
        <v>5</v>
      </c>
      <c r="Q38" t="s">
        <v>99</v>
      </c>
      <c r="U38">
        <v>7.3262999999999998</v>
      </c>
      <c r="V38">
        <v>-0.83499999999999996</v>
      </c>
      <c r="W38">
        <v>6.2803000000000004</v>
      </c>
      <c r="X38">
        <v>-1.431</v>
      </c>
      <c r="AB38" s="26"/>
      <c r="AC38" s="9" t="s">
        <v>31</v>
      </c>
      <c r="AD38" s="26"/>
      <c r="AE38" s="26"/>
      <c r="AF38" s="10" t="s">
        <v>33</v>
      </c>
      <c r="AG38" s="10" t="s">
        <v>35</v>
      </c>
    </row>
    <row r="39" spans="13:33" x14ac:dyDescent="0.2">
      <c r="M39">
        <v>0.104</v>
      </c>
      <c r="N39">
        <v>72</v>
      </c>
      <c r="O39">
        <v>998</v>
      </c>
      <c r="P39">
        <v>25</v>
      </c>
      <c r="Q39" t="s">
        <v>98</v>
      </c>
      <c r="U39">
        <v>7.3262999999999998</v>
      </c>
      <c r="V39">
        <v>-0.83499999999999996</v>
      </c>
      <c r="W39">
        <v>6.2803000000000004</v>
      </c>
      <c r="X39">
        <v>-1.431</v>
      </c>
    </row>
    <row r="40" spans="13:33" x14ac:dyDescent="0.2">
      <c r="M40">
        <v>0.104</v>
      </c>
      <c r="N40">
        <v>72</v>
      </c>
      <c r="O40">
        <v>998</v>
      </c>
      <c r="P40">
        <v>125</v>
      </c>
      <c r="Q40" t="s">
        <v>98</v>
      </c>
      <c r="U40">
        <v>7.3262999999999998</v>
      </c>
      <c r="V40">
        <v>-0.83499999999999996</v>
      </c>
      <c r="W40">
        <v>6.2803000000000004</v>
      </c>
      <c r="X40">
        <v>-1.431</v>
      </c>
    </row>
    <row r="42" spans="13:33" x14ac:dyDescent="0.2">
      <c r="M42">
        <v>0.52</v>
      </c>
      <c r="N42">
        <v>72</v>
      </c>
      <c r="O42">
        <v>998</v>
      </c>
      <c r="P42">
        <v>1</v>
      </c>
      <c r="Q42" t="s">
        <v>98</v>
      </c>
      <c r="U42">
        <v>7.3262999999999998</v>
      </c>
      <c r="V42">
        <v>-0.83499999999999996</v>
      </c>
      <c r="W42">
        <v>6.2803000000000004</v>
      </c>
      <c r="X42">
        <v>-1.431</v>
      </c>
    </row>
    <row r="43" spans="13:33" x14ac:dyDescent="0.2">
      <c r="M43">
        <v>0.52</v>
      </c>
      <c r="N43">
        <v>72</v>
      </c>
      <c r="O43">
        <v>998</v>
      </c>
      <c r="P43">
        <v>5</v>
      </c>
      <c r="Q43" t="s">
        <v>98</v>
      </c>
      <c r="U43">
        <v>7.3262999999999998</v>
      </c>
      <c r="V43">
        <v>-0.83499999999999996</v>
      </c>
      <c r="W43">
        <v>6.2803000000000004</v>
      </c>
      <c r="X43">
        <v>-1.431</v>
      </c>
    </row>
    <row r="44" spans="13:33" x14ac:dyDescent="0.2">
      <c r="M44">
        <v>0.52</v>
      </c>
      <c r="N44">
        <v>72</v>
      </c>
      <c r="O44">
        <v>998</v>
      </c>
      <c r="P44">
        <v>25</v>
      </c>
      <c r="Q44" t="s">
        <v>98</v>
      </c>
      <c r="U44">
        <v>7.3262999999999998</v>
      </c>
      <c r="V44">
        <v>-0.83499999999999996</v>
      </c>
      <c r="W44">
        <v>6.2803000000000004</v>
      </c>
      <c r="X44">
        <v>-1.431</v>
      </c>
    </row>
    <row r="45" spans="13:33" x14ac:dyDescent="0.2">
      <c r="M45">
        <v>0.52</v>
      </c>
      <c r="N45">
        <v>72</v>
      </c>
      <c r="O45">
        <v>998</v>
      </c>
      <c r="P45">
        <v>125</v>
      </c>
      <c r="Q45" t="s">
        <v>98</v>
      </c>
      <c r="U45">
        <v>7.3262999999999998</v>
      </c>
      <c r="V45">
        <v>-0.83499999999999996</v>
      </c>
      <c r="W45">
        <v>6.2803000000000004</v>
      </c>
      <c r="X45">
        <v>-1.431</v>
      </c>
    </row>
    <row r="47" spans="13:33" ht="28.5" x14ac:dyDescent="0.2">
      <c r="M47">
        <v>0.104</v>
      </c>
      <c r="N47">
        <v>34.200000000000003</v>
      </c>
      <c r="O47">
        <v>998</v>
      </c>
      <c r="P47">
        <v>1</v>
      </c>
      <c r="Q47" t="s">
        <v>103</v>
      </c>
      <c r="U47">
        <v>13.337999999999999</v>
      </c>
      <c r="V47">
        <v>-0.746</v>
      </c>
      <c r="W47">
        <v>7.4871999999999996</v>
      </c>
      <c r="X47">
        <v>-1.0169999999999999</v>
      </c>
      <c r="AB47" s="23">
        <v>2</v>
      </c>
      <c r="AC47" s="24" t="s">
        <v>13</v>
      </c>
      <c r="AD47" s="25">
        <v>34.200000000000003</v>
      </c>
      <c r="AE47" s="25" t="s">
        <v>14</v>
      </c>
      <c r="AF47" s="11" t="s">
        <v>104</v>
      </c>
      <c r="AG47" s="11" t="s">
        <v>105</v>
      </c>
    </row>
    <row r="48" spans="13:33" x14ac:dyDescent="0.2">
      <c r="M48">
        <v>0.104</v>
      </c>
      <c r="N48">
        <v>34.200000000000003</v>
      </c>
      <c r="O48">
        <v>998</v>
      </c>
      <c r="P48">
        <v>5</v>
      </c>
      <c r="Q48" t="s">
        <v>103</v>
      </c>
      <c r="U48">
        <v>13.337999999999999</v>
      </c>
      <c r="V48">
        <v>-0.746</v>
      </c>
      <c r="W48">
        <v>7.4871999999999996</v>
      </c>
      <c r="X48">
        <v>-1.0169999999999999</v>
      </c>
      <c r="AB48" s="23"/>
      <c r="AC48" s="24"/>
      <c r="AD48" s="25"/>
      <c r="AE48" s="25"/>
      <c r="AF48" s="6" t="s">
        <v>16</v>
      </c>
      <c r="AG48" s="6" t="s">
        <v>18</v>
      </c>
    </row>
    <row r="49" spans="13:33" x14ac:dyDescent="0.2">
      <c r="M49">
        <v>0.104</v>
      </c>
      <c r="N49">
        <v>34.200000000000003</v>
      </c>
      <c r="O49">
        <v>998</v>
      </c>
      <c r="P49">
        <v>25</v>
      </c>
      <c r="Q49" t="s">
        <v>102</v>
      </c>
      <c r="U49">
        <v>13.337999999999999</v>
      </c>
      <c r="V49">
        <v>-0.746</v>
      </c>
      <c r="W49">
        <v>7.4871999999999996</v>
      </c>
      <c r="X49">
        <v>-1.0169999999999999</v>
      </c>
    </row>
    <row r="50" spans="13:33" x14ac:dyDescent="0.2">
      <c r="M50">
        <v>0.104</v>
      </c>
      <c r="N50">
        <v>34.200000000000003</v>
      </c>
      <c r="O50">
        <v>998</v>
      </c>
      <c r="P50">
        <v>125</v>
      </c>
      <c r="Q50" t="s">
        <v>102</v>
      </c>
      <c r="U50">
        <v>13.337999999999999</v>
      </c>
      <c r="V50">
        <v>-0.746</v>
      </c>
      <c r="W50">
        <v>7.4871999999999996</v>
      </c>
      <c r="X50">
        <v>-1.0169999999999999</v>
      </c>
    </row>
    <row r="52" spans="13:33" x14ac:dyDescent="0.2">
      <c r="M52">
        <v>0.52</v>
      </c>
      <c r="N52">
        <v>34.200000000000003</v>
      </c>
      <c r="O52">
        <v>998</v>
      </c>
      <c r="P52">
        <v>1</v>
      </c>
      <c r="Q52" t="s">
        <v>102</v>
      </c>
      <c r="U52">
        <v>13.337999999999999</v>
      </c>
      <c r="V52">
        <v>-0.746</v>
      </c>
      <c r="W52">
        <v>7.4871999999999996</v>
      </c>
      <c r="X52">
        <v>-1.0169999999999999</v>
      </c>
    </row>
    <row r="53" spans="13:33" x14ac:dyDescent="0.2">
      <c r="M53">
        <v>0.52</v>
      </c>
      <c r="N53">
        <v>34.200000000000003</v>
      </c>
      <c r="O53">
        <v>998</v>
      </c>
      <c r="P53">
        <v>5</v>
      </c>
      <c r="Q53" t="s">
        <v>102</v>
      </c>
      <c r="U53">
        <v>13.337999999999999</v>
      </c>
      <c r="V53">
        <v>-0.746</v>
      </c>
      <c r="W53">
        <v>7.4871999999999996</v>
      </c>
      <c r="X53">
        <v>-1.0169999999999999</v>
      </c>
    </row>
    <row r="54" spans="13:33" x14ac:dyDescent="0.2">
      <c r="M54">
        <v>0.52</v>
      </c>
      <c r="N54">
        <v>34.200000000000003</v>
      </c>
      <c r="O54">
        <v>998</v>
      </c>
      <c r="P54">
        <v>25</v>
      </c>
      <c r="Q54" t="s">
        <v>102</v>
      </c>
      <c r="U54">
        <v>13.337999999999999</v>
      </c>
      <c r="V54">
        <v>-0.746</v>
      </c>
      <c r="W54">
        <v>7.4871999999999996</v>
      </c>
      <c r="X54">
        <v>-1.0169999999999999</v>
      </c>
    </row>
    <row r="55" spans="13:33" x14ac:dyDescent="0.2">
      <c r="M55">
        <v>0.52</v>
      </c>
      <c r="N55">
        <v>34.200000000000003</v>
      </c>
      <c r="O55">
        <v>998</v>
      </c>
      <c r="P55">
        <v>125</v>
      </c>
      <c r="Q55" t="s">
        <v>102</v>
      </c>
      <c r="U55">
        <v>13.337999999999999</v>
      </c>
      <c r="V55">
        <v>-0.746</v>
      </c>
      <c r="W55">
        <v>7.4871999999999996</v>
      </c>
      <c r="X55">
        <v>-1.0169999999999999</v>
      </c>
    </row>
    <row r="57" spans="13:33" ht="81.75" x14ac:dyDescent="0.2">
      <c r="M57">
        <v>0.104</v>
      </c>
      <c r="N57">
        <v>34.200000000000003</v>
      </c>
      <c r="O57">
        <v>998</v>
      </c>
      <c r="P57">
        <v>1</v>
      </c>
      <c r="Q57" t="s">
        <v>107</v>
      </c>
      <c r="U57">
        <v>12.497</v>
      </c>
      <c r="V57">
        <v>-0.69899999999999995</v>
      </c>
      <c r="W57">
        <v>3.8542999999999998</v>
      </c>
      <c r="X57">
        <v>-1.53</v>
      </c>
      <c r="AB57" s="25">
        <v>4</v>
      </c>
      <c r="AC57" s="5" t="s">
        <v>25</v>
      </c>
      <c r="AD57" s="25">
        <v>34.200000000000003</v>
      </c>
      <c r="AE57" s="25" t="s">
        <v>14</v>
      </c>
      <c r="AF57" s="11" t="s">
        <v>108</v>
      </c>
      <c r="AG57" s="11" t="s">
        <v>109</v>
      </c>
    </row>
    <row r="58" spans="13:33" x14ac:dyDescent="0.2">
      <c r="M58">
        <v>0.104</v>
      </c>
      <c r="N58">
        <v>34.200000000000003</v>
      </c>
      <c r="O58">
        <v>998</v>
      </c>
      <c r="P58">
        <v>5</v>
      </c>
      <c r="Q58" t="s">
        <v>107</v>
      </c>
      <c r="U58">
        <v>12.497</v>
      </c>
      <c r="V58">
        <v>-0.69899999999999995</v>
      </c>
      <c r="W58">
        <v>3.8542999999999998</v>
      </c>
      <c r="X58">
        <v>-1.53</v>
      </c>
      <c r="AB58" s="25"/>
      <c r="AC58" s="8" t="s">
        <v>26</v>
      </c>
      <c r="AD58" s="25"/>
      <c r="AE58" s="25"/>
      <c r="AF58" s="6" t="s">
        <v>18</v>
      </c>
      <c r="AG58" s="6" t="s">
        <v>29</v>
      </c>
    </row>
    <row r="59" spans="13:33" x14ac:dyDescent="0.2">
      <c r="M59">
        <v>0.104</v>
      </c>
      <c r="N59">
        <v>34.200000000000003</v>
      </c>
      <c r="O59">
        <v>998</v>
      </c>
      <c r="P59">
        <v>25</v>
      </c>
      <c r="Q59" t="s">
        <v>106</v>
      </c>
      <c r="U59">
        <v>12.497</v>
      </c>
      <c r="V59">
        <v>-0.69899999999999995</v>
      </c>
      <c r="W59">
        <v>3.8542999999999998</v>
      </c>
      <c r="X59">
        <v>-1.53</v>
      </c>
    </row>
    <row r="60" spans="13:33" x14ac:dyDescent="0.2">
      <c r="M60">
        <v>0.104</v>
      </c>
      <c r="N60">
        <v>34.200000000000003</v>
      </c>
      <c r="O60">
        <v>998</v>
      </c>
      <c r="P60">
        <v>125</v>
      </c>
      <c r="Q60" t="s">
        <v>106</v>
      </c>
      <c r="U60">
        <v>12.497</v>
      </c>
      <c r="V60">
        <v>-0.69899999999999995</v>
      </c>
      <c r="W60">
        <v>3.8542999999999998</v>
      </c>
      <c r="X60">
        <v>-1.53</v>
      </c>
    </row>
    <row r="62" spans="13:33" x14ac:dyDescent="0.2">
      <c r="M62">
        <v>0.52</v>
      </c>
      <c r="N62">
        <v>34.200000000000003</v>
      </c>
      <c r="O62">
        <v>998</v>
      </c>
      <c r="P62">
        <v>1</v>
      </c>
      <c r="Q62" t="s">
        <v>106</v>
      </c>
      <c r="U62">
        <v>12.497</v>
      </c>
      <c r="V62">
        <v>-0.69899999999999995</v>
      </c>
      <c r="W62">
        <v>3.8542999999999998</v>
      </c>
      <c r="X62">
        <v>-1.53</v>
      </c>
    </row>
    <row r="63" spans="13:33" x14ac:dyDescent="0.2">
      <c r="M63">
        <v>0.52</v>
      </c>
      <c r="N63">
        <v>34.200000000000003</v>
      </c>
      <c r="O63">
        <v>998</v>
      </c>
      <c r="P63">
        <v>5</v>
      </c>
      <c r="Q63" t="s">
        <v>106</v>
      </c>
      <c r="U63">
        <v>12.497</v>
      </c>
      <c r="V63">
        <v>-0.69899999999999995</v>
      </c>
      <c r="W63">
        <v>3.8542999999999998</v>
      </c>
      <c r="X63">
        <v>-1.53</v>
      </c>
    </row>
    <row r="64" spans="13:33" x14ac:dyDescent="0.2">
      <c r="M64">
        <v>0.52</v>
      </c>
      <c r="N64">
        <v>34.200000000000003</v>
      </c>
      <c r="O64">
        <v>998</v>
      </c>
      <c r="P64">
        <v>25</v>
      </c>
      <c r="Q64" t="s">
        <v>106</v>
      </c>
      <c r="U64">
        <v>12.497</v>
      </c>
      <c r="V64">
        <v>-0.69899999999999995</v>
      </c>
      <c r="W64">
        <v>3.8542999999999998</v>
      </c>
      <c r="X64">
        <v>-1.53</v>
      </c>
    </row>
    <row r="65" spans="13:24" x14ac:dyDescent="0.2">
      <c r="M65">
        <v>0.52</v>
      </c>
      <c r="N65">
        <v>34.200000000000003</v>
      </c>
      <c r="O65">
        <v>998</v>
      </c>
      <c r="P65">
        <v>125</v>
      </c>
      <c r="Q65" t="s">
        <v>106</v>
      </c>
      <c r="U65">
        <v>12.497</v>
      </c>
      <c r="V65">
        <v>-0.69899999999999995</v>
      </c>
      <c r="W65">
        <v>3.8542999999999998</v>
      </c>
      <c r="X65">
        <v>-1.53</v>
      </c>
    </row>
  </sheetData>
  <mergeCells count="95">
    <mergeCell ref="AB57:AB58"/>
    <mergeCell ref="AD57:AD58"/>
    <mergeCell ref="AE57:AE58"/>
    <mergeCell ref="AB37:AB38"/>
    <mergeCell ref="AD37:AD38"/>
    <mergeCell ref="AE37:AE38"/>
    <mergeCell ref="AB47:AB48"/>
    <mergeCell ref="AC47:AC48"/>
    <mergeCell ref="AD47:AD48"/>
    <mergeCell ref="AE47:AE48"/>
    <mergeCell ref="AB26:AB28"/>
    <mergeCell ref="AD26:AD28"/>
    <mergeCell ref="AF26:AF28"/>
    <mergeCell ref="AG26:AG28"/>
    <mergeCell ref="AB29:AB30"/>
    <mergeCell ref="AD29:AD30"/>
    <mergeCell ref="AF29:AF30"/>
    <mergeCell ref="AG29:AG30"/>
    <mergeCell ref="AB20:AB22"/>
    <mergeCell ref="AD20:AD22"/>
    <mergeCell ref="AF20:AF22"/>
    <mergeCell ref="AG20:AG22"/>
    <mergeCell ref="AB23:AB25"/>
    <mergeCell ref="AD23:AD25"/>
    <mergeCell ref="AF23:AF25"/>
    <mergeCell ref="AG23:AG25"/>
    <mergeCell ref="AF14:AF16"/>
    <mergeCell ref="AG14:AG16"/>
    <mergeCell ref="AB17:AB19"/>
    <mergeCell ref="AC17:AC19"/>
    <mergeCell ref="AD17:AD19"/>
    <mergeCell ref="AF17:AF19"/>
    <mergeCell ref="AG17:AG19"/>
    <mergeCell ref="AB12:AB13"/>
    <mergeCell ref="AD12:AD13"/>
    <mergeCell ref="AE12:AE13"/>
    <mergeCell ref="AB14:AB16"/>
    <mergeCell ref="AC14:AC16"/>
    <mergeCell ref="AD14:AD16"/>
    <mergeCell ref="AB8:AB9"/>
    <mergeCell ref="AD8:AD9"/>
    <mergeCell ref="AE8:AE9"/>
    <mergeCell ref="AB10:AB11"/>
    <mergeCell ref="AD10:AD11"/>
    <mergeCell ref="AE10:AE11"/>
    <mergeCell ref="AB4:AB5"/>
    <mergeCell ref="AC4:AC5"/>
    <mergeCell ref="AD4:AD5"/>
    <mergeCell ref="AF4:AF5"/>
    <mergeCell ref="AB6:AB7"/>
    <mergeCell ref="AC6:AC7"/>
    <mergeCell ref="AD6:AD7"/>
    <mergeCell ref="AE6:AE7"/>
    <mergeCell ref="E26:E27"/>
    <mergeCell ref="G26:G27"/>
    <mergeCell ref="I26:I27"/>
    <mergeCell ref="J26:J27"/>
    <mergeCell ref="E28:E29"/>
    <mergeCell ref="G28:G29"/>
    <mergeCell ref="I28:I29"/>
    <mergeCell ref="J28:J29"/>
    <mergeCell ref="E20:E22"/>
    <mergeCell ref="G20:G22"/>
    <mergeCell ref="I20:I22"/>
    <mergeCell ref="J20:J22"/>
    <mergeCell ref="E23:E25"/>
    <mergeCell ref="G23:G25"/>
    <mergeCell ref="I23:I25"/>
    <mergeCell ref="J23:J25"/>
    <mergeCell ref="I14:I16"/>
    <mergeCell ref="J14:J16"/>
    <mergeCell ref="E17:E19"/>
    <mergeCell ref="F17:F19"/>
    <mergeCell ref="G17:G19"/>
    <mergeCell ref="I17:I19"/>
    <mergeCell ref="J17:J19"/>
    <mergeCell ref="E12:E13"/>
    <mergeCell ref="G12:G13"/>
    <mergeCell ref="H12:H13"/>
    <mergeCell ref="E14:E16"/>
    <mergeCell ref="F14:F16"/>
    <mergeCell ref="G14:G16"/>
    <mergeCell ref="H6:H7"/>
    <mergeCell ref="E8:E9"/>
    <mergeCell ref="G8:G9"/>
    <mergeCell ref="H8:H9"/>
    <mergeCell ref="E10:E11"/>
    <mergeCell ref="G10:G11"/>
    <mergeCell ref="H10:H11"/>
    <mergeCell ref="E4:E5"/>
    <mergeCell ref="F4:F5"/>
    <mergeCell ref="G4:G5"/>
    <mergeCell ref="E6:E7"/>
    <mergeCell ref="F6:F7"/>
    <mergeCell ref="G6:G7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51"/>
  <sheetViews>
    <sheetView workbookViewId="0">
      <selection activeCell="C1" sqref="C1:S1048576"/>
    </sheetView>
  </sheetViews>
  <sheetFormatPr defaultRowHeight="14.25" x14ac:dyDescent="0.2"/>
  <sheetData>
    <row r="1" spans="3:19" x14ac:dyDescent="0.2">
      <c r="Q1" t="s">
        <v>117</v>
      </c>
      <c r="R1" t="s">
        <v>119</v>
      </c>
      <c r="S1" t="s">
        <v>121</v>
      </c>
    </row>
    <row r="2" spans="3:19" x14ac:dyDescent="0.2">
      <c r="C2" s="35" t="s">
        <v>71</v>
      </c>
      <c r="D2" s="35" t="s">
        <v>73</v>
      </c>
      <c r="E2" s="35" t="s">
        <v>74</v>
      </c>
      <c r="F2" s="35" t="s">
        <v>76</v>
      </c>
      <c r="G2" s="35" t="s">
        <v>78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P2" t="s">
        <v>69</v>
      </c>
      <c r="Q2" t="s">
        <v>111</v>
      </c>
      <c r="R2" t="s">
        <v>113</v>
      </c>
      <c r="S2" t="s">
        <v>115</v>
      </c>
    </row>
    <row r="3" spans="3:19" x14ac:dyDescent="0.2">
      <c r="C3">
        <v>0.104</v>
      </c>
      <c r="D3">
        <v>72</v>
      </c>
      <c r="E3">
        <v>998</v>
      </c>
      <c r="F3">
        <v>1</v>
      </c>
      <c r="G3" t="s">
        <v>80</v>
      </c>
      <c r="I3">
        <v>5.0982000000000003</v>
      </c>
      <c r="J3">
        <v>-0.92600000000000005</v>
      </c>
      <c r="K3">
        <v>6.69</v>
      </c>
      <c r="L3">
        <v>-0.92900000000000005</v>
      </c>
      <c r="M3">
        <v>7.9151999999999996</v>
      </c>
      <c r="N3">
        <v>-0.96299999999999997</v>
      </c>
      <c r="P3">
        <f>C3/1000/(D3*E3*F3/1000000000)^0.5</f>
        <v>1.2268792473578713E-2</v>
      </c>
      <c r="Q3">
        <f>I3*P3^J3*C3/1000/E3/F3*1000000</f>
        <v>31.267213629934993</v>
      </c>
      <c r="R3">
        <f>K3*P3^L3*C3/1000/E3/F3*1000000</f>
        <v>41.574977666146943</v>
      </c>
      <c r="S3">
        <f>M3*P3^N3*C3/1000/E3/F3*1000000</f>
        <v>57.127936581177785</v>
      </c>
    </row>
    <row r="4" spans="3:19" x14ac:dyDescent="0.2">
      <c r="C4">
        <v>0.104</v>
      </c>
      <c r="D4">
        <v>72</v>
      </c>
      <c r="E4">
        <v>998</v>
      </c>
      <c r="F4">
        <v>5</v>
      </c>
      <c r="G4" t="s">
        <v>81</v>
      </c>
      <c r="I4">
        <v>5.0982000000000003</v>
      </c>
      <c r="J4">
        <v>-0.92600000000000005</v>
      </c>
      <c r="K4">
        <v>6.69</v>
      </c>
      <c r="L4">
        <v>-0.92900000000000005</v>
      </c>
      <c r="M4">
        <v>7.9151999999999996</v>
      </c>
      <c r="N4">
        <v>-0.96299999999999997</v>
      </c>
      <c r="P4">
        <f t="shared" ref="P4:P51" si="0">C4/1000/(D4*E4*F4/1000000000)^0.5</f>
        <v>5.4867707945519591E-3</v>
      </c>
      <c r="Q4">
        <f t="shared" ref="Q4:Q11" si="1">I4*P4^J4*C4/1000/E4/F4*1000000</f>
        <v>13.174747138356953</v>
      </c>
      <c r="R4">
        <f t="shared" ref="R4:R51" si="2">K4*P4^L4*C4/1000/E4/F4*1000000</f>
        <v>17.560366965147985</v>
      </c>
      <c r="S4">
        <f t="shared" ref="S4:S51" si="3">M4*P4^N4*C4/1000/E4/F4*1000000</f>
        <v>24.798909899290607</v>
      </c>
    </row>
    <row r="5" spans="3:19" x14ac:dyDescent="0.2">
      <c r="C5">
        <v>0.104</v>
      </c>
      <c r="D5">
        <v>72</v>
      </c>
      <c r="E5">
        <v>998</v>
      </c>
      <c r="F5">
        <v>25</v>
      </c>
      <c r="G5" t="s">
        <v>82</v>
      </c>
      <c r="I5">
        <v>5.0982000000000003</v>
      </c>
      <c r="J5">
        <v>-0.92600000000000005</v>
      </c>
      <c r="K5">
        <v>6.69</v>
      </c>
      <c r="L5">
        <v>-0.92900000000000005</v>
      </c>
      <c r="M5">
        <v>7.9151999999999996</v>
      </c>
      <c r="N5">
        <v>-0.96299999999999997</v>
      </c>
      <c r="P5">
        <f t="shared" si="0"/>
        <v>2.4537584947157427E-3</v>
      </c>
      <c r="Q5">
        <f t="shared" si="1"/>
        <v>5.5513089274276242</v>
      </c>
      <c r="R5">
        <f t="shared" si="2"/>
        <v>7.4171173446414826</v>
      </c>
      <c r="S5">
        <f t="shared" si="3"/>
        <v>10.765064677581174</v>
      </c>
    </row>
    <row r="6" spans="3:19" x14ac:dyDescent="0.2">
      <c r="C6">
        <v>0.104</v>
      </c>
      <c r="D6">
        <v>72</v>
      </c>
      <c r="E6">
        <v>998</v>
      </c>
      <c r="F6">
        <v>125</v>
      </c>
      <c r="G6" t="s">
        <v>83</v>
      </c>
      <c r="I6">
        <v>5.0982000000000003</v>
      </c>
      <c r="J6">
        <v>-0.92600000000000005</v>
      </c>
      <c r="K6">
        <v>6.69</v>
      </c>
      <c r="L6">
        <v>-0.92900000000000005</v>
      </c>
      <c r="M6">
        <v>7.9151999999999996</v>
      </c>
      <c r="N6">
        <v>-0.96299999999999997</v>
      </c>
      <c r="P6">
        <f t="shared" si="0"/>
        <v>1.0973541589103918E-3</v>
      </c>
      <c r="Q6">
        <f t="shared" si="1"/>
        <v>2.3390984649729578</v>
      </c>
      <c r="R6">
        <f t="shared" si="2"/>
        <v>3.1328291608806875</v>
      </c>
      <c r="S6">
        <f t="shared" si="3"/>
        <v>4.6730528875311892</v>
      </c>
    </row>
    <row r="8" spans="3:19" x14ac:dyDescent="0.2">
      <c r="C8">
        <v>0.52</v>
      </c>
      <c r="D8">
        <v>72</v>
      </c>
      <c r="E8">
        <v>998</v>
      </c>
      <c r="F8">
        <v>1</v>
      </c>
      <c r="G8" t="s">
        <v>80</v>
      </c>
      <c r="I8">
        <v>5.0982000000000003</v>
      </c>
      <c r="J8">
        <v>-0.92600000000000005</v>
      </c>
      <c r="K8">
        <v>6.69</v>
      </c>
      <c r="L8">
        <v>-0.92900000000000005</v>
      </c>
      <c r="M8">
        <v>7.9151999999999996</v>
      </c>
      <c r="N8">
        <v>-0.96299999999999997</v>
      </c>
      <c r="P8">
        <f t="shared" si="0"/>
        <v>6.1343962367893579E-2</v>
      </c>
      <c r="Q8">
        <f t="shared" si="1"/>
        <v>35.221914721759603</v>
      </c>
      <c r="R8">
        <f t="shared" si="2"/>
        <v>46.607831253724534</v>
      </c>
      <c r="S8">
        <f t="shared" si="3"/>
        <v>60.633191453455872</v>
      </c>
    </row>
    <row r="9" spans="3:19" x14ac:dyDescent="0.2">
      <c r="C9">
        <v>0.52</v>
      </c>
      <c r="D9">
        <v>72</v>
      </c>
      <c r="E9">
        <v>998</v>
      </c>
      <c r="F9">
        <v>5</v>
      </c>
      <c r="G9" t="s">
        <v>81</v>
      </c>
      <c r="I9">
        <v>5.0982000000000003</v>
      </c>
      <c r="J9">
        <v>-0.92600000000000005</v>
      </c>
      <c r="K9">
        <v>6.69</v>
      </c>
      <c r="L9">
        <v>-0.92900000000000005</v>
      </c>
      <c r="M9">
        <v>7.9151999999999996</v>
      </c>
      <c r="N9">
        <v>-0.96299999999999997</v>
      </c>
      <c r="P9">
        <f t="shared" si="0"/>
        <v>2.7433853972759797E-2</v>
      </c>
      <c r="Q9">
        <f t="shared" si="1"/>
        <v>14.841099231934335</v>
      </c>
      <c r="R9">
        <f t="shared" si="2"/>
        <v>19.686134935233689</v>
      </c>
      <c r="S9">
        <f t="shared" si="3"/>
        <v>26.320520952547401</v>
      </c>
    </row>
    <row r="10" spans="3:19" x14ac:dyDescent="0.2">
      <c r="C10">
        <v>0.52</v>
      </c>
      <c r="D10">
        <v>72</v>
      </c>
      <c r="E10">
        <v>998</v>
      </c>
      <c r="F10">
        <v>25</v>
      </c>
      <c r="G10" t="s">
        <v>82</v>
      </c>
      <c r="I10">
        <v>5.0982000000000003</v>
      </c>
      <c r="J10">
        <v>-0.92600000000000005</v>
      </c>
      <c r="K10">
        <v>6.69</v>
      </c>
      <c r="L10">
        <v>-0.92900000000000005</v>
      </c>
      <c r="M10">
        <v>7.9151999999999996</v>
      </c>
      <c r="N10">
        <v>-0.96299999999999997</v>
      </c>
      <c r="P10">
        <f t="shared" si="0"/>
        <v>1.2268792473578715E-2</v>
      </c>
      <c r="Q10">
        <f t="shared" si="1"/>
        <v>6.2534427259869982</v>
      </c>
      <c r="R10">
        <f t="shared" si="2"/>
        <v>8.3149955332293892</v>
      </c>
      <c r="S10">
        <f t="shared" si="3"/>
        <v>11.425587316235559</v>
      </c>
    </row>
    <row r="11" spans="3:19" x14ac:dyDescent="0.2">
      <c r="C11">
        <v>0.52</v>
      </c>
      <c r="D11">
        <v>72</v>
      </c>
      <c r="E11">
        <v>998</v>
      </c>
      <c r="F11">
        <v>125</v>
      </c>
      <c r="G11" t="s">
        <v>83</v>
      </c>
      <c r="I11">
        <v>5.0982000000000003</v>
      </c>
      <c r="J11">
        <v>-0.92600000000000005</v>
      </c>
      <c r="K11">
        <v>6.69</v>
      </c>
      <c r="L11">
        <v>-0.92900000000000005</v>
      </c>
      <c r="M11">
        <v>7.9151999999999996</v>
      </c>
      <c r="N11">
        <v>-0.96299999999999997</v>
      </c>
      <c r="P11">
        <f t="shared" si="0"/>
        <v>5.48677079455196E-3</v>
      </c>
      <c r="Q11">
        <f t="shared" si="1"/>
        <v>2.6349494276713905</v>
      </c>
      <c r="R11">
        <f t="shared" si="2"/>
        <v>3.5120733930295973</v>
      </c>
      <c r="S11">
        <f t="shared" si="3"/>
        <v>4.9597819798581222</v>
      </c>
    </row>
    <row r="13" spans="3:19" x14ac:dyDescent="0.2">
      <c r="C13">
        <v>0.104</v>
      </c>
      <c r="D13">
        <v>72</v>
      </c>
      <c r="E13">
        <v>998</v>
      </c>
      <c r="F13">
        <v>1</v>
      </c>
      <c r="G13" t="s">
        <v>94</v>
      </c>
      <c r="K13">
        <v>9.9026999999999994</v>
      </c>
      <c r="L13">
        <v>-0.80600000000000005</v>
      </c>
      <c r="M13">
        <v>4.8445999999999998</v>
      </c>
      <c r="N13">
        <v>-1.3939999999999999</v>
      </c>
      <c r="P13">
        <f t="shared" si="0"/>
        <v>1.2268792473578713E-2</v>
      </c>
      <c r="R13">
        <f t="shared" si="2"/>
        <v>35.81641826742225</v>
      </c>
      <c r="S13">
        <f t="shared" si="3"/>
        <v>233.00808208300907</v>
      </c>
    </row>
    <row r="14" spans="3:19" x14ac:dyDescent="0.2">
      <c r="C14">
        <v>0.104</v>
      </c>
      <c r="D14">
        <v>72</v>
      </c>
      <c r="E14">
        <v>998</v>
      </c>
      <c r="F14">
        <v>5</v>
      </c>
      <c r="G14" t="s">
        <v>94</v>
      </c>
      <c r="K14">
        <v>9.9026999999999994</v>
      </c>
      <c r="L14">
        <v>-0.80600000000000005</v>
      </c>
      <c r="M14">
        <v>4.8445999999999998</v>
      </c>
      <c r="N14">
        <v>-1.3939999999999999</v>
      </c>
      <c r="P14">
        <f t="shared" si="0"/>
        <v>5.4867707945519591E-3</v>
      </c>
      <c r="R14">
        <f t="shared" si="2"/>
        <v>13.702413228335871</v>
      </c>
      <c r="S14">
        <f t="shared" si="3"/>
        <v>143.08136472605645</v>
      </c>
    </row>
    <row r="15" spans="3:19" x14ac:dyDescent="0.2">
      <c r="C15">
        <v>0.104</v>
      </c>
      <c r="D15">
        <v>72</v>
      </c>
      <c r="E15">
        <v>998</v>
      </c>
      <c r="F15">
        <v>25</v>
      </c>
      <c r="G15" t="s">
        <v>93</v>
      </c>
      <c r="K15">
        <v>9.9026999999999994</v>
      </c>
      <c r="L15">
        <v>-0.80600000000000005</v>
      </c>
      <c r="M15">
        <v>4.8445999999999998</v>
      </c>
      <c r="N15">
        <v>-1.3939999999999999</v>
      </c>
      <c r="P15">
        <f t="shared" si="0"/>
        <v>2.4537584947157427E-3</v>
      </c>
      <c r="R15">
        <f t="shared" si="2"/>
        <v>5.2421804681360964</v>
      </c>
      <c r="S15">
        <f t="shared" si="3"/>
        <v>87.860801860845157</v>
      </c>
    </row>
    <row r="16" spans="3:19" x14ac:dyDescent="0.2">
      <c r="C16">
        <v>0.104</v>
      </c>
      <c r="D16">
        <v>72</v>
      </c>
      <c r="E16">
        <v>998</v>
      </c>
      <c r="F16">
        <v>125</v>
      </c>
      <c r="G16" t="s">
        <v>93</v>
      </c>
      <c r="K16">
        <v>9.9026999999999994</v>
      </c>
      <c r="L16">
        <v>-0.80600000000000005</v>
      </c>
      <c r="M16">
        <v>4.8445999999999998</v>
      </c>
      <c r="N16">
        <v>-1.3939999999999999</v>
      </c>
      <c r="P16">
        <f t="shared" si="0"/>
        <v>1.0973541589103918E-3</v>
      </c>
      <c r="R16">
        <f t="shared" si="2"/>
        <v>2.0055194368010629</v>
      </c>
      <c r="S16">
        <f t="shared" si="3"/>
        <v>53.951963055499718</v>
      </c>
    </row>
    <row r="18" spans="3:19" x14ac:dyDescent="0.2">
      <c r="C18">
        <v>0.52</v>
      </c>
      <c r="D18">
        <v>72</v>
      </c>
      <c r="E18">
        <v>998</v>
      </c>
      <c r="F18">
        <v>1</v>
      </c>
      <c r="G18" t="s">
        <v>93</v>
      </c>
      <c r="K18">
        <v>9.9026999999999994</v>
      </c>
      <c r="L18">
        <v>-0.80600000000000005</v>
      </c>
      <c r="M18">
        <v>4.8445999999999998</v>
      </c>
      <c r="N18">
        <v>-1.3939999999999999</v>
      </c>
      <c r="P18">
        <f t="shared" si="0"/>
        <v>6.1343962367893579E-2</v>
      </c>
      <c r="R18">
        <f t="shared" si="2"/>
        <v>48.942070014733957</v>
      </c>
      <c r="S18">
        <f t="shared" si="3"/>
        <v>123.5881420749876</v>
      </c>
    </row>
    <row r="19" spans="3:19" x14ac:dyDescent="0.2">
      <c r="C19">
        <v>0.52</v>
      </c>
      <c r="D19">
        <v>72</v>
      </c>
      <c r="E19">
        <v>998</v>
      </c>
      <c r="F19">
        <v>5</v>
      </c>
      <c r="G19" t="s">
        <v>93</v>
      </c>
      <c r="K19">
        <v>9.9026999999999994</v>
      </c>
      <c r="L19">
        <v>-0.80600000000000005</v>
      </c>
      <c r="M19">
        <v>4.8445999999999998</v>
      </c>
      <c r="N19">
        <v>-1.3939999999999999</v>
      </c>
      <c r="P19">
        <f t="shared" si="0"/>
        <v>2.7433853972759797E-2</v>
      </c>
      <c r="R19">
        <f t="shared" si="2"/>
        <v>18.723940026186668</v>
      </c>
      <c r="S19">
        <f t="shared" si="3"/>
        <v>75.890758268837047</v>
      </c>
    </row>
    <row r="20" spans="3:19" x14ac:dyDescent="0.2">
      <c r="C20">
        <v>0.52</v>
      </c>
      <c r="D20">
        <v>72</v>
      </c>
      <c r="E20">
        <v>998</v>
      </c>
      <c r="F20">
        <v>25</v>
      </c>
      <c r="G20" t="s">
        <v>93</v>
      </c>
      <c r="K20">
        <v>9.9026999999999994</v>
      </c>
      <c r="L20">
        <v>-0.80600000000000005</v>
      </c>
      <c r="M20">
        <v>4.8445999999999998</v>
      </c>
      <c r="N20">
        <v>-1.3939999999999999</v>
      </c>
      <c r="P20">
        <f t="shared" si="0"/>
        <v>1.2268792473578715E-2</v>
      </c>
      <c r="R20">
        <f t="shared" si="2"/>
        <v>7.1632836534844495</v>
      </c>
      <c r="S20">
        <f t="shared" si="3"/>
        <v>46.601616416601814</v>
      </c>
    </row>
    <row r="21" spans="3:19" x14ac:dyDescent="0.2">
      <c r="C21">
        <v>0.52</v>
      </c>
      <c r="D21">
        <v>72</v>
      </c>
      <c r="E21">
        <v>998</v>
      </c>
      <c r="F21">
        <v>125</v>
      </c>
      <c r="G21" t="s">
        <v>93</v>
      </c>
      <c r="K21">
        <v>9.9026999999999994</v>
      </c>
      <c r="L21">
        <v>-0.80600000000000005</v>
      </c>
      <c r="M21">
        <v>4.8445999999999998</v>
      </c>
      <c r="N21">
        <v>-1.3939999999999999</v>
      </c>
      <c r="P21">
        <f t="shared" si="0"/>
        <v>5.48677079455196E-3</v>
      </c>
      <c r="R21">
        <f t="shared" si="2"/>
        <v>2.7404826456671749</v>
      </c>
      <c r="S21">
        <f t="shared" si="3"/>
        <v>28.616272945211286</v>
      </c>
    </row>
    <row r="23" spans="3:19" x14ac:dyDescent="0.2">
      <c r="C23">
        <v>0.104</v>
      </c>
      <c r="D23">
        <v>72</v>
      </c>
      <c r="E23">
        <v>998</v>
      </c>
      <c r="F23">
        <v>1</v>
      </c>
      <c r="G23" t="s">
        <v>99</v>
      </c>
      <c r="K23">
        <v>7.3262999999999998</v>
      </c>
      <c r="L23">
        <v>-0.83499999999999996</v>
      </c>
      <c r="M23">
        <v>6.2803000000000004</v>
      </c>
      <c r="N23">
        <v>-1.431</v>
      </c>
      <c r="P23">
        <f t="shared" si="0"/>
        <v>1.2268792473578713E-2</v>
      </c>
      <c r="R23">
        <f t="shared" si="2"/>
        <v>30.104954578027982</v>
      </c>
      <c r="S23">
        <f t="shared" si="3"/>
        <v>355.4739521979198</v>
      </c>
    </row>
    <row r="24" spans="3:19" x14ac:dyDescent="0.2">
      <c r="C24">
        <v>0.104</v>
      </c>
      <c r="D24">
        <v>72</v>
      </c>
      <c r="E24">
        <v>998</v>
      </c>
      <c r="F24">
        <v>5</v>
      </c>
      <c r="G24" t="s">
        <v>99</v>
      </c>
      <c r="K24">
        <v>7.3262999999999998</v>
      </c>
      <c r="L24">
        <v>-0.83499999999999996</v>
      </c>
      <c r="M24">
        <v>6.2803000000000004</v>
      </c>
      <c r="N24">
        <v>-1.431</v>
      </c>
      <c r="P24">
        <f t="shared" si="0"/>
        <v>5.4867707945519591E-3</v>
      </c>
      <c r="R24">
        <f t="shared" si="2"/>
        <v>11.789298086599114</v>
      </c>
      <c r="S24">
        <f t="shared" si="3"/>
        <v>224.8799916752003</v>
      </c>
    </row>
    <row r="25" spans="3:19" x14ac:dyDescent="0.2">
      <c r="C25">
        <v>0.104</v>
      </c>
      <c r="D25">
        <v>72</v>
      </c>
      <c r="E25">
        <v>998</v>
      </c>
      <c r="F25">
        <v>25</v>
      </c>
      <c r="G25" t="s">
        <v>98</v>
      </c>
      <c r="K25">
        <v>7.3262999999999998</v>
      </c>
      <c r="L25">
        <v>-0.83499999999999996</v>
      </c>
      <c r="M25">
        <v>6.2803000000000004</v>
      </c>
      <c r="N25">
        <v>-1.431</v>
      </c>
      <c r="P25">
        <f t="shared" si="0"/>
        <v>2.4537584947157427E-3</v>
      </c>
      <c r="R25">
        <f t="shared" si="2"/>
        <v>4.616766619409864</v>
      </c>
      <c r="S25">
        <f t="shared" si="3"/>
        <v>142.26361831339312</v>
      </c>
    </row>
    <row r="26" spans="3:19" x14ac:dyDescent="0.2">
      <c r="C26">
        <v>0.104</v>
      </c>
      <c r="D26">
        <v>72</v>
      </c>
      <c r="E26">
        <v>998</v>
      </c>
      <c r="F26">
        <v>125</v>
      </c>
      <c r="G26" t="s">
        <v>98</v>
      </c>
      <c r="K26">
        <v>7.3262999999999998</v>
      </c>
      <c r="L26">
        <v>-0.83499999999999996</v>
      </c>
      <c r="M26">
        <v>6.2803000000000004</v>
      </c>
      <c r="N26">
        <v>-1.431</v>
      </c>
      <c r="P26">
        <f t="shared" si="0"/>
        <v>1.0973541589103918E-3</v>
      </c>
      <c r="R26">
        <f t="shared" si="2"/>
        <v>1.8079561532442172</v>
      </c>
      <c r="S26">
        <f t="shared" si="3"/>
        <v>89.998834244223872</v>
      </c>
    </row>
    <row r="28" spans="3:19" x14ac:dyDescent="0.2">
      <c r="C28">
        <v>0.52</v>
      </c>
      <c r="D28">
        <v>72</v>
      </c>
      <c r="E28">
        <v>998</v>
      </c>
      <c r="F28">
        <v>1</v>
      </c>
      <c r="G28" t="s">
        <v>98</v>
      </c>
      <c r="K28">
        <v>7.3262999999999998</v>
      </c>
      <c r="L28">
        <v>-0.83499999999999996</v>
      </c>
      <c r="M28">
        <v>6.2803000000000004</v>
      </c>
      <c r="N28">
        <v>-1.431</v>
      </c>
      <c r="P28">
        <f t="shared" si="0"/>
        <v>6.1343962367893579E-2</v>
      </c>
      <c r="R28">
        <f t="shared" si="2"/>
        <v>39.261602972730593</v>
      </c>
      <c r="S28">
        <f t="shared" si="3"/>
        <v>177.6444774697716</v>
      </c>
    </row>
    <row r="29" spans="3:19" x14ac:dyDescent="0.2">
      <c r="C29">
        <v>0.52</v>
      </c>
      <c r="D29">
        <v>72</v>
      </c>
      <c r="E29">
        <v>998</v>
      </c>
      <c r="F29">
        <v>5</v>
      </c>
      <c r="G29" t="s">
        <v>98</v>
      </c>
      <c r="K29">
        <v>7.3262999999999998</v>
      </c>
      <c r="L29">
        <v>-0.83499999999999996</v>
      </c>
      <c r="M29">
        <v>6.2803000000000004</v>
      </c>
      <c r="N29">
        <v>-1.431</v>
      </c>
      <c r="P29">
        <f t="shared" si="0"/>
        <v>2.7433853972759797E-2</v>
      </c>
      <c r="R29">
        <f t="shared" si="2"/>
        <v>15.375101782782599</v>
      </c>
      <c r="S29">
        <f t="shared" si="3"/>
        <v>112.3814793391811</v>
      </c>
    </row>
    <row r="30" spans="3:19" x14ac:dyDescent="0.2">
      <c r="C30">
        <v>0.52</v>
      </c>
      <c r="D30">
        <v>72</v>
      </c>
      <c r="E30">
        <v>998</v>
      </c>
      <c r="F30">
        <v>25</v>
      </c>
      <c r="G30" t="s">
        <v>98</v>
      </c>
      <c r="K30">
        <v>7.3262999999999998</v>
      </c>
      <c r="L30">
        <v>-0.83499999999999996</v>
      </c>
      <c r="M30">
        <v>6.2803000000000004</v>
      </c>
      <c r="N30">
        <v>-1.431</v>
      </c>
      <c r="P30">
        <f t="shared" si="0"/>
        <v>1.2268792473578715E-2</v>
      </c>
      <c r="R30">
        <f t="shared" si="2"/>
        <v>6.020990915605597</v>
      </c>
      <c r="S30">
        <f t="shared" si="3"/>
        <v>71.09479043958396</v>
      </c>
    </row>
    <row r="31" spans="3:19" x14ac:dyDescent="0.2">
      <c r="C31">
        <v>0.52</v>
      </c>
      <c r="D31">
        <v>72</v>
      </c>
      <c r="E31">
        <v>998</v>
      </c>
      <c r="F31">
        <v>125</v>
      </c>
      <c r="G31" t="s">
        <v>98</v>
      </c>
      <c r="K31">
        <v>7.3262999999999998</v>
      </c>
      <c r="L31">
        <v>-0.83499999999999996</v>
      </c>
      <c r="M31">
        <v>6.2803000000000004</v>
      </c>
      <c r="N31">
        <v>-1.431</v>
      </c>
      <c r="P31">
        <f t="shared" si="0"/>
        <v>5.48677079455196E-3</v>
      </c>
      <c r="R31">
        <f t="shared" si="2"/>
        <v>2.3578596173198227</v>
      </c>
      <c r="S31">
        <f t="shared" si="3"/>
        <v>44.975998335040067</v>
      </c>
    </row>
    <row r="33" spans="3:19" x14ac:dyDescent="0.2">
      <c r="C33">
        <v>0.104</v>
      </c>
      <c r="D33">
        <v>34.200000000000003</v>
      </c>
      <c r="E33">
        <v>998</v>
      </c>
      <c r="F33">
        <v>1</v>
      </c>
      <c r="G33" t="s">
        <v>103</v>
      </c>
      <c r="K33">
        <v>13.337999999999999</v>
      </c>
      <c r="L33">
        <v>-0.746</v>
      </c>
      <c r="M33">
        <v>7.4871999999999996</v>
      </c>
      <c r="N33">
        <v>-1.0169999999999999</v>
      </c>
      <c r="P33">
        <f t="shared" si="0"/>
        <v>1.7801435114219638E-2</v>
      </c>
      <c r="R33">
        <f t="shared" si="2"/>
        <v>28.064290644998444</v>
      </c>
      <c r="S33">
        <f t="shared" si="3"/>
        <v>46.936368121249224</v>
      </c>
    </row>
    <row r="34" spans="3:19" x14ac:dyDescent="0.2">
      <c r="C34">
        <v>0.104</v>
      </c>
      <c r="D34">
        <v>34.200000000000003</v>
      </c>
      <c r="E34">
        <v>998</v>
      </c>
      <c r="F34">
        <v>5</v>
      </c>
      <c r="G34" t="s">
        <v>103</v>
      </c>
      <c r="K34">
        <v>13.337999999999999</v>
      </c>
      <c r="L34">
        <v>-0.746</v>
      </c>
      <c r="M34">
        <v>7.4871999999999996</v>
      </c>
      <c r="N34">
        <v>-1.0169999999999999</v>
      </c>
      <c r="P34">
        <f t="shared" si="0"/>
        <v>7.9610438024893693E-3</v>
      </c>
      <c r="R34">
        <f t="shared" si="2"/>
        <v>10.230571070732248</v>
      </c>
      <c r="S34">
        <f t="shared" si="3"/>
        <v>21.279710938803486</v>
      </c>
    </row>
    <row r="35" spans="3:19" x14ac:dyDescent="0.2">
      <c r="C35">
        <v>0.104</v>
      </c>
      <c r="D35">
        <v>34.200000000000003</v>
      </c>
      <c r="E35">
        <v>998</v>
      </c>
      <c r="F35">
        <v>25</v>
      </c>
      <c r="G35" t="s">
        <v>102</v>
      </c>
      <c r="K35">
        <v>13.337999999999999</v>
      </c>
      <c r="L35">
        <v>-0.746</v>
      </c>
      <c r="M35">
        <v>7.4871999999999996</v>
      </c>
      <c r="N35">
        <v>-1.0169999999999999</v>
      </c>
      <c r="P35">
        <f t="shared" si="0"/>
        <v>3.5602870228439274E-3</v>
      </c>
      <c r="R35">
        <f t="shared" si="2"/>
        <v>3.7294576854717976</v>
      </c>
      <c r="S35">
        <f t="shared" si="3"/>
        <v>9.6476594965605624</v>
      </c>
    </row>
    <row r="36" spans="3:19" x14ac:dyDescent="0.2">
      <c r="C36">
        <v>0.104</v>
      </c>
      <c r="D36">
        <v>34.200000000000003</v>
      </c>
      <c r="E36">
        <v>998</v>
      </c>
      <c r="F36">
        <v>125</v>
      </c>
      <c r="G36" t="s">
        <v>102</v>
      </c>
      <c r="K36">
        <v>13.337999999999999</v>
      </c>
      <c r="L36">
        <v>-0.746</v>
      </c>
      <c r="M36">
        <v>7.4871999999999996</v>
      </c>
      <c r="N36">
        <v>-1.0169999999999999</v>
      </c>
      <c r="P36">
        <f t="shared" si="0"/>
        <v>1.5922087604978736E-3</v>
      </c>
      <c r="R36">
        <f t="shared" si="2"/>
        <v>1.3595384394049395</v>
      </c>
      <c r="S36">
        <f t="shared" si="3"/>
        <v>4.3739942722553149</v>
      </c>
    </row>
    <row r="38" spans="3:19" x14ac:dyDescent="0.2">
      <c r="C38">
        <v>0.52</v>
      </c>
      <c r="D38">
        <v>34.200000000000003</v>
      </c>
      <c r="E38">
        <v>998</v>
      </c>
      <c r="F38">
        <v>1</v>
      </c>
      <c r="G38" t="s">
        <v>102</v>
      </c>
      <c r="K38">
        <v>13.337999999999999</v>
      </c>
      <c r="L38">
        <v>-0.746</v>
      </c>
      <c r="M38">
        <v>7.4871999999999996</v>
      </c>
      <c r="N38">
        <v>-1.0169999999999999</v>
      </c>
      <c r="P38">
        <f t="shared" si="0"/>
        <v>8.9007175571098204E-2</v>
      </c>
      <c r="R38">
        <f t="shared" si="2"/>
        <v>42.236940372058982</v>
      </c>
      <c r="S38">
        <f t="shared" si="3"/>
        <v>45.669577231634442</v>
      </c>
    </row>
    <row r="39" spans="3:19" x14ac:dyDescent="0.2">
      <c r="C39">
        <v>0.52</v>
      </c>
      <c r="D39">
        <v>34.200000000000003</v>
      </c>
      <c r="E39">
        <v>998</v>
      </c>
      <c r="F39">
        <v>5</v>
      </c>
      <c r="G39" t="s">
        <v>102</v>
      </c>
      <c r="K39">
        <v>13.337999999999999</v>
      </c>
      <c r="L39">
        <v>-0.746</v>
      </c>
      <c r="M39">
        <v>7.4871999999999996</v>
      </c>
      <c r="N39">
        <v>-1.0169999999999999</v>
      </c>
      <c r="P39">
        <f t="shared" si="0"/>
        <v>3.9805219012446852E-2</v>
      </c>
      <c r="R39">
        <f t="shared" si="2"/>
        <v>15.397076154627094</v>
      </c>
      <c r="S39">
        <f t="shared" si="3"/>
        <v>20.705381372415314</v>
      </c>
    </row>
    <row r="40" spans="3:19" x14ac:dyDescent="0.2">
      <c r="C40">
        <v>0.52</v>
      </c>
      <c r="D40">
        <v>34.200000000000003</v>
      </c>
      <c r="E40">
        <v>998</v>
      </c>
      <c r="F40">
        <v>25</v>
      </c>
      <c r="G40" t="s">
        <v>102</v>
      </c>
      <c r="K40">
        <v>13.337999999999999</v>
      </c>
      <c r="L40">
        <v>-0.746</v>
      </c>
      <c r="M40">
        <v>7.4871999999999996</v>
      </c>
      <c r="N40">
        <v>-1.0169999999999999</v>
      </c>
      <c r="P40">
        <f t="shared" si="0"/>
        <v>1.7801435114219642E-2</v>
      </c>
      <c r="R40">
        <f t="shared" si="2"/>
        <v>5.6128581289996884</v>
      </c>
      <c r="S40">
        <f t="shared" si="3"/>
        <v>9.3872736242498469</v>
      </c>
    </row>
    <row r="41" spans="3:19" x14ac:dyDescent="0.2">
      <c r="C41">
        <v>0.52</v>
      </c>
      <c r="D41">
        <v>34.200000000000003</v>
      </c>
      <c r="E41">
        <v>998</v>
      </c>
      <c r="F41">
        <v>125</v>
      </c>
      <c r="G41" t="s">
        <v>102</v>
      </c>
      <c r="K41">
        <v>13.337999999999999</v>
      </c>
      <c r="L41">
        <v>-0.746</v>
      </c>
      <c r="M41">
        <v>7.4871999999999996</v>
      </c>
      <c r="N41">
        <v>-1.0169999999999999</v>
      </c>
      <c r="P41">
        <f t="shared" si="0"/>
        <v>7.9610438024893693E-3</v>
      </c>
      <c r="R41">
        <f t="shared" si="2"/>
        <v>2.0461142141464501</v>
      </c>
      <c r="S41">
        <f t="shared" si="3"/>
        <v>4.2559421877606969</v>
      </c>
    </row>
    <row r="43" spans="3:19" x14ac:dyDescent="0.2">
      <c r="C43">
        <v>0.104</v>
      </c>
      <c r="D43">
        <v>34.200000000000003</v>
      </c>
      <c r="E43">
        <v>998</v>
      </c>
      <c r="F43">
        <v>1</v>
      </c>
      <c r="G43" t="s">
        <v>107</v>
      </c>
      <c r="K43">
        <v>12.497</v>
      </c>
      <c r="L43">
        <v>-0.69899999999999995</v>
      </c>
      <c r="M43">
        <v>3.8542999999999998</v>
      </c>
      <c r="N43">
        <v>-1.53</v>
      </c>
      <c r="P43">
        <f t="shared" si="0"/>
        <v>1.7801435114219638E-2</v>
      </c>
      <c r="R43">
        <f t="shared" si="2"/>
        <v>21.759079147667119</v>
      </c>
      <c r="S43">
        <f t="shared" si="3"/>
        <v>190.83241181322828</v>
      </c>
    </row>
    <row r="44" spans="3:19" x14ac:dyDescent="0.2">
      <c r="C44">
        <v>0.104</v>
      </c>
      <c r="D44">
        <v>34.200000000000003</v>
      </c>
      <c r="E44">
        <v>998</v>
      </c>
      <c r="F44">
        <v>5</v>
      </c>
      <c r="G44" t="s">
        <v>107</v>
      </c>
      <c r="K44">
        <v>12.497</v>
      </c>
      <c r="L44">
        <v>-0.69899999999999995</v>
      </c>
      <c r="M44">
        <v>3.8542999999999998</v>
      </c>
      <c r="N44">
        <v>-1.53</v>
      </c>
      <c r="P44">
        <f t="shared" si="0"/>
        <v>7.9610438024893693E-3</v>
      </c>
      <c r="R44">
        <f t="shared" si="2"/>
        <v>7.6376635662583423</v>
      </c>
      <c r="S44">
        <f t="shared" si="3"/>
        <v>130.73569744560078</v>
      </c>
    </row>
    <row r="45" spans="3:19" x14ac:dyDescent="0.2">
      <c r="C45">
        <v>0.104</v>
      </c>
      <c r="D45">
        <v>34.200000000000003</v>
      </c>
      <c r="E45">
        <v>998</v>
      </c>
      <c r="F45">
        <v>25</v>
      </c>
      <c r="G45" t="s">
        <v>106</v>
      </c>
      <c r="K45">
        <v>12.497</v>
      </c>
      <c r="L45">
        <v>-0.69899999999999995</v>
      </c>
      <c r="M45">
        <v>3.8542999999999998</v>
      </c>
      <c r="N45">
        <v>-1.53</v>
      </c>
      <c r="P45">
        <f t="shared" si="0"/>
        <v>3.5602870228439274E-3</v>
      </c>
      <c r="R45">
        <f t="shared" si="2"/>
        <v>2.6808995158053079</v>
      </c>
      <c r="S45">
        <f t="shared" si="3"/>
        <v>89.564568325614502</v>
      </c>
    </row>
    <row r="46" spans="3:19" x14ac:dyDescent="0.2">
      <c r="C46">
        <v>0.104</v>
      </c>
      <c r="D46">
        <v>34.200000000000003</v>
      </c>
      <c r="E46">
        <v>998</v>
      </c>
      <c r="F46">
        <v>125</v>
      </c>
      <c r="G46" t="s">
        <v>106</v>
      </c>
      <c r="K46">
        <v>12.497</v>
      </c>
      <c r="L46">
        <v>-0.69899999999999995</v>
      </c>
      <c r="M46">
        <v>3.8542999999999998</v>
      </c>
      <c r="N46">
        <v>-1.53</v>
      </c>
      <c r="P46">
        <f t="shared" si="0"/>
        <v>1.5922087604978736E-3</v>
      </c>
      <c r="R46">
        <f t="shared" si="2"/>
        <v>0.94102367189840996</v>
      </c>
      <c r="S46">
        <f t="shared" si="3"/>
        <v>61.359001834151286</v>
      </c>
    </row>
    <row r="48" spans="3:19" x14ac:dyDescent="0.2">
      <c r="C48">
        <v>0.52</v>
      </c>
      <c r="D48">
        <v>34.200000000000003</v>
      </c>
      <c r="E48">
        <v>998</v>
      </c>
      <c r="F48">
        <v>1</v>
      </c>
      <c r="G48" t="s">
        <v>106</v>
      </c>
      <c r="K48">
        <v>12.497</v>
      </c>
      <c r="L48">
        <v>-0.69899999999999995</v>
      </c>
      <c r="M48">
        <v>3.8542999999999998</v>
      </c>
      <c r="N48">
        <v>-1.53</v>
      </c>
      <c r="P48">
        <f t="shared" si="0"/>
        <v>8.9007175571098204E-2</v>
      </c>
      <c r="R48">
        <f t="shared" si="2"/>
        <v>35.320796065884721</v>
      </c>
      <c r="S48">
        <f t="shared" si="3"/>
        <v>81.320124864686321</v>
      </c>
    </row>
    <row r="49" spans="3:19" x14ac:dyDescent="0.2">
      <c r="C49">
        <v>0.52</v>
      </c>
      <c r="D49">
        <v>34.200000000000003</v>
      </c>
      <c r="E49">
        <v>998</v>
      </c>
      <c r="F49">
        <v>5</v>
      </c>
      <c r="G49" t="s">
        <v>106</v>
      </c>
      <c r="K49">
        <v>12.497</v>
      </c>
      <c r="L49">
        <v>-0.69899999999999995</v>
      </c>
      <c r="M49">
        <v>3.8542999999999998</v>
      </c>
      <c r="N49">
        <v>-1.53</v>
      </c>
      <c r="P49">
        <f t="shared" si="0"/>
        <v>3.9805219012446852E-2</v>
      </c>
      <c r="R49">
        <f t="shared" si="2"/>
        <v>12.397967552435313</v>
      </c>
      <c r="S49">
        <f t="shared" si="3"/>
        <v>55.710888624901642</v>
      </c>
    </row>
    <row r="50" spans="3:19" x14ac:dyDescent="0.2">
      <c r="C50">
        <v>0.52</v>
      </c>
      <c r="D50">
        <v>34.200000000000003</v>
      </c>
      <c r="E50">
        <v>998</v>
      </c>
      <c r="F50">
        <v>25</v>
      </c>
      <c r="G50" t="s">
        <v>106</v>
      </c>
      <c r="K50">
        <v>12.497</v>
      </c>
      <c r="L50">
        <v>-0.69899999999999995</v>
      </c>
      <c r="M50">
        <v>3.8542999999999998</v>
      </c>
      <c r="N50">
        <v>-1.53</v>
      </c>
      <c r="P50">
        <f t="shared" si="0"/>
        <v>1.7801435114219642E-2</v>
      </c>
      <c r="R50">
        <f t="shared" si="2"/>
        <v>4.3518158295334235</v>
      </c>
      <c r="S50">
        <f t="shared" si="3"/>
        <v>38.16648236264566</v>
      </c>
    </row>
    <row r="51" spans="3:19" x14ac:dyDescent="0.2">
      <c r="C51">
        <v>0.52</v>
      </c>
      <c r="D51">
        <v>34.200000000000003</v>
      </c>
      <c r="E51">
        <v>998</v>
      </c>
      <c r="F51">
        <v>125</v>
      </c>
      <c r="G51" t="s">
        <v>106</v>
      </c>
      <c r="K51">
        <v>12.497</v>
      </c>
      <c r="L51">
        <v>-0.69899999999999995</v>
      </c>
      <c r="M51">
        <v>3.8542999999999998</v>
      </c>
      <c r="N51">
        <v>-1.53</v>
      </c>
      <c r="P51">
        <f t="shared" si="0"/>
        <v>7.9610438024893693E-3</v>
      </c>
      <c r="R51">
        <f t="shared" si="2"/>
        <v>1.5275327132516685</v>
      </c>
      <c r="S51">
        <f t="shared" si="3"/>
        <v>26.147139489120157</v>
      </c>
    </row>
  </sheetData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51"/>
  <sheetViews>
    <sheetView workbookViewId="0">
      <selection activeCell="N1" sqref="N1:T13"/>
    </sheetView>
  </sheetViews>
  <sheetFormatPr defaultRowHeight="14.25" x14ac:dyDescent="0.2"/>
  <sheetData>
    <row r="1" spans="4:10" x14ac:dyDescent="0.2">
      <c r="H1" t="s">
        <v>116</v>
      </c>
      <c r="I1" t="s">
        <v>118</v>
      </c>
      <c r="J1" t="s">
        <v>120</v>
      </c>
    </row>
    <row r="2" spans="4:10" x14ac:dyDescent="0.2">
      <c r="D2" t="s">
        <v>70</v>
      </c>
      <c r="E2" t="s">
        <v>72</v>
      </c>
      <c r="F2" t="s">
        <v>75</v>
      </c>
      <c r="G2" t="s">
        <v>77</v>
      </c>
      <c r="H2" t="s">
        <v>110</v>
      </c>
      <c r="I2" t="s">
        <v>112</v>
      </c>
      <c r="J2" t="s">
        <v>114</v>
      </c>
    </row>
    <row r="3" spans="4:10" x14ac:dyDescent="0.2">
      <c r="D3">
        <v>0.104</v>
      </c>
      <c r="E3">
        <v>72</v>
      </c>
      <c r="F3">
        <v>1</v>
      </c>
      <c r="G3" t="s">
        <v>79</v>
      </c>
      <c r="H3">
        <v>31.267213629934993</v>
      </c>
      <c r="I3">
        <v>41.574977666146943</v>
      </c>
      <c r="J3">
        <v>57.127936581177785</v>
      </c>
    </row>
    <row r="4" spans="4:10" x14ac:dyDescent="0.2">
      <c r="D4">
        <v>0.104</v>
      </c>
      <c r="E4">
        <v>72</v>
      </c>
      <c r="F4">
        <v>5</v>
      </c>
      <c r="G4" t="s">
        <v>81</v>
      </c>
      <c r="H4">
        <v>13.174747138356953</v>
      </c>
      <c r="I4">
        <v>17.560366965147985</v>
      </c>
      <c r="J4">
        <v>24.798909899290607</v>
      </c>
    </row>
    <row r="5" spans="4:10" x14ac:dyDescent="0.2">
      <c r="D5">
        <v>0.104</v>
      </c>
      <c r="E5">
        <v>72</v>
      </c>
      <c r="F5">
        <v>25</v>
      </c>
      <c r="G5" t="s">
        <v>82</v>
      </c>
      <c r="H5">
        <v>5.5513089274276242</v>
      </c>
      <c r="I5">
        <v>7.4171173446414826</v>
      </c>
      <c r="J5">
        <v>10.765064677581174</v>
      </c>
    </row>
    <row r="6" spans="4:10" x14ac:dyDescent="0.2">
      <c r="D6">
        <v>0.104</v>
      </c>
      <c r="E6">
        <v>72</v>
      </c>
      <c r="F6">
        <v>125</v>
      </c>
      <c r="G6" t="s">
        <v>83</v>
      </c>
      <c r="H6">
        <v>2.3390984649729578</v>
      </c>
      <c r="I6">
        <v>3.1328291608806875</v>
      </c>
      <c r="J6">
        <v>4.6730528875311892</v>
      </c>
    </row>
    <row r="8" spans="4:10" x14ac:dyDescent="0.2">
      <c r="D8">
        <v>0.52</v>
      </c>
      <c r="E8">
        <v>72</v>
      </c>
      <c r="F8">
        <v>1</v>
      </c>
      <c r="G8" t="s">
        <v>79</v>
      </c>
      <c r="H8">
        <v>35.221914721759603</v>
      </c>
      <c r="I8">
        <v>46.607831253724534</v>
      </c>
      <c r="J8">
        <v>60.633191453455872</v>
      </c>
    </row>
    <row r="9" spans="4:10" x14ac:dyDescent="0.2">
      <c r="D9">
        <v>0.52</v>
      </c>
      <c r="E9">
        <v>72</v>
      </c>
      <c r="F9">
        <v>5</v>
      </c>
      <c r="G9" t="s">
        <v>81</v>
      </c>
      <c r="H9">
        <v>14.841099231934335</v>
      </c>
      <c r="I9">
        <v>19.686134935233689</v>
      </c>
      <c r="J9">
        <v>26.320520952547401</v>
      </c>
    </row>
    <row r="10" spans="4:10" x14ac:dyDescent="0.2">
      <c r="D10">
        <v>0.52</v>
      </c>
      <c r="E10">
        <v>72</v>
      </c>
      <c r="F10">
        <v>25</v>
      </c>
      <c r="G10" t="s">
        <v>82</v>
      </c>
      <c r="H10">
        <v>6.2534427259869982</v>
      </c>
      <c r="I10">
        <v>8.3149955332293892</v>
      </c>
      <c r="J10">
        <v>11.425587316235559</v>
      </c>
    </row>
    <row r="11" spans="4:10" x14ac:dyDescent="0.2">
      <c r="D11">
        <v>0.52</v>
      </c>
      <c r="E11">
        <v>72</v>
      </c>
      <c r="F11">
        <v>125</v>
      </c>
      <c r="G11" t="s">
        <v>83</v>
      </c>
      <c r="H11">
        <v>2.6349494276713905</v>
      </c>
      <c r="I11">
        <v>3.5120733930295973</v>
      </c>
      <c r="J11">
        <v>4.9597819798581222</v>
      </c>
    </row>
    <row r="13" spans="4:10" x14ac:dyDescent="0.2">
      <c r="D13">
        <v>0.104</v>
      </c>
      <c r="E13">
        <v>72</v>
      </c>
      <c r="F13">
        <v>1</v>
      </c>
      <c r="G13" t="s">
        <v>93</v>
      </c>
      <c r="I13">
        <v>35.81641826742225</v>
      </c>
      <c r="J13">
        <v>233.00808208300907</v>
      </c>
    </row>
    <row r="14" spans="4:10" x14ac:dyDescent="0.2">
      <c r="D14">
        <v>0.104</v>
      </c>
      <c r="E14">
        <v>72</v>
      </c>
      <c r="F14">
        <v>5</v>
      </c>
      <c r="G14" t="s">
        <v>93</v>
      </c>
      <c r="I14">
        <v>13.702413228335871</v>
      </c>
      <c r="J14">
        <v>143.08136472605645</v>
      </c>
    </row>
    <row r="15" spans="4:10" x14ac:dyDescent="0.2">
      <c r="D15">
        <v>0.104</v>
      </c>
      <c r="E15">
        <v>72</v>
      </c>
      <c r="F15">
        <v>25</v>
      </c>
      <c r="G15" t="s">
        <v>93</v>
      </c>
      <c r="I15">
        <v>5.2421804681360964</v>
      </c>
      <c r="J15">
        <v>87.860801860845157</v>
      </c>
    </row>
    <row r="16" spans="4:10" x14ac:dyDescent="0.2">
      <c r="D16">
        <v>0.104</v>
      </c>
      <c r="E16">
        <v>72</v>
      </c>
      <c r="F16">
        <v>125</v>
      </c>
      <c r="G16" t="s">
        <v>93</v>
      </c>
      <c r="I16">
        <v>2.0055194368010629</v>
      </c>
      <c r="J16">
        <v>53.951963055499718</v>
      </c>
    </row>
    <row r="18" spans="4:10" x14ac:dyDescent="0.2">
      <c r="D18">
        <v>0.52</v>
      </c>
      <c r="E18">
        <v>72</v>
      </c>
      <c r="F18">
        <v>1</v>
      </c>
      <c r="G18" t="s">
        <v>93</v>
      </c>
      <c r="I18">
        <v>48.942070014733957</v>
      </c>
      <c r="J18">
        <v>123.5881420749876</v>
      </c>
    </row>
    <row r="19" spans="4:10" x14ac:dyDescent="0.2">
      <c r="D19">
        <v>0.52</v>
      </c>
      <c r="E19">
        <v>72</v>
      </c>
      <c r="F19">
        <v>5</v>
      </c>
      <c r="G19" t="s">
        <v>93</v>
      </c>
      <c r="I19">
        <v>18.723940026186668</v>
      </c>
      <c r="J19">
        <v>75.890758268837047</v>
      </c>
    </row>
    <row r="20" spans="4:10" x14ac:dyDescent="0.2">
      <c r="D20">
        <v>0.52</v>
      </c>
      <c r="E20">
        <v>72</v>
      </c>
      <c r="F20">
        <v>25</v>
      </c>
      <c r="G20" t="s">
        <v>93</v>
      </c>
      <c r="I20">
        <v>7.1632836534844495</v>
      </c>
      <c r="J20">
        <v>46.601616416601814</v>
      </c>
    </row>
    <row r="21" spans="4:10" x14ac:dyDescent="0.2">
      <c r="D21">
        <v>0.52</v>
      </c>
      <c r="E21">
        <v>72</v>
      </c>
      <c r="F21">
        <v>125</v>
      </c>
      <c r="G21" t="s">
        <v>93</v>
      </c>
      <c r="I21">
        <v>2.7404826456671749</v>
      </c>
      <c r="J21">
        <v>28.616272945211286</v>
      </c>
    </row>
    <row r="23" spans="4:10" x14ac:dyDescent="0.2">
      <c r="D23">
        <v>0.104</v>
      </c>
      <c r="E23">
        <v>72</v>
      </c>
      <c r="F23">
        <v>1</v>
      </c>
      <c r="G23" t="s">
        <v>98</v>
      </c>
      <c r="I23">
        <v>30.104954578027982</v>
      </c>
      <c r="J23">
        <v>355.4739521979198</v>
      </c>
    </row>
    <row r="24" spans="4:10" x14ac:dyDescent="0.2">
      <c r="D24">
        <v>0.104</v>
      </c>
      <c r="E24">
        <v>72</v>
      </c>
      <c r="F24">
        <v>5</v>
      </c>
      <c r="G24" t="s">
        <v>98</v>
      </c>
      <c r="I24">
        <v>11.789298086599114</v>
      </c>
      <c r="J24">
        <v>224.8799916752003</v>
      </c>
    </row>
    <row r="25" spans="4:10" x14ac:dyDescent="0.2">
      <c r="D25">
        <v>0.104</v>
      </c>
      <c r="E25">
        <v>72</v>
      </c>
      <c r="F25">
        <v>25</v>
      </c>
      <c r="G25" t="s">
        <v>98</v>
      </c>
      <c r="I25">
        <v>4.616766619409864</v>
      </c>
      <c r="J25">
        <v>142.26361831339312</v>
      </c>
    </row>
    <row r="26" spans="4:10" x14ac:dyDescent="0.2">
      <c r="D26">
        <v>0.104</v>
      </c>
      <c r="E26">
        <v>72</v>
      </c>
      <c r="F26">
        <v>125</v>
      </c>
      <c r="G26" t="s">
        <v>98</v>
      </c>
      <c r="I26">
        <v>1.8079561532442172</v>
      </c>
      <c r="J26">
        <v>89.998834244223872</v>
      </c>
    </row>
    <row r="28" spans="4:10" x14ac:dyDescent="0.2">
      <c r="D28">
        <v>0.52</v>
      </c>
      <c r="E28">
        <v>72</v>
      </c>
      <c r="F28">
        <v>1</v>
      </c>
      <c r="G28" t="s">
        <v>98</v>
      </c>
      <c r="I28">
        <v>39.261602972730593</v>
      </c>
      <c r="J28">
        <v>177.6444774697716</v>
      </c>
    </row>
    <row r="29" spans="4:10" x14ac:dyDescent="0.2">
      <c r="D29">
        <v>0.52</v>
      </c>
      <c r="E29">
        <v>72</v>
      </c>
      <c r="F29">
        <v>5</v>
      </c>
      <c r="G29" t="s">
        <v>98</v>
      </c>
      <c r="I29">
        <v>15.375101782782599</v>
      </c>
      <c r="J29">
        <v>112.3814793391811</v>
      </c>
    </row>
    <row r="30" spans="4:10" x14ac:dyDescent="0.2">
      <c r="D30">
        <v>0.52</v>
      </c>
      <c r="E30">
        <v>72</v>
      </c>
      <c r="F30">
        <v>25</v>
      </c>
      <c r="G30" t="s">
        <v>98</v>
      </c>
      <c r="I30">
        <v>6.020990915605597</v>
      </c>
      <c r="J30">
        <v>71.09479043958396</v>
      </c>
    </row>
    <row r="31" spans="4:10" x14ac:dyDescent="0.2">
      <c r="D31">
        <v>0.52</v>
      </c>
      <c r="E31">
        <v>72</v>
      </c>
      <c r="F31">
        <v>125</v>
      </c>
      <c r="G31" t="s">
        <v>98</v>
      </c>
      <c r="I31">
        <v>2.3578596173198227</v>
      </c>
      <c r="J31">
        <v>44.975998335040067</v>
      </c>
    </row>
    <row r="33" spans="4:10" x14ac:dyDescent="0.2">
      <c r="D33">
        <v>0.104</v>
      </c>
      <c r="E33">
        <v>34.200000000000003</v>
      </c>
      <c r="F33">
        <v>1</v>
      </c>
      <c r="G33" t="s">
        <v>102</v>
      </c>
      <c r="I33">
        <v>28.064290644998444</v>
      </c>
      <c r="J33">
        <v>46.936368121249224</v>
      </c>
    </row>
    <row r="34" spans="4:10" x14ac:dyDescent="0.2">
      <c r="D34">
        <v>0.104</v>
      </c>
      <c r="E34">
        <v>34.200000000000003</v>
      </c>
      <c r="F34">
        <v>5</v>
      </c>
      <c r="G34" t="s">
        <v>102</v>
      </c>
      <c r="I34">
        <v>10.230571070732248</v>
      </c>
      <c r="J34">
        <v>21.279710938803486</v>
      </c>
    </row>
    <row r="35" spans="4:10" x14ac:dyDescent="0.2">
      <c r="D35">
        <v>0.104</v>
      </c>
      <c r="E35">
        <v>34.200000000000003</v>
      </c>
      <c r="F35">
        <v>25</v>
      </c>
      <c r="G35" t="s">
        <v>102</v>
      </c>
      <c r="I35">
        <v>3.7294576854717976</v>
      </c>
      <c r="J35">
        <v>9.6476594965605624</v>
      </c>
    </row>
    <row r="36" spans="4:10" x14ac:dyDescent="0.2">
      <c r="D36">
        <v>0.104</v>
      </c>
      <c r="E36">
        <v>34.200000000000003</v>
      </c>
      <c r="F36">
        <v>125</v>
      </c>
      <c r="G36" t="s">
        <v>102</v>
      </c>
      <c r="I36">
        <v>1.3595384394049395</v>
      </c>
      <c r="J36">
        <v>4.3739942722553149</v>
      </c>
    </row>
    <row r="38" spans="4:10" x14ac:dyDescent="0.2">
      <c r="D38">
        <v>0.52</v>
      </c>
      <c r="E38">
        <v>34.200000000000003</v>
      </c>
      <c r="F38">
        <v>1</v>
      </c>
      <c r="G38" t="s">
        <v>102</v>
      </c>
      <c r="I38">
        <v>42.236940372058982</v>
      </c>
      <c r="J38">
        <v>45.669577231634442</v>
      </c>
    </row>
    <row r="39" spans="4:10" x14ac:dyDescent="0.2">
      <c r="D39">
        <v>0.52</v>
      </c>
      <c r="E39">
        <v>34.200000000000003</v>
      </c>
      <c r="F39">
        <v>5</v>
      </c>
      <c r="G39" t="s">
        <v>102</v>
      </c>
      <c r="I39">
        <v>15.397076154627094</v>
      </c>
      <c r="J39">
        <v>20.705381372415314</v>
      </c>
    </row>
    <row r="40" spans="4:10" x14ac:dyDescent="0.2">
      <c r="D40">
        <v>0.52</v>
      </c>
      <c r="E40">
        <v>34.200000000000003</v>
      </c>
      <c r="F40">
        <v>25</v>
      </c>
      <c r="G40" t="s">
        <v>102</v>
      </c>
      <c r="I40">
        <v>5.6128581289996884</v>
      </c>
      <c r="J40">
        <v>9.3872736242498469</v>
      </c>
    </row>
    <row r="41" spans="4:10" x14ac:dyDescent="0.2">
      <c r="D41">
        <v>0.52</v>
      </c>
      <c r="E41">
        <v>34.200000000000003</v>
      </c>
      <c r="F41">
        <v>125</v>
      </c>
      <c r="G41" t="s">
        <v>102</v>
      </c>
      <c r="I41">
        <v>2.0461142141464501</v>
      </c>
      <c r="J41">
        <v>4.2559421877606969</v>
      </c>
    </row>
    <row r="43" spans="4:10" x14ac:dyDescent="0.2">
      <c r="D43">
        <v>0.104</v>
      </c>
      <c r="E43">
        <v>34.200000000000003</v>
      </c>
      <c r="F43">
        <v>1</v>
      </c>
      <c r="G43" t="s">
        <v>106</v>
      </c>
      <c r="I43">
        <v>21.759079147667119</v>
      </c>
      <c r="J43">
        <v>190.83241181322828</v>
      </c>
    </row>
    <row r="44" spans="4:10" x14ac:dyDescent="0.2">
      <c r="D44">
        <v>0.104</v>
      </c>
      <c r="E44">
        <v>34.200000000000003</v>
      </c>
      <c r="F44">
        <v>5</v>
      </c>
      <c r="G44" t="s">
        <v>106</v>
      </c>
      <c r="I44">
        <v>7.6376635662583423</v>
      </c>
      <c r="J44">
        <v>130.73569744560078</v>
      </c>
    </row>
    <row r="45" spans="4:10" x14ac:dyDescent="0.2">
      <c r="D45">
        <v>0.104</v>
      </c>
      <c r="E45">
        <v>34.200000000000003</v>
      </c>
      <c r="F45">
        <v>25</v>
      </c>
      <c r="G45" t="s">
        <v>106</v>
      </c>
      <c r="I45">
        <v>2.6808995158053079</v>
      </c>
      <c r="J45">
        <v>89.564568325614502</v>
      </c>
    </row>
    <row r="46" spans="4:10" x14ac:dyDescent="0.2">
      <c r="D46">
        <v>0.104</v>
      </c>
      <c r="E46">
        <v>34.200000000000003</v>
      </c>
      <c r="F46">
        <v>125</v>
      </c>
      <c r="G46" t="s">
        <v>106</v>
      </c>
      <c r="I46">
        <v>0.94102367189840996</v>
      </c>
      <c r="J46">
        <v>61.359001834151286</v>
      </c>
    </row>
    <row r="48" spans="4:10" x14ac:dyDescent="0.2">
      <c r="D48">
        <v>0.52</v>
      </c>
      <c r="E48">
        <v>34.200000000000003</v>
      </c>
      <c r="F48">
        <v>1</v>
      </c>
      <c r="G48" t="s">
        <v>106</v>
      </c>
      <c r="I48">
        <v>35.320796065884721</v>
      </c>
      <c r="J48">
        <v>81.320124864686321</v>
      </c>
    </row>
    <row r="49" spans="4:10" x14ac:dyDescent="0.2">
      <c r="D49">
        <v>0.52</v>
      </c>
      <c r="E49">
        <v>34.200000000000003</v>
      </c>
      <c r="F49">
        <v>5</v>
      </c>
      <c r="G49" t="s">
        <v>106</v>
      </c>
      <c r="I49">
        <v>12.397967552435313</v>
      </c>
      <c r="J49">
        <v>55.710888624901642</v>
      </c>
    </row>
    <row r="50" spans="4:10" x14ac:dyDescent="0.2">
      <c r="D50">
        <v>0.52</v>
      </c>
      <c r="E50">
        <v>34.200000000000003</v>
      </c>
      <c r="F50">
        <v>25</v>
      </c>
      <c r="G50" t="s">
        <v>106</v>
      </c>
      <c r="I50">
        <v>4.3518158295334235</v>
      </c>
      <c r="J50">
        <v>38.16648236264566</v>
      </c>
    </row>
    <row r="51" spans="4:10" x14ac:dyDescent="0.2">
      <c r="D51">
        <v>0.52</v>
      </c>
      <c r="E51">
        <v>34.200000000000003</v>
      </c>
      <c r="F51">
        <v>125</v>
      </c>
      <c r="G51" t="s">
        <v>106</v>
      </c>
      <c r="I51">
        <v>1.5275327132516685</v>
      </c>
      <c r="J51">
        <v>26.147139489120157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13"/>
  <sheetViews>
    <sheetView workbookViewId="0">
      <selection activeCell="M2" sqref="M2:Q13"/>
    </sheetView>
  </sheetViews>
  <sheetFormatPr defaultRowHeight="14.25" x14ac:dyDescent="0.2"/>
  <sheetData>
    <row r="1" spans="4:17" x14ac:dyDescent="0.2">
      <c r="H1" t="s">
        <v>116</v>
      </c>
      <c r="I1" t="s">
        <v>118</v>
      </c>
      <c r="J1" t="s">
        <v>120</v>
      </c>
    </row>
    <row r="2" spans="4:17" x14ac:dyDescent="0.2">
      <c r="D2" t="s">
        <v>70</v>
      </c>
      <c r="E2" t="s">
        <v>72</v>
      </c>
      <c r="F2" t="s">
        <v>75</v>
      </c>
      <c r="G2" t="s">
        <v>77</v>
      </c>
      <c r="H2" t="s">
        <v>110</v>
      </c>
      <c r="I2" t="s">
        <v>112</v>
      </c>
      <c r="J2" t="s">
        <v>114</v>
      </c>
      <c r="M2" t="s">
        <v>77</v>
      </c>
      <c r="N2" t="s">
        <v>122</v>
      </c>
      <c r="O2" t="s">
        <v>125</v>
      </c>
      <c r="P2" t="s">
        <v>123</v>
      </c>
      <c r="Q2" t="s">
        <v>124</v>
      </c>
    </row>
    <row r="3" spans="4:17" x14ac:dyDescent="0.2">
      <c r="D3">
        <v>0.104</v>
      </c>
      <c r="E3">
        <v>72</v>
      </c>
      <c r="F3">
        <v>1</v>
      </c>
      <c r="G3" t="s">
        <v>79</v>
      </c>
      <c r="H3">
        <v>31.267213629934993</v>
      </c>
      <c r="I3">
        <v>41.574977666146943</v>
      </c>
      <c r="J3">
        <v>57.127936581177785</v>
      </c>
      <c r="M3" t="s">
        <v>126</v>
      </c>
      <c r="N3">
        <v>31.267213629934993</v>
      </c>
      <c r="O3">
        <f>I3-H3</f>
        <v>10.30776403621195</v>
      </c>
      <c r="P3">
        <f>J3-I3</f>
        <v>15.552958915030842</v>
      </c>
      <c r="Q3">
        <f>512-J3</f>
        <v>454.87206341882222</v>
      </c>
    </row>
    <row r="4" spans="4:17" x14ac:dyDescent="0.2">
      <c r="D4">
        <v>0.104</v>
      </c>
      <c r="E4">
        <v>72</v>
      </c>
      <c r="F4">
        <v>1</v>
      </c>
      <c r="G4" t="s">
        <v>93</v>
      </c>
      <c r="I4">
        <v>35.81641826742225</v>
      </c>
      <c r="J4">
        <v>233.00808208300907</v>
      </c>
      <c r="M4" t="s">
        <v>127</v>
      </c>
      <c r="N4" s="36">
        <v>1</v>
      </c>
      <c r="O4">
        <f t="shared" ref="O4:O13" si="0">I4-H4</f>
        <v>35.81641826742225</v>
      </c>
      <c r="P4">
        <f t="shared" ref="P4:P13" si="1">J4-I4</f>
        <v>197.19166381558682</v>
      </c>
      <c r="Q4">
        <f t="shared" ref="Q4:Q13" si="2">512-J4</f>
        <v>278.99191791699093</v>
      </c>
    </row>
    <row r="5" spans="4:17" x14ac:dyDescent="0.2">
      <c r="D5">
        <v>0.104</v>
      </c>
      <c r="E5">
        <v>72</v>
      </c>
      <c r="F5">
        <v>1</v>
      </c>
      <c r="G5" t="s">
        <v>98</v>
      </c>
      <c r="I5">
        <v>30.104954578027982</v>
      </c>
      <c r="J5">
        <v>355.4739521979198</v>
      </c>
      <c r="M5" t="s">
        <v>128</v>
      </c>
      <c r="N5" s="36">
        <v>1</v>
      </c>
      <c r="O5">
        <f t="shared" si="0"/>
        <v>30.104954578027982</v>
      </c>
      <c r="P5">
        <f t="shared" si="1"/>
        <v>325.36899761989184</v>
      </c>
      <c r="Q5">
        <f t="shared" si="2"/>
        <v>156.5260478020802</v>
      </c>
    </row>
    <row r="6" spans="4:17" x14ac:dyDescent="0.2">
      <c r="D6">
        <v>0.104</v>
      </c>
      <c r="E6">
        <v>34.200000000000003</v>
      </c>
      <c r="F6">
        <v>1</v>
      </c>
      <c r="G6" t="s">
        <v>102</v>
      </c>
      <c r="I6">
        <v>28.064290644998444</v>
      </c>
      <c r="J6">
        <v>46.936368121249224</v>
      </c>
      <c r="M6" t="s">
        <v>129</v>
      </c>
      <c r="N6" s="36">
        <v>1</v>
      </c>
      <c r="O6">
        <f t="shared" si="0"/>
        <v>28.064290644998444</v>
      </c>
      <c r="P6">
        <f t="shared" si="1"/>
        <v>18.87207747625078</v>
      </c>
      <c r="Q6">
        <f t="shared" si="2"/>
        <v>465.06363187875075</v>
      </c>
    </row>
    <row r="7" spans="4:17" x14ac:dyDescent="0.2">
      <c r="D7">
        <v>0.104</v>
      </c>
      <c r="E7">
        <v>34.200000000000003</v>
      </c>
      <c r="F7">
        <v>1</v>
      </c>
      <c r="G7" t="s">
        <v>106</v>
      </c>
      <c r="I7">
        <v>21.759079147667119</v>
      </c>
      <c r="J7">
        <v>190.83241181322828</v>
      </c>
      <c r="M7" t="s">
        <v>130</v>
      </c>
      <c r="N7" s="36">
        <v>1</v>
      </c>
      <c r="O7">
        <f t="shared" si="0"/>
        <v>21.759079147667119</v>
      </c>
      <c r="P7">
        <f t="shared" si="1"/>
        <v>169.07333266556117</v>
      </c>
      <c r="Q7">
        <f t="shared" si="2"/>
        <v>321.1675881867717</v>
      </c>
    </row>
    <row r="8" spans="4:17" x14ac:dyDescent="0.2">
      <c r="N8" t="s">
        <v>122</v>
      </c>
      <c r="O8" t="s">
        <v>125</v>
      </c>
      <c r="P8" t="s">
        <v>123</v>
      </c>
      <c r="Q8" t="s">
        <v>124</v>
      </c>
    </row>
    <row r="9" spans="4:17" x14ac:dyDescent="0.2">
      <c r="D9">
        <v>0.52</v>
      </c>
      <c r="E9">
        <v>72</v>
      </c>
      <c r="F9">
        <v>1</v>
      </c>
      <c r="G9" t="s">
        <v>79</v>
      </c>
      <c r="H9">
        <v>35.221914721759603</v>
      </c>
      <c r="I9">
        <v>46.607831253724534</v>
      </c>
      <c r="J9">
        <v>60.633191453455872</v>
      </c>
      <c r="M9" t="s">
        <v>126</v>
      </c>
      <c r="N9">
        <v>35.221914721759603</v>
      </c>
      <c r="O9">
        <f t="shared" si="0"/>
        <v>11.385916531964931</v>
      </c>
      <c r="P9">
        <f t="shared" si="1"/>
        <v>14.025360199731338</v>
      </c>
      <c r="Q9">
        <f t="shared" si="2"/>
        <v>451.36680854654412</v>
      </c>
    </row>
    <row r="10" spans="4:17" x14ac:dyDescent="0.2">
      <c r="D10">
        <v>0.52</v>
      </c>
      <c r="E10">
        <v>72</v>
      </c>
      <c r="F10">
        <v>1</v>
      </c>
      <c r="G10" t="s">
        <v>93</v>
      </c>
      <c r="I10">
        <v>48.942070014733957</v>
      </c>
      <c r="J10">
        <v>123.5881420749876</v>
      </c>
      <c r="M10" t="s">
        <v>127</v>
      </c>
      <c r="N10" s="36">
        <v>1</v>
      </c>
      <c r="O10">
        <f t="shared" si="0"/>
        <v>48.942070014733957</v>
      </c>
      <c r="P10">
        <f t="shared" si="1"/>
        <v>74.646072060253644</v>
      </c>
      <c r="Q10">
        <f t="shared" si="2"/>
        <v>388.41185792501238</v>
      </c>
    </row>
    <row r="11" spans="4:17" x14ac:dyDescent="0.2">
      <c r="D11">
        <v>0.52</v>
      </c>
      <c r="E11">
        <v>72</v>
      </c>
      <c r="F11">
        <v>1</v>
      </c>
      <c r="G11" t="s">
        <v>98</v>
      </c>
      <c r="I11">
        <v>39.261602972730593</v>
      </c>
      <c r="J11">
        <v>177.6444774697716</v>
      </c>
      <c r="M11" t="s">
        <v>128</v>
      </c>
      <c r="N11" s="36">
        <v>1</v>
      </c>
      <c r="O11">
        <f t="shared" si="0"/>
        <v>39.261602972730593</v>
      </c>
      <c r="P11">
        <f t="shared" si="1"/>
        <v>138.382874497041</v>
      </c>
      <c r="Q11">
        <f t="shared" si="2"/>
        <v>334.35552253022843</v>
      </c>
    </row>
    <row r="12" spans="4:17" x14ac:dyDescent="0.2">
      <c r="D12">
        <v>0.52</v>
      </c>
      <c r="E12">
        <v>34.200000000000003</v>
      </c>
      <c r="F12">
        <v>1</v>
      </c>
      <c r="G12" t="s">
        <v>102</v>
      </c>
      <c r="I12">
        <v>42.236940372058982</v>
      </c>
      <c r="J12">
        <v>45.669577231634442</v>
      </c>
      <c r="M12" t="s">
        <v>129</v>
      </c>
      <c r="N12" s="36">
        <v>1</v>
      </c>
      <c r="O12">
        <f t="shared" si="0"/>
        <v>42.236940372058982</v>
      </c>
      <c r="P12">
        <f t="shared" si="1"/>
        <v>3.4326368595754602</v>
      </c>
      <c r="Q12">
        <f t="shared" si="2"/>
        <v>466.33042276836557</v>
      </c>
    </row>
    <row r="13" spans="4:17" x14ac:dyDescent="0.2">
      <c r="D13">
        <v>0.52</v>
      </c>
      <c r="E13">
        <v>34.200000000000003</v>
      </c>
      <c r="F13">
        <v>1</v>
      </c>
      <c r="G13" t="s">
        <v>106</v>
      </c>
      <c r="I13">
        <v>35.320796065884721</v>
      </c>
      <c r="J13">
        <v>81.320124864686321</v>
      </c>
      <c r="M13" t="s">
        <v>130</v>
      </c>
      <c r="N13" s="36">
        <v>1</v>
      </c>
      <c r="O13">
        <f t="shared" si="0"/>
        <v>35.320796065884721</v>
      </c>
      <c r="P13">
        <f t="shared" si="1"/>
        <v>45.999328798801599</v>
      </c>
      <c r="Q13">
        <f t="shared" si="2"/>
        <v>430.67987513531369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13"/>
  <sheetViews>
    <sheetView workbookViewId="0">
      <selection activeCell="C37" sqref="C37"/>
    </sheetView>
  </sheetViews>
  <sheetFormatPr defaultRowHeight="14.25" x14ac:dyDescent="0.2"/>
  <sheetData>
    <row r="1" spans="4:17" x14ac:dyDescent="0.2">
      <c r="H1" t="s">
        <v>116</v>
      </c>
      <c r="I1" t="s">
        <v>118</v>
      </c>
      <c r="J1" t="s">
        <v>120</v>
      </c>
    </row>
    <row r="2" spans="4:17" x14ac:dyDescent="0.2">
      <c r="D2" t="s">
        <v>70</v>
      </c>
      <c r="E2" t="s">
        <v>72</v>
      </c>
      <c r="F2" t="s">
        <v>75</v>
      </c>
      <c r="G2" t="s">
        <v>77</v>
      </c>
      <c r="H2" t="s">
        <v>110</v>
      </c>
      <c r="I2" t="s">
        <v>112</v>
      </c>
      <c r="J2" t="s">
        <v>114</v>
      </c>
      <c r="M2" t="s">
        <v>77</v>
      </c>
      <c r="N2" t="s">
        <v>122</v>
      </c>
      <c r="O2" t="s">
        <v>125</v>
      </c>
      <c r="P2" t="s">
        <v>123</v>
      </c>
      <c r="Q2" t="s">
        <v>124</v>
      </c>
    </row>
    <row r="3" spans="4:17" x14ac:dyDescent="0.2">
      <c r="D3">
        <v>0.104</v>
      </c>
      <c r="E3">
        <v>72</v>
      </c>
      <c r="F3">
        <v>5</v>
      </c>
      <c r="G3" t="s">
        <v>81</v>
      </c>
      <c r="H3">
        <v>13.174747138356953</v>
      </c>
      <c r="I3">
        <v>17.560366965147985</v>
      </c>
      <c r="J3">
        <v>24.798909899290607</v>
      </c>
      <c r="M3" t="s">
        <v>126</v>
      </c>
      <c r="N3">
        <v>13.174747138356953</v>
      </c>
      <c r="O3">
        <f>I3-H3</f>
        <v>4.3856198267910322</v>
      </c>
      <c r="P3">
        <f>J3-I3</f>
        <v>7.2385429341426217</v>
      </c>
      <c r="Q3">
        <f>512-J3</f>
        <v>487.20109010070939</v>
      </c>
    </row>
    <row r="4" spans="4:17" x14ac:dyDescent="0.2">
      <c r="D4">
        <v>0.104</v>
      </c>
      <c r="E4">
        <v>72</v>
      </c>
      <c r="F4">
        <v>5</v>
      </c>
      <c r="G4" t="s">
        <v>93</v>
      </c>
      <c r="I4">
        <v>13.702413228335871</v>
      </c>
      <c r="J4">
        <v>143.08136472605645</v>
      </c>
      <c r="M4" t="s">
        <v>127</v>
      </c>
      <c r="N4" s="36">
        <v>1</v>
      </c>
      <c r="O4">
        <f t="shared" ref="O4:P13" si="0">I4-H4</f>
        <v>13.702413228335871</v>
      </c>
      <c r="P4">
        <f t="shared" si="0"/>
        <v>129.37895149772058</v>
      </c>
      <c r="Q4">
        <f t="shared" ref="Q4:Q13" si="1">512-J4</f>
        <v>368.91863527394355</v>
      </c>
    </row>
    <row r="5" spans="4:17" x14ac:dyDescent="0.2">
      <c r="D5">
        <v>0.104</v>
      </c>
      <c r="E5">
        <v>72</v>
      </c>
      <c r="F5">
        <v>5</v>
      </c>
      <c r="G5" t="s">
        <v>98</v>
      </c>
      <c r="I5">
        <v>11.789298086599114</v>
      </c>
      <c r="J5">
        <v>224.8799916752003</v>
      </c>
      <c r="M5" t="s">
        <v>128</v>
      </c>
      <c r="N5" s="36">
        <v>1</v>
      </c>
      <c r="O5">
        <f t="shared" si="0"/>
        <v>11.789298086599114</v>
      </c>
      <c r="P5">
        <f t="shared" si="0"/>
        <v>213.0906935886012</v>
      </c>
      <c r="Q5">
        <f t="shared" si="1"/>
        <v>287.1200083247997</v>
      </c>
    </row>
    <row r="6" spans="4:17" x14ac:dyDescent="0.2">
      <c r="D6">
        <v>0.104</v>
      </c>
      <c r="E6">
        <v>34.200000000000003</v>
      </c>
      <c r="F6">
        <v>5</v>
      </c>
      <c r="G6" t="s">
        <v>102</v>
      </c>
      <c r="I6">
        <v>10.230571070732248</v>
      </c>
      <c r="J6">
        <v>21.279710938803486</v>
      </c>
      <c r="M6" t="s">
        <v>129</v>
      </c>
      <c r="N6" s="36">
        <v>1</v>
      </c>
      <c r="O6">
        <f t="shared" si="0"/>
        <v>10.230571070732248</v>
      </c>
      <c r="P6">
        <f t="shared" si="0"/>
        <v>11.049139868071238</v>
      </c>
      <c r="Q6">
        <f t="shared" si="1"/>
        <v>490.72028906119652</v>
      </c>
    </row>
    <row r="7" spans="4:17" x14ac:dyDescent="0.2">
      <c r="D7">
        <v>0.104</v>
      </c>
      <c r="E7">
        <v>34.200000000000003</v>
      </c>
      <c r="F7">
        <v>5</v>
      </c>
      <c r="G7" t="s">
        <v>106</v>
      </c>
      <c r="I7">
        <v>7.6376635662583423</v>
      </c>
      <c r="J7">
        <v>130.73569744560078</v>
      </c>
      <c r="M7" t="s">
        <v>130</v>
      </c>
      <c r="N7" s="36">
        <v>1</v>
      </c>
      <c r="O7">
        <f t="shared" si="0"/>
        <v>7.6376635662583423</v>
      </c>
      <c r="P7">
        <f t="shared" si="0"/>
        <v>123.09803387934244</v>
      </c>
      <c r="Q7">
        <f t="shared" si="1"/>
        <v>381.26430255439925</v>
      </c>
    </row>
    <row r="8" spans="4:17" x14ac:dyDescent="0.2">
      <c r="N8" t="s">
        <v>122</v>
      </c>
      <c r="O8" t="s">
        <v>125</v>
      </c>
      <c r="P8" t="s">
        <v>123</v>
      </c>
      <c r="Q8" t="s">
        <v>124</v>
      </c>
    </row>
    <row r="9" spans="4:17" x14ac:dyDescent="0.2">
      <c r="D9">
        <v>0.52</v>
      </c>
      <c r="E9">
        <v>72</v>
      </c>
      <c r="F9">
        <v>5</v>
      </c>
      <c r="G9" t="s">
        <v>81</v>
      </c>
      <c r="H9">
        <v>14.841099231934335</v>
      </c>
      <c r="I9">
        <v>19.686134935233689</v>
      </c>
      <c r="J9">
        <v>26.320520952547401</v>
      </c>
      <c r="M9" t="s">
        <v>126</v>
      </c>
      <c r="N9">
        <v>14.841099231934335</v>
      </c>
      <c r="O9">
        <f t="shared" si="0"/>
        <v>4.8450357032993541</v>
      </c>
      <c r="P9">
        <f t="shared" si="0"/>
        <v>6.6343860173137124</v>
      </c>
      <c r="Q9">
        <f t="shared" si="1"/>
        <v>485.67947904745262</v>
      </c>
    </row>
    <row r="10" spans="4:17" x14ac:dyDescent="0.2">
      <c r="D10">
        <v>0.52</v>
      </c>
      <c r="E10">
        <v>72</v>
      </c>
      <c r="F10">
        <v>5</v>
      </c>
      <c r="G10" t="s">
        <v>93</v>
      </c>
      <c r="I10">
        <v>18.723940026186668</v>
      </c>
      <c r="J10">
        <v>75.890758268837047</v>
      </c>
      <c r="M10" t="s">
        <v>127</v>
      </c>
      <c r="N10" s="36">
        <v>1</v>
      </c>
      <c r="O10">
        <f t="shared" si="0"/>
        <v>18.723940026186668</v>
      </c>
      <c r="P10">
        <f t="shared" si="0"/>
        <v>57.166818242650379</v>
      </c>
      <c r="Q10">
        <f t="shared" si="1"/>
        <v>436.10924173116297</v>
      </c>
    </row>
    <row r="11" spans="4:17" x14ac:dyDescent="0.2">
      <c r="D11">
        <v>0.52</v>
      </c>
      <c r="E11">
        <v>72</v>
      </c>
      <c r="F11">
        <v>5</v>
      </c>
      <c r="G11" t="s">
        <v>98</v>
      </c>
      <c r="I11">
        <v>15.375101782782599</v>
      </c>
      <c r="J11">
        <v>112.3814793391811</v>
      </c>
      <c r="M11" t="s">
        <v>128</v>
      </c>
      <c r="N11" s="36">
        <v>1</v>
      </c>
      <c r="O11">
        <f t="shared" si="0"/>
        <v>15.375101782782599</v>
      </c>
      <c r="P11">
        <f t="shared" si="0"/>
        <v>97.006377556398505</v>
      </c>
      <c r="Q11">
        <f t="shared" si="1"/>
        <v>399.61852066081889</v>
      </c>
    </row>
    <row r="12" spans="4:17" x14ac:dyDescent="0.2">
      <c r="D12">
        <v>0.52</v>
      </c>
      <c r="E12">
        <v>34.200000000000003</v>
      </c>
      <c r="F12">
        <v>5</v>
      </c>
      <c r="G12" t="s">
        <v>102</v>
      </c>
      <c r="I12">
        <v>15.397076154627094</v>
      </c>
      <c r="J12">
        <v>20.705381372415314</v>
      </c>
      <c r="M12" t="s">
        <v>129</v>
      </c>
      <c r="N12" s="36">
        <v>1</v>
      </c>
      <c r="O12">
        <f t="shared" si="0"/>
        <v>15.397076154627094</v>
      </c>
      <c r="P12">
        <f t="shared" si="0"/>
        <v>5.3083052177882202</v>
      </c>
      <c r="Q12">
        <f t="shared" si="1"/>
        <v>491.29461862758467</v>
      </c>
    </row>
    <row r="13" spans="4:17" x14ac:dyDescent="0.2">
      <c r="D13">
        <v>0.52</v>
      </c>
      <c r="E13">
        <v>34.200000000000003</v>
      </c>
      <c r="F13">
        <v>5</v>
      </c>
      <c r="G13" t="s">
        <v>106</v>
      </c>
      <c r="I13">
        <v>12.397967552435313</v>
      </c>
      <c r="J13">
        <v>55.710888624901642</v>
      </c>
      <c r="M13" t="s">
        <v>130</v>
      </c>
      <c r="N13" s="36">
        <v>1</v>
      </c>
      <c r="O13">
        <f t="shared" si="0"/>
        <v>12.397967552435313</v>
      </c>
      <c r="P13">
        <f t="shared" si="0"/>
        <v>43.312921072466331</v>
      </c>
      <c r="Q13">
        <f t="shared" si="1"/>
        <v>456.28911137509834</v>
      </c>
    </row>
  </sheetData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3"/>
  <sheetViews>
    <sheetView workbookViewId="0">
      <selection activeCell="J37" sqref="J37"/>
    </sheetView>
  </sheetViews>
  <sheetFormatPr defaultRowHeight="14.25" x14ac:dyDescent="0.2"/>
  <sheetData>
    <row r="1" spans="3:16" x14ac:dyDescent="0.2">
      <c r="G1" t="s">
        <v>116</v>
      </c>
      <c r="H1" t="s">
        <v>118</v>
      </c>
      <c r="I1" t="s">
        <v>120</v>
      </c>
    </row>
    <row r="2" spans="3:16" x14ac:dyDescent="0.2">
      <c r="C2" t="s">
        <v>70</v>
      </c>
      <c r="D2" t="s">
        <v>72</v>
      </c>
      <c r="E2" t="s">
        <v>75</v>
      </c>
      <c r="F2" t="s">
        <v>77</v>
      </c>
      <c r="G2" t="s">
        <v>110</v>
      </c>
      <c r="H2" t="s">
        <v>112</v>
      </c>
      <c r="I2" t="s">
        <v>114</v>
      </c>
      <c r="L2" t="s">
        <v>77</v>
      </c>
      <c r="M2" t="s">
        <v>122</v>
      </c>
      <c r="N2" t="s">
        <v>125</v>
      </c>
      <c r="O2" t="s">
        <v>123</v>
      </c>
      <c r="P2" t="s">
        <v>124</v>
      </c>
    </row>
    <row r="3" spans="3:16" x14ac:dyDescent="0.2">
      <c r="C3">
        <v>0.104</v>
      </c>
      <c r="D3">
        <v>72</v>
      </c>
      <c r="E3">
        <v>25</v>
      </c>
      <c r="F3" t="s">
        <v>82</v>
      </c>
      <c r="G3">
        <v>5.5513089274276242</v>
      </c>
      <c r="H3">
        <v>7.4171173446414826</v>
      </c>
      <c r="I3">
        <v>10.765064677581174</v>
      </c>
      <c r="L3" t="s">
        <v>126</v>
      </c>
      <c r="M3">
        <f>G3</f>
        <v>5.5513089274276242</v>
      </c>
      <c r="N3">
        <f>H3-G3</f>
        <v>1.8658084172138585</v>
      </c>
      <c r="O3">
        <f>I3-H3</f>
        <v>3.3479473329396914</v>
      </c>
      <c r="P3">
        <f>512-I3</f>
        <v>501.23493532241883</v>
      </c>
    </row>
    <row r="4" spans="3:16" x14ac:dyDescent="0.2">
      <c r="C4">
        <v>0.104</v>
      </c>
      <c r="D4">
        <v>72</v>
      </c>
      <c r="E4">
        <v>25</v>
      </c>
      <c r="F4" t="s">
        <v>93</v>
      </c>
      <c r="H4">
        <v>5.2421804681360964</v>
      </c>
      <c r="I4">
        <v>87.860801860845157</v>
      </c>
      <c r="L4" t="s">
        <v>127</v>
      </c>
      <c r="M4" s="36">
        <v>1</v>
      </c>
      <c r="N4">
        <f t="shared" ref="N4:O13" si="0">H4-G4</f>
        <v>5.2421804681360964</v>
      </c>
      <c r="O4">
        <f t="shared" si="0"/>
        <v>82.618621392709059</v>
      </c>
      <c r="P4">
        <f t="shared" ref="P4:P13" si="1">512-I4</f>
        <v>424.13919813915481</v>
      </c>
    </row>
    <row r="5" spans="3:16" x14ac:dyDescent="0.2">
      <c r="C5">
        <v>0.104</v>
      </c>
      <c r="D5">
        <v>72</v>
      </c>
      <c r="E5">
        <v>25</v>
      </c>
      <c r="F5" t="s">
        <v>98</v>
      </c>
      <c r="H5">
        <v>4.616766619409864</v>
      </c>
      <c r="I5">
        <v>142.26361831339312</v>
      </c>
      <c r="L5" t="s">
        <v>128</v>
      </c>
      <c r="M5" s="36">
        <v>1</v>
      </c>
      <c r="N5">
        <f t="shared" si="0"/>
        <v>4.616766619409864</v>
      </c>
      <c r="O5">
        <f t="shared" si="0"/>
        <v>137.64685169398325</v>
      </c>
      <c r="P5">
        <f t="shared" si="1"/>
        <v>369.73638168660688</v>
      </c>
    </row>
    <row r="6" spans="3:16" x14ac:dyDescent="0.2">
      <c r="C6">
        <v>0.104</v>
      </c>
      <c r="D6">
        <v>34.200000000000003</v>
      </c>
      <c r="E6">
        <v>25</v>
      </c>
      <c r="F6" t="s">
        <v>102</v>
      </c>
      <c r="H6">
        <v>3.7294576854717976</v>
      </c>
      <c r="I6">
        <v>9.6476594965605624</v>
      </c>
      <c r="L6" t="s">
        <v>129</v>
      </c>
      <c r="M6" s="36">
        <v>1</v>
      </c>
      <c r="N6">
        <f t="shared" si="0"/>
        <v>3.7294576854717976</v>
      </c>
      <c r="O6">
        <f t="shared" si="0"/>
        <v>5.9182018110887649</v>
      </c>
      <c r="P6">
        <f t="shared" si="1"/>
        <v>502.35234050343945</v>
      </c>
    </row>
    <row r="7" spans="3:16" x14ac:dyDescent="0.2">
      <c r="C7">
        <v>0.104</v>
      </c>
      <c r="D7">
        <v>34.200000000000003</v>
      </c>
      <c r="E7">
        <v>25</v>
      </c>
      <c r="F7" t="s">
        <v>106</v>
      </c>
      <c r="H7">
        <v>2.6808995158053079</v>
      </c>
      <c r="I7">
        <v>89.564568325614502</v>
      </c>
      <c r="L7" t="s">
        <v>130</v>
      </c>
      <c r="M7" s="36">
        <v>1</v>
      </c>
      <c r="N7">
        <f t="shared" si="0"/>
        <v>2.6808995158053079</v>
      </c>
      <c r="O7">
        <f t="shared" si="0"/>
        <v>86.883668809809194</v>
      </c>
      <c r="P7">
        <f t="shared" si="1"/>
        <v>422.43543167438548</v>
      </c>
    </row>
    <row r="8" spans="3:16" x14ac:dyDescent="0.2">
      <c r="M8" t="s">
        <v>122</v>
      </c>
      <c r="N8" t="s">
        <v>125</v>
      </c>
      <c r="O8" t="s">
        <v>123</v>
      </c>
      <c r="P8" t="s">
        <v>124</v>
      </c>
    </row>
    <row r="9" spans="3:16" x14ac:dyDescent="0.2">
      <c r="C9">
        <v>0.52</v>
      </c>
      <c r="D9">
        <v>72</v>
      </c>
      <c r="E9">
        <v>25</v>
      </c>
      <c r="F9" t="s">
        <v>82</v>
      </c>
      <c r="G9">
        <v>6.2534427259869982</v>
      </c>
      <c r="H9">
        <v>8.3149955332293892</v>
      </c>
      <c r="I9">
        <v>11.425587316235559</v>
      </c>
      <c r="L9" t="s">
        <v>126</v>
      </c>
      <c r="M9">
        <f>G9</f>
        <v>6.2534427259869982</v>
      </c>
      <c r="N9">
        <f t="shared" si="0"/>
        <v>2.061552807242391</v>
      </c>
      <c r="O9">
        <f t="shared" si="0"/>
        <v>3.1105917830061696</v>
      </c>
      <c r="P9">
        <f t="shared" si="1"/>
        <v>500.57441268376442</v>
      </c>
    </row>
    <row r="10" spans="3:16" x14ac:dyDescent="0.2">
      <c r="C10">
        <v>0.52</v>
      </c>
      <c r="D10">
        <v>72</v>
      </c>
      <c r="E10">
        <v>25</v>
      </c>
      <c r="F10" t="s">
        <v>93</v>
      </c>
      <c r="H10">
        <v>7.1632836534844495</v>
      </c>
      <c r="I10">
        <v>46.601616416601814</v>
      </c>
      <c r="L10" t="s">
        <v>127</v>
      </c>
      <c r="M10" s="36">
        <v>1</v>
      </c>
      <c r="N10">
        <f t="shared" si="0"/>
        <v>7.1632836534844495</v>
      </c>
      <c r="O10">
        <f t="shared" si="0"/>
        <v>39.438332763117366</v>
      </c>
      <c r="P10">
        <f t="shared" si="1"/>
        <v>465.39838358339819</v>
      </c>
    </row>
    <row r="11" spans="3:16" x14ac:dyDescent="0.2">
      <c r="C11">
        <v>0.52</v>
      </c>
      <c r="D11">
        <v>72</v>
      </c>
      <c r="E11">
        <v>25</v>
      </c>
      <c r="F11" t="s">
        <v>98</v>
      </c>
      <c r="H11">
        <v>6.020990915605597</v>
      </c>
      <c r="I11">
        <v>71.09479043958396</v>
      </c>
      <c r="L11" t="s">
        <v>128</v>
      </c>
      <c r="M11" s="36">
        <v>1</v>
      </c>
      <c r="N11">
        <f t="shared" si="0"/>
        <v>6.020990915605597</v>
      </c>
      <c r="O11">
        <f t="shared" si="0"/>
        <v>65.073799523978366</v>
      </c>
      <c r="P11">
        <f t="shared" si="1"/>
        <v>440.90520956041604</v>
      </c>
    </row>
    <row r="12" spans="3:16" x14ac:dyDescent="0.2">
      <c r="C12">
        <v>0.52</v>
      </c>
      <c r="D12">
        <v>34.200000000000003</v>
      </c>
      <c r="E12">
        <v>25</v>
      </c>
      <c r="F12" t="s">
        <v>102</v>
      </c>
      <c r="H12">
        <v>5.6128581289996884</v>
      </c>
      <c r="I12">
        <v>9.3872736242498469</v>
      </c>
      <c r="L12" t="s">
        <v>129</v>
      </c>
      <c r="M12" s="36">
        <v>1</v>
      </c>
      <c r="N12">
        <f t="shared" si="0"/>
        <v>5.6128581289996884</v>
      </c>
      <c r="O12">
        <f t="shared" si="0"/>
        <v>3.7744154952501585</v>
      </c>
      <c r="P12">
        <f t="shared" si="1"/>
        <v>502.61272637575013</v>
      </c>
    </row>
    <row r="13" spans="3:16" x14ac:dyDescent="0.2">
      <c r="C13">
        <v>0.52</v>
      </c>
      <c r="D13">
        <v>34.200000000000003</v>
      </c>
      <c r="E13">
        <v>25</v>
      </c>
      <c r="F13" t="s">
        <v>106</v>
      </c>
      <c r="H13">
        <v>4.3518158295334235</v>
      </c>
      <c r="I13">
        <v>38.16648236264566</v>
      </c>
      <c r="L13" t="s">
        <v>130</v>
      </c>
      <c r="M13" s="36">
        <v>1</v>
      </c>
      <c r="N13">
        <f t="shared" si="0"/>
        <v>4.3518158295334235</v>
      </c>
      <c r="O13">
        <f t="shared" si="0"/>
        <v>33.814666533112238</v>
      </c>
      <c r="P13">
        <f t="shared" si="1"/>
        <v>473.83351763735436</v>
      </c>
    </row>
  </sheetData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3"/>
  <sheetViews>
    <sheetView tabSelected="1" workbookViewId="0">
      <selection activeCell="M35" sqref="M35"/>
    </sheetView>
  </sheetViews>
  <sheetFormatPr defaultRowHeight="14.25" x14ac:dyDescent="0.2"/>
  <sheetData>
    <row r="1" spans="3:16" x14ac:dyDescent="0.2">
      <c r="G1" t="s">
        <v>116</v>
      </c>
      <c r="H1" t="s">
        <v>118</v>
      </c>
      <c r="I1" t="s">
        <v>120</v>
      </c>
    </row>
    <row r="2" spans="3:16" x14ac:dyDescent="0.2">
      <c r="C2" t="s">
        <v>70</v>
      </c>
      <c r="D2" t="s">
        <v>72</v>
      </c>
      <c r="E2" t="s">
        <v>75</v>
      </c>
      <c r="F2" t="s">
        <v>77</v>
      </c>
      <c r="G2" t="s">
        <v>110</v>
      </c>
      <c r="H2" t="s">
        <v>112</v>
      </c>
      <c r="I2" t="s">
        <v>114</v>
      </c>
      <c r="L2" t="s">
        <v>77</v>
      </c>
      <c r="M2" t="s">
        <v>122</v>
      </c>
      <c r="N2" t="s">
        <v>125</v>
      </c>
      <c r="O2" t="s">
        <v>123</v>
      </c>
      <c r="P2" t="s">
        <v>124</v>
      </c>
    </row>
    <row r="3" spans="3:16" x14ac:dyDescent="0.2">
      <c r="C3">
        <v>0.104</v>
      </c>
      <c r="D3">
        <v>72</v>
      </c>
      <c r="E3">
        <v>125</v>
      </c>
      <c r="F3" t="s">
        <v>83</v>
      </c>
      <c r="G3">
        <v>2.3390984649729578</v>
      </c>
      <c r="H3">
        <v>3.1328291608806875</v>
      </c>
      <c r="I3">
        <v>4.6730528875311892</v>
      </c>
      <c r="L3" t="s">
        <v>126</v>
      </c>
      <c r="M3">
        <f>G3</f>
        <v>2.3390984649729578</v>
      </c>
      <c r="N3">
        <f>H3-G3</f>
        <v>0.79373069590772971</v>
      </c>
      <c r="O3">
        <f>I3-H3</f>
        <v>1.5402237266505017</v>
      </c>
      <c r="P3">
        <f>512-I3</f>
        <v>507.32694711246882</v>
      </c>
    </row>
    <row r="4" spans="3:16" x14ac:dyDescent="0.2">
      <c r="C4">
        <v>0.104</v>
      </c>
      <c r="D4">
        <v>72</v>
      </c>
      <c r="E4">
        <v>125</v>
      </c>
      <c r="F4" t="s">
        <v>93</v>
      </c>
      <c r="H4">
        <v>2.0055194368010629</v>
      </c>
      <c r="I4">
        <v>53.951963055499718</v>
      </c>
      <c r="L4" t="s">
        <v>127</v>
      </c>
      <c r="M4" s="36">
        <v>1</v>
      </c>
      <c r="N4">
        <f t="shared" ref="N4:O13" si="0">H4-G4</f>
        <v>2.0055194368010629</v>
      </c>
      <c r="O4">
        <f t="shared" si="0"/>
        <v>51.946443618698652</v>
      </c>
      <c r="P4">
        <f t="shared" ref="P4:P13" si="1">512-I4</f>
        <v>458.04803694450027</v>
      </c>
    </row>
    <row r="5" spans="3:16" x14ac:dyDescent="0.2">
      <c r="C5">
        <v>0.104</v>
      </c>
      <c r="D5">
        <v>72</v>
      </c>
      <c r="E5">
        <v>125</v>
      </c>
      <c r="F5" t="s">
        <v>98</v>
      </c>
      <c r="H5">
        <v>1.8079561532442172</v>
      </c>
      <c r="I5">
        <v>89.998834244223872</v>
      </c>
      <c r="L5" t="s">
        <v>128</v>
      </c>
      <c r="M5" s="36">
        <v>1</v>
      </c>
      <c r="N5">
        <f t="shared" si="0"/>
        <v>1.8079561532442172</v>
      </c>
      <c r="O5">
        <f t="shared" si="0"/>
        <v>88.190878090979652</v>
      </c>
      <c r="P5">
        <f t="shared" si="1"/>
        <v>422.00116575577613</v>
      </c>
    </row>
    <row r="6" spans="3:16" x14ac:dyDescent="0.2">
      <c r="C6">
        <v>0.104</v>
      </c>
      <c r="D6">
        <v>34.200000000000003</v>
      </c>
      <c r="E6">
        <v>125</v>
      </c>
      <c r="F6" t="s">
        <v>102</v>
      </c>
      <c r="H6">
        <v>1.3595384394049395</v>
      </c>
      <c r="I6">
        <v>4.3739942722553149</v>
      </c>
      <c r="L6" t="s">
        <v>129</v>
      </c>
      <c r="M6" s="36">
        <v>1</v>
      </c>
      <c r="N6">
        <f t="shared" si="0"/>
        <v>1.3595384394049395</v>
      </c>
      <c r="O6">
        <f t="shared" si="0"/>
        <v>3.0144558328503752</v>
      </c>
      <c r="P6">
        <f t="shared" si="1"/>
        <v>507.62600572774471</v>
      </c>
    </row>
    <row r="7" spans="3:16" x14ac:dyDescent="0.2">
      <c r="C7">
        <v>0.104</v>
      </c>
      <c r="D7">
        <v>34.200000000000003</v>
      </c>
      <c r="E7">
        <v>125</v>
      </c>
      <c r="F7" t="s">
        <v>106</v>
      </c>
      <c r="H7">
        <v>0.94102367189840996</v>
      </c>
      <c r="I7">
        <v>61.359001834151286</v>
      </c>
      <c r="L7" t="s">
        <v>130</v>
      </c>
      <c r="M7" s="36">
        <v>1</v>
      </c>
      <c r="N7">
        <f t="shared" si="0"/>
        <v>0.94102367189840996</v>
      </c>
      <c r="O7">
        <f t="shared" si="0"/>
        <v>60.417978162252879</v>
      </c>
      <c r="P7">
        <f t="shared" si="1"/>
        <v>450.64099816584871</v>
      </c>
    </row>
    <row r="8" spans="3:16" x14ac:dyDescent="0.2">
      <c r="M8" t="s">
        <v>122</v>
      </c>
      <c r="N8" t="s">
        <v>125</v>
      </c>
      <c r="O8" t="s">
        <v>123</v>
      </c>
      <c r="P8" t="s">
        <v>124</v>
      </c>
    </row>
    <row r="9" spans="3:16" x14ac:dyDescent="0.2">
      <c r="C9">
        <v>0.52</v>
      </c>
      <c r="D9">
        <v>72</v>
      </c>
      <c r="E9">
        <v>125</v>
      </c>
      <c r="F9" t="s">
        <v>83</v>
      </c>
      <c r="G9">
        <v>2.6349494276713905</v>
      </c>
      <c r="H9">
        <v>3.5120733930295973</v>
      </c>
      <c r="I9">
        <v>4.9597819798581222</v>
      </c>
      <c r="L9" t="s">
        <v>126</v>
      </c>
      <c r="M9">
        <f>G9</f>
        <v>2.6349494276713905</v>
      </c>
      <c r="N9">
        <f t="shared" si="0"/>
        <v>0.8771239653582068</v>
      </c>
      <c r="O9">
        <f t="shared" si="0"/>
        <v>1.4477085868285249</v>
      </c>
      <c r="P9">
        <f t="shared" si="1"/>
        <v>507.04021802014188</v>
      </c>
    </row>
    <row r="10" spans="3:16" x14ac:dyDescent="0.2">
      <c r="C10">
        <v>0.52</v>
      </c>
      <c r="D10">
        <v>72</v>
      </c>
      <c r="E10">
        <v>125</v>
      </c>
      <c r="F10" t="s">
        <v>93</v>
      </c>
      <c r="H10">
        <v>2.7404826456671749</v>
      </c>
      <c r="I10">
        <v>28.616272945211286</v>
      </c>
      <c r="L10" t="s">
        <v>127</v>
      </c>
      <c r="M10" s="36">
        <v>1</v>
      </c>
      <c r="N10">
        <f t="shared" si="0"/>
        <v>2.7404826456671749</v>
      </c>
      <c r="O10">
        <f t="shared" si="0"/>
        <v>25.875790299544111</v>
      </c>
      <c r="P10">
        <f t="shared" si="1"/>
        <v>483.38372705478872</v>
      </c>
    </row>
    <row r="11" spans="3:16" x14ac:dyDescent="0.2">
      <c r="C11">
        <v>0.52</v>
      </c>
      <c r="D11">
        <v>72</v>
      </c>
      <c r="E11">
        <v>125</v>
      </c>
      <c r="F11" t="s">
        <v>98</v>
      </c>
      <c r="H11">
        <v>2.3578596173198227</v>
      </c>
      <c r="I11">
        <v>44.975998335040067</v>
      </c>
      <c r="L11" t="s">
        <v>128</v>
      </c>
      <c r="M11" s="36">
        <v>1</v>
      </c>
      <c r="N11">
        <f t="shared" si="0"/>
        <v>2.3578596173198227</v>
      </c>
      <c r="O11">
        <f t="shared" si="0"/>
        <v>42.618138717720242</v>
      </c>
      <c r="P11">
        <f t="shared" si="1"/>
        <v>467.02400166495994</v>
      </c>
    </row>
    <row r="12" spans="3:16" x14ac:dyDescent="0.2">
      <c r="C12">
        <v>0.52</v>
      </c>
      <c r="D12">
        <v>34.200000000000003</v>
      </c>
      <c r="E12">
        <v>125</v>
      </c>
      <c r="F12" t="s">
        <v>102</v>
      </c>
      <c r="H12">
        <v>2.0461142141464501</v>
      </c>
      <c r="I12">
        <v>4.2559421877606969</v>
      </c>
      <c r="L12" t="s">
        <v>129</v>
      </c>
      <c r="M12" s="36">
        <v>1</v>
      </c>
      <c r="N12">
        <f t="shared" si="0"/>
        <v>2.0461142141464501</v>
      </c>
      <c r="O12">
        <f t="shared" si="0"/>
        <v>2.2098279736142468</v>
      </c>
      <c r="P12">
        <f t="shared" si="1"/>
        <v>507.7440578122393</v>
      </c>
    </row>
    <row r="13" spans="3:16" x14ac:dyDescent="0.2">
      <c r="C13">
        <v>0.52</v>
      </c>
      <c r="D13">
        <v>34.200000000000003</v>
      </c>
      <c r="E13">
        <v>125</v>
      </c>
      <c r="F13" t="s">
        <v>106</v>
      </c>
      <c r="H13">
        <v>1.5275327132516685</v>
      </c>
      <c r="I13">
        <v>26.147139489120157</v>
      </c>
      <c r="L13" t="s">
        <v>130</v>
      </c>
      <c r="M13" s="36">
        <v>1</v>
      </c>
      <c r="N13">
        <f t="shared" si="0"/>
        <v>1.5275327132516685</v>
      </c>
      <c r="O13">
        <f t="shared" si="0"/>
        <v>24.619606775868487</v>
      </c>
      <c r="P13">
        <f t="shared" si="1"/>
        <v>485.85286051087985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（a）(b)</vt:lpstr>
      <vt:lpstr>(c)(d)</vt:lpstr>
      <vt:lpstr>(e)(f)</vt:lpstr>
      <vt:lpstr>(g)(h)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2023-07-30T02:40:14Z</dcterms:created>
  <dcterms:modified xsi:type="dcterms:W3CDTF">2023-07-30T04:07:42Z</dcterms:modified>
</cp:coreProperties>
</file>