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oSheng\Desktop\BC\1-Student-Resources\"/>
    </mc:Choice>
  </mc:AlternateContent>
  <xr:revisionPtr revIDLastSave="0" documentId="13_ncr:1_{DFD60C61-C97B-4E00-A043-9974B7416102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Chart1" sheetId="9" r:id="rId1"/>
    <sheet name="Kickstarter" sheetId="1" r:id="rId2"/>
    <sheet name="Category Statistics" sheetId="2" r:id="rId3"/>
    <sheet name="Subcategory Staistics" sheetId="3" r:id="rId4"/>
    <sheet name="Outcomes Based on Launch Date" sheetId="4" r:id="rId5"/>
    <sheet name="Edinburgh Research" sheetId="5" r:id="rId6"/>
    <sheet name="Successful US Kickstarters" sheetId="6" r:id="rId7"/>
    <sheet name="Failed US Kickstarters" sheetId="7" r:id="rId8"/>
    <sheet name="Descriptive Statistics" sheetId="8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8" l="1"/>
  <c r="B13" i="8"/>
  <c r="C12" i="8"/>
  <c r="C14" i="8" s="1"/>
  <c r="B12" i="8"/>
  <c r="C11" i="8"/>
  <c r="B11" i="8"/>
  <c r="B14" i="8"/>
  <c r="C7" i="8"/>
  <c r="C6" i="8"/>
  <c r="C5" i="8"/>
  <c r="C4" i="8"/>
  <c r="B4" i="8"/>
  <c r="B7" i="8"/>
  <c r="B6" i="8"/>
  <c r="B5" i="8"/>
  <c r="C3" i="8"/>
  <c r="C2" i="8"/>
  <c r="B10" i="8"/>
  <c r="C9" i="8"/>
  <c r="B9" i="8"/>
  <c r="C10" i="8"/>
  <c r="B3" i="8"/>
  <c r="B2" i="8"/>
  <c r="F3" i="5"/>
  <c r="F4" i="5"/>
  <c r="F5" i="5"/>
  <c r="F6" i="5"/>
  <c r="F2" i="5"/>
  <c r="C3" i="5"/>
  <c r="C4" i="5"/>
  <c r="C5" i="5"/>
  <c r="C6" i="5"/>
  <c r="C2" i="5"/>
  <c r="D3" i="5"/>
  <c r="D4" i="5"/>
  <c r="D5" i="5"/>
  <c r="D6" i="5"/>
  <c r="D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<sst xmlns="http://schemas.openxmlformats.org/spreadsheetml/2006/main" count="38341" uniqueCount="8400">
  <si>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</si>
  <si>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</si>
  <si>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</si>
  <si>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</si>
  <si>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</si>
  <si>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</si>
  <si>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</si>
  <si>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</si>
  <si>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</si>
  <si>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</si>
  <si>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</si>
  <si>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</si>
  <si>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</si>
  <si>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</si>
  <si>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</si>
  <si>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</si>
  <si>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</si>
  <si>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</si>
  <si>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</si>
  <si>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</si>
  <si>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</si>
  <si>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</si>
  <si>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</si>
  <si>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</si>
  <si>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</si>
  <si>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</si>
  <si>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</si>
  <si>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</si>
  <si>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</si>
  <si>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</si>
  <si>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</si>
  <si>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</si>
  <si>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</si>
  <si>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</si>
  <si>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</si>
  <si>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</si>
  <si>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</si>
  <si>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</si>
  <si>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</si>
  <si>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</si>
  <si>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</si>
  <si>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</si>
  <si>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</si>
  <si>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</si>
  <si>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</si>
  <si>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</si>
  <si>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</si>
  <si>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</si>
  <si>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</si>
  <si>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</si>
  <si>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</si>
  <si>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</si>
  <si>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</si>
  <si>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</si>
  <si>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</si>
  <si>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</si>
  <si>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</si>
  <si>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</si>
  <si>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</si>
  <si>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</si>
  <si>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</si>
  <si>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</si>
  <si>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</si>
  <si>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</si>
  <si>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</si>
  <si>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</si>
  <si>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</si>
  <si>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</si>
  <si>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</si>
  <si>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</si>
  <si>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</si>
  <si>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</si>
  <si>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</si>
  <si>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</si>
  <si>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</si>
  <si>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</si>
  <si>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</si>
  <si>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</si>
  <si>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</si>
  <si>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</si>
  <si>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</si>
  <si>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</si>
  <si>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</si>
  <si>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</si>
  <si>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</si>
  <si>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</si>
  <si>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</si>
  <si>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</si>
  <si>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</si>
  <si>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</si>
  <si>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</si>
  <si>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</si>
  <si>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</si>
  <si>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</si>
  <si>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</si>
  <si>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</si>
  <si>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</si>
  <si>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</si>
  <si>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</si>
  <si>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</si>
  <si>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</si>
  <si>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</si>
  <si>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</si>
  <si>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</si>
  <si>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</si>
  <si>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</si>
  <si>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</si>
  <si>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</si>
  <si>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</si>
  <si>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</si>
  <si>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</si>
  <si>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</si>
  <si>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</si>
  <si>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</si>
  <si>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</si>
  <si>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</si>
  <si>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</si>
  <si>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</si>
  <si>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</si>
  <si>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</si>
  <si>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</si>
  <si>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</si>
  <si>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</si>
  <si>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</si>
  <si>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</si>
  <si>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</si>
  <si>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</si>
  <si>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</si>
  <si>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</si>
  <si>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</si>
  <si>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</si>
  <si>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</si>
  <si>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</si>
  <si>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</si>
  <si>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</si>
  <si>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</si>
  <si>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</si>
  <si>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</si>
  <si>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</si>
  <si>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</si>
  <si>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</si>
  <si>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</si>
  <si>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</si>
  <si>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</si>
  <si>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</si>
  <si>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</si>
  <si>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</si>
  <si>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</si>
  <si>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</si>
  <si>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</si>
  <si>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</si>
  <si>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</si>
  <si>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</si>
  <si>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</si>
  <si>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</si>
  <si>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</si>
  <si>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</si>
  <si>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</si>
  <si>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</si>
  <si>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</si>
  <si>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</si>
  <si>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</si>
  <si>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</si>
  <si>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</si>
  <si>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</si>
  <si>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</si>
  <si>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</si>
  <si>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</si>
  <si>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</si>
  <si>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</si>
  <si>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</si>
  <si>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</si>
  <si>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</si>
  <si>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</si>
  <si>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</si>
  <si>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</si>
  <si>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</si>
  <si>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</si>
  <si>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</si>
  <si>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</si>
  <si>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</si>
  <si>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</si>
  <si>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</si>
  <si>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</si>
  <si>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</si>
  <si>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</si>
  <si>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</si>
  <si>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</si>
  <si>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</si>
  <si>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</si>
  <si>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</si>
  <si>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</si>
  <si>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</si>
  <si>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</si>
  <si>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</si>
  <si>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</si>
  <si>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</si>
  <si>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</si>
  <si>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</si>
  <si>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</si>
  <si>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</si>
  <si>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</si>
  <si>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</si>
  <si>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</si>
  <si>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</si>
  <si>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</si>
  <si>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</si>
  <si>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</si>
  <si>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</si>
  <si>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</si>
  <si>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</si>
  <si>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</si>
  <si>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</si>
  <si>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</si>
  <si>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</si>
  <si>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</si>
  <si>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</si>
  <si>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</si>
  <si>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</si>
  <si>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</si>
  <si>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</si>
  <si>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</si>
  <si>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</si>
  <si>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</si>
  <si>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</si>
  <si>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</si>
  <si>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</si>
  <si>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</si>
  <si>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</si>
  <si>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</si>
  <si>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</si>
  <si>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</si>
  <si>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</si>
  <si>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</si>
  <si>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</si>
  <si>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</si>
  <si>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</si>
  <si>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</si>
  <si>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</si>
  <si>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</si>
  <si>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</si>
  <si>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</si>
  <si>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</si>
  <si>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</si>
  <si>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</si>
  <si>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</si>
  <si>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</si>
  <si>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</si>
  <si>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</si>
  <si>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</si>
  <si>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</si>
  <si>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</si>
  <si>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</si>
  <si>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</si>
  <si>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</si>
  <si>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</si>
  <si>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</si>
  <si>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</si>
  <si>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</si>
  <si>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</si>
  <si>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</si>
  <si>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</si>
  <si>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</si>
  <si>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</si>
  <si>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</si>
  <si>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</si>
  <si>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</si>
  <si>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</si>
  <si>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</si>
  <si>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</si>
  <si>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</si>
  <si>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</si>
  <si>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</si>
  <si>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</si>
  <si>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</si>
  <si>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</si>
  <si>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</si>
  <si>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</si>
  <si>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</si>
  <si>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</si>
  <si>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</si>
  <si>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</si>
  <si>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</si>
  <si>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</si>
  <si>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</si>
  <si>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</si>
  <si>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</si>
  <si>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</si>
  <si>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</si>
  <si>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</si>
  <si>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</si>
  <si>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</si>
  <si>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</si>
  <si>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</si>
  <si>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</si>
  <si>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</si>
  <si>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</si>
  <si>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</si>
  <si>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</si>
  <si>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</si>
  <si>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</si>
  <si>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</si>
  <si>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</si>
  <si>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</si>
  <si>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</si>
  <si>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</si>
  <si>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</si>
  <si>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</si>
  <si>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</si>
  <si>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</si>
  <si>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</si>
  <si>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</si>
  <si>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</si>
  <si>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</si>
  <si>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</si>
  <si>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</si>
  <si>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</si>
  <si>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</si>
  <si>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</si>
  <si>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</si>
  <si>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</si>
  <si>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</si>
  <si>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</si>
  <si>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</si>
  <si>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</si>
  <si>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</si>
  <si>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</si>
  <si>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</si>
  <si>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</si>
  <si>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</si>
  <si>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</si>
  <si>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</si>
  <si>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</si>
  <si>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</si>
  <si>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</si>
  <si>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</si>
  <si>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</si>
  <si>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</si>
  <si>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</si>
  <si>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</si>
  <si>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</si>
  <si>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</si>
  <si>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</si>
  <si>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</si>
  <si>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</si>
  <si>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</si>
  <si>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</si>
  <si>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</si>
  <si>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</si>
  <si>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</si>
  <si>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</si>
  <si>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</si>
  <si>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</si>
  <si>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</si>
  <si>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</si>
  <si>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</si>
  <si>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</si>
  <si>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</si>
  <si>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</si>
  <si>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</si>
  <si>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</si>
  <si>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</si>
  <si>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</si>
  <si>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</si>
  <si>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</si>
  <si>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</si>
  <si>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</si>
  <si>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</si>
  <si>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</si>
  <si>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</si>
  <si>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</si>
  <si>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</si>
  <si>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</si>
  <si>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</si>
  <si>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</si>
  <si>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</si>
  <si>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</si>
  <si>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</si>
  <si>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</si>
  <si>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</si>
  <si>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</si>
  <si>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</si>
  <si>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</si>
  <si>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</si>
  <si>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</si>
  <si>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</si>
  <si>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</si>
  <si>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</si>
  <si>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</si>
  <si>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</si>
  <si>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</si>
  <si>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</si>
  <si>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</si>
  <si>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</si>
  <si>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</si>
  <si>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</si>
  <si>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</si>
  <si>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</si>
  <si>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</si>
  <si>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</si>
  <si>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</si>
  <si>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</si>
  <si>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</si>
  <si>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</si>
  <si>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</si>
  <si>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</si>
  <si>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</si>
  <si>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</si>
  <si>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</si>
  <si>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</si>
  <si>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</si>
  <si>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</si>
  <si>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</si>
  <si>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</si>
  <si>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</si>
  <si>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</si>
  <si>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</si>
  <si>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</si>
  <si>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</si>
  <si>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</si>
  <si>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</si>
  <si>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</si>
  <si>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</si>
  <si>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</si>
  <si>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</si>
  <si>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</si>
  <si>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</si>
  <si>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</si>
  <si>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</si>
  <si>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</si>
  <si>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</si>
  <si>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</si>
  <si>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</si>
  <si>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</si>
  <si>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</si>
  <si>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</si>
  <si>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</si>
  <si>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</si>
  <si>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</si>
  <si>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</si>
  <si>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</si>
  <si>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</si>
  <si>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</si>
  <si>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</si>
  <si>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</si>
  <si>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</si>
  <si>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</si>
  <si>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</si>
  <si>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</si>
  <si>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</si>
  <si>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</si>
  <si>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</si>
  <si>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</si>
  <si>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</si>
  <si>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</si>
  <si>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</si>
  <si>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</si>
  <si>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</si>
  <si>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</si>
  <si>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</si>
  <si>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</si>
  <si>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</si>
  <si>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</si>
  <si>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</si>
  <si>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</si>
  <si>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</si>
  <si>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</si>
  <si>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</si>
  <si>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</si>
  <si>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</si>
  <si>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</si>
  <si>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</si>
  <si>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</si>
  <si>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</si>
  <si>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</si>
  <si>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</si>
  <si>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</si>
  <si>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</si>
  <si>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</si>
  <si>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</si>
  <si>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</si>
  <si>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</si>
  <si>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</si>
  <si>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</si>
  <si>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</si>
  <si>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</si>
  <si>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</si>
  <si>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</si>
  <si>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</si>
  <si>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</si>
  <si>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</si>
  <si>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</si>
  <si>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</si>
  <si>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</si>
  <si>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</si>
  <si>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</si>
  <si>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</si>
  <si>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</si>
  <si>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</si>
  <si>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</si>
  <si>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</si>
  <si>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</si>
  <si>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</si>
  <si>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</si>
  <si>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</si>
  <si>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</si>
  <si>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</si>
  <si>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</si>
  <si>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</si>
  <si>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</si>
  <si>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</si>
  <si>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</si>
  <si>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</si>
  <si>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</si>
  <si>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</si>
  <si>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</si>
  <si>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</si>
  <si>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</si>
  <si>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</si>
  <si>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</si>
  <si>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</si>
  <si>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</si>
  <si>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</si>
  <si>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</si>
  <si>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</si>
  <si>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</si>
  <si>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</si>
  <si>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</si>
  <si>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</si>
  <si>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</si>
  <si>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</si>
  <si>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</si>
  <si>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</si>
  <si>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</si>
  <si>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</si>
  <si>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</si>
  <si>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</si>
  <si>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</si>
  <si>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</si>
  <si>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</si>
  <si>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</si>
  <si>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</si>
  <si>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</si>
  <si>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</si>
  <si>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</si>
  <si>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</si>
  <si>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</si>
  <si>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</si>
  <si>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</si>
  <si>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</si>
  <si>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</si>
  <si>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</si>
  <si>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</si>
  <si>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</si>
  <si>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</si>
  <si>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</si>
  <si>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</si>
  <si>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</si>
  <si>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</si>
  <si>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</si>
  <si>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</si>
  <si>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</si>
  <si>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</si>
  <si>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</si>
  <si>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</si>
  <si>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</si>
  <si>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</si>
  <si>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</si>
  <si>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</si>
  <si>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</si>
  <si>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</si>
  <si>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</si>
  <si>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</si>
  <si>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</si>
  <si>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</si>
  <si>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</si>
  <si>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</si>
  <si>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</si>
  <si>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</si>
  <si>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</si>
  <si>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</si>
  <si>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</si>
  <si>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</si>
  <si>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</si>
  <si>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</si>
  <si>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</si>
  <si>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</si>
  <si>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</si>
  <si>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</si>
  <si>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</si>
  <si>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</si>
  <si>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</si>
  <si>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</si>
  <si>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</si>
  <si>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</si>
  <si>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</si>
  <si>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</si>
  <si>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</si>
  <si>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</si>
  <si>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</si>
  <si>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</si>
  <si>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</si>
  <si>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</si>
  <si>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</si>
  <si>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</si>
  <si>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</si>
  <si>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</si>
  <si>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</si>
  <si>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</si>
  <si>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</si>
  <si>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</si>
  <si>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</si>
  <si>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</si>
  <si>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</si>
  <si>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</si>
  <si>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</si>
  <si>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</si>
  <si>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</si>
  <si>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</si>
  <si>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</si>
  <si>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</si>
  <si>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</si>
  <si>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</si>
  <si>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</si>
  <si>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</si>
  <si>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</si>
  <si>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</si>
  <si>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</si>
  <si>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</si>
  <si>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</si>
  <si>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</si>
  <si>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</si>
  <si>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</si>
  <si>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</si>
  <si>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</si>
  <si>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</si>
  <si>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</si>
  <si>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</si>
  <si>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</si>
  <si>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</si>
  <si>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</si>
  <si>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</si>
  <si>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</si>
  <si>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</si>
  <si>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</si>
  <si>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</si>
  <si>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</si>
  <si>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</si>
  <si>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</si>
  <si>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</si>
  <si>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</si>
  <si>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</si>
  <si>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</si>
  <si>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</si>
  <si>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</si>
  <si>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</si>
  <si>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</si>
  <si>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</si>
  <si>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</si>
  <si>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</si>
  <si>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</si>
  <si>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</si>
  <si>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</si>
  <si>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</si>
  <si>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</si>
  <si>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</si>
  <si>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</si>
  <si>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</si>
  <si>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</si>
  <si>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</si>
  <si>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</si>
  <si>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</si>
  <si>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</si>
  <si>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</si>
  <si>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</si>
  <si>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</si>
  <si>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</si>
  <si>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</si>
  <si>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</si>
  <si>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</si>
  <si>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</si>
  <si>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</si>
  <si>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</si>
  <si>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</si>
  <si>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</si>
  <si>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</si>
  <si>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</si>
  <si>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</si>
  <si>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</si>
  <si>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</si>
  <si>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</si>
  <si>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</si>
  <si>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</si>
  <si>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</si>
  <si>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</si>
  <si>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</si>
  <si>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</si>
  <si>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</si>
  <si>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</si>
  <si>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</si>
  <si>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</si>
  <si>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</si>
  <si>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</si>
  <si>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</si>
  <si>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</si>
  <si>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</si>
  <si>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</si>
  <si>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</si>
  <si>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</si>
  <si>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</si>
  <si>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</si>
  <si>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</si>
  <si>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</si>
  <si>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</si>
  <si>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</si>
  <si>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</si>
  <si>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</si>
  <si>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</si>
  <si>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</si>
  <si>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</si>
  <si>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</si>
  <si>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</si>
  <si>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</si>
  <si>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</si>
  <si>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</si>
  <si>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</si>
  <si>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</si>
  <si>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</si>
  <si>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</si>
  <si>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</si>
  <si>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</si>
  <si>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</si>
  <si>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</si>
  <si>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</si>
  <si>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</si>
  <si>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</si>
  <si>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</si>
  <si>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</si>
  <si>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</si>
  <si>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</si>
  <si>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</si>
  <si>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</si>
  <si>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</si>
  <si>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</si>
  <si>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</si>
  <si>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</si>
  <si>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</si>
  <si>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</si>
  <si>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</si>
  <si>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</si>
  <si>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</si>
  <si>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</si>
  <si>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</si>
  <si>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</si>
  <si>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</si>
  <si>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</si>
  <si>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</si>
  <si>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</si>
  <si>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</si>
  <si>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</si>
  <si>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</si>
  <si>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</si>
  <si>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</si>
  <si>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</si>
  <si>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</si>
  <si>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</si>
  <si>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</si>
  <si>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</si>
  <si>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</si>
  <si>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</si>
  <si>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</si>
  <si>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</si>
  <si>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</si>
  <si>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</si>
  <si>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</si>
  <si>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</si>
  <si>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</si>
  <si>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</si>
  <si>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</si>
  <si>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</si>
  <si>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</si>
  <si>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</si>
  <si>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</si>
  <si>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</si>
  <si>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</si>
  <si>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</si>
  <si>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</si>
  <si>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</si>
  <si>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</si>
  <si>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</si>
  <si>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</si>
  <si>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</si>
  <si>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</si>
  <si>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</si>
  <si>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</si>
  <si>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</si>
  <si>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</si>
  <si>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</si>
  <si>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</si>
  <si>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</si>
  <si>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</si>
  <si>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</si>
  <si>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</si>
  <si>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</si>
  <si>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</si>
  <si>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</si>
  <si>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</si>
  <si>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</si>
  <si>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</si>
  <si>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</si>
  <si>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</si>
  <si>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</si>
  <si>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</si>
  <si>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</si>
  <si>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</si>
  <si>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</si>
  <si>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</si>
  <si>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</si>
  <si>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</si>
  <si>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</si>
  <si>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</si>
  <si>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</si>
  <si>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</si>
  <si>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</si>
  <si>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</si>
  <si>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</si>
  <si>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</si>
  <si>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</si>
  <si>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</si>
  <si>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</si>
  <si>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</si>
  <si>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</si>
  <si>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</si>
  <si>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</si>
  <si>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</si>
  <si>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</si>
  <si>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</si>
  <si>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</si>
  <si>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</si>
  <si>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</si>
  <si>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</si>
  <si>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</si>
  <si>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</si>
  <si>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</si>
  <si>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</si>
  <si>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</si>
  <si>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</si>
  <si>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</si>
  <si>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</si>
  <si>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</si>
  <si>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</si>
  <si>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</si>
  <si>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</si>
  <si>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</si>
  <si>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</si>
  <si>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</si>
  <si>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</si>
  <si>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</si>
  <si>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</si>
  <si>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</si>
  <si>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</si>
  <si>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</si>
  <si>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</si>
  <si>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</si>
  <si>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</si>
  <si>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</si>
  <si>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</si>
  <si>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</si>
  <si>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</si>
  <si>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</si>
  <si>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</si>
  <si>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</si>
  <si>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</si>
  <si>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</si>
  <si>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</si>
  <si>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</si>
  <si>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</si>
  <si>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</si>
  <si>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</si>
  <si>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</si>
  <si>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</si>
  <si>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</si>
  <si>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</si>
  <si>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</si>
  <si>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</si>
  <si>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</si>
  <si>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</si>
  <si>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</si>
  <si>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</si>
  <si>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</si>
  <si>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</si>
  <si>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</si>
  <si>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</si>
  <si>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</si>
  <si>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</si>
  <si>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</si>
  <si>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</si>
  <si>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</si>
  <si>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</si>
  <si>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</si>
  <si>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</si>
  <si>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</si>
  <si>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</si>
  <si>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</si>
  <si>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</si>
  <si>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</si>
  <si>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</si>
  <si>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</si>
  <si>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</si>
  <si>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</si>
  <si>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</si>
  <si>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</si>
  <si>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</si>
  <si>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</si>
  <si>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</si>
  <si>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</si>
  <si>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</si>
  <si>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</si>
  <si>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</si>
  <si>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</si>
  <si>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</si>
  <si>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</si>
  <si>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</si>
  <si>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</si>
  <si>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</si>
  <si>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</si>
  <si>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</si>
  <si>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</si>
  <si>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</si>
  <si>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</si>
  <si>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</si>
  <si>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</si>
  <si>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</si>
  <si>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</si>
  <si>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</si>
  <si>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</si>
  <si>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</si>
  <si>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</si>
  <si>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</si>
  <si>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</si>
  <si>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</si>
  <si>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</si>
  <si>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</si>
  <si>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</si>
  <si>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</si>
  <si>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</si>
  <si>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</si>
  <si>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</si>
  <si>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</si>
  <si>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</si>
  <si>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</si>
  <si>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</si>
  <si>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</si>
  <si>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</si>
  <si>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</si>
  <si>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</si>
  <si>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</si>
  <si>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</si>
  <si>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</si>
  <si>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</si>
  <si>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</si>
  <si>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</si>
  <si>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</si>
  <si>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</si>
  <si>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</si>
  <si>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</si>
  <si>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</si>
  <si>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</si>
  <si>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</si>
  <si>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</si>
  <si>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</si>
  <si>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</si>
  <si>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</si>
  <si>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</si>
  <si>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</si>
  <si>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</si>
  <si>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</si>
  <si>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</si>
  <si>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</si>
  <si>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</si>
  <si>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</si>
  <si>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</si>
  <si>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</si>
  <si>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</si>
  <si>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</si>
  <si>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</si>
  <si>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</si>
  <si>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</si>
  <si>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</si>
  <si>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</si>
  <si>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</si>
  <si>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</si>
  <si>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</si>
  <si>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</si>
  <si>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</si>
  <si>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</si>
  <si>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</si>
  <si>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</si>
  <si>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</si>
  <si>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</si>
  <si>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</si>
  <si>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</si>
  <si>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</si>
  <si>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</si>
  <si>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</si>
  <si>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</si>
  <si>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</si>
  <si>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</si>
  <si>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</si>
  <si>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</si>
  <si>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</si>
  <si>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</si>
  <si>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</si>
  <si>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</si>
  <si>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</si>
  <si>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</si>
  <si>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</si>
  <si>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</si>
  <si>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</si>
  <si>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</si>
  <si>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</si>
  <si>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</si>
  <si>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</si>
  <si>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</si>
  <si>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</si>
  <si>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</si>
  <si>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</si>
  <si>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</si>
  <si>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</si>
  <si>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</si>
  <si>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</si>
  <si>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</si>
  <si>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</si>
  <si>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</si>
  <si>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</si>
  <si>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</si>
  <si>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</si>
  <si>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</si>
  <si>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</si>
  <si>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</si>
  <si>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</si>
  <si>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</si>
  <si>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</si>
  <si>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</si>
  <si>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</si>
  <si>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</si>
  <si>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</si>
  <si>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</si>
  <si>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</si>
  <si>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</si>
  <si>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</si>
  <si>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</si>
  <si>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</si>
  <si>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</si>
  <si>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</si>
  <si>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</si>
  <si>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</si>
  <si>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</si>
  <si>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</si>
  <si>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</si>
  <si>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</si>
  <si>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</si>
  <si>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</si>
  <si>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</si>
  <si>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</si>
  <si>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</si>
  <si>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</si>
  <si>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</si>
  <si>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</si>
  <si>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</si>
  <si>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</si>
  <si>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</si>
  <si>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</si>
  <si>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</si>
  <si>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</si>
  <si>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</si>
  <si>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</si>
  <si>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</si>
  <si>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</si>
  <si>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</si>
  <si>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</si>
  <si>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</si>
  <si>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</si>
  <si>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</si>
  <si>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</si>
  <si>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</si>
  <si>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</si>
  <si>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</si>
  <si>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</si>
  <si>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</si>
  <si>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</si>
  <si>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</si>
  <si>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</si>
  <si>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</si>
  <si>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</si>
  <si>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</si>
  <si>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</si>
  <si>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</si>
  <si>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</si>
  <si>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</si>
  <si>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</si>
  <si>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</si>
  <si>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</si>
  <si>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</si>
  <si>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</si>
  <si>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</si>
  <si>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</si>
  <si>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</si>
  <si>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</si>
  <si>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</si>
  <si>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</si>
  <si>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</si>
  <si>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</si>
  <si>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</si>
  <si>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</si>
  <si>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</si>
  <si>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</si>
  <si>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</si>
  <si>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</si>
  <si>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</si>
  <si>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</si>
  <si>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</si>
  <si>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</si>
  <si>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</si>
  <si>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</si>
  <si>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</si>
  <si>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</si>
  <si>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</si>
  <si>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</si>
  <si>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</si>
  <si>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</si>
  <si>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</si>
  <si>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</si>
  <si>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</si>
  <si>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</si>
  <si>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</si>
  <si>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</si>
  <si>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</si>
  <si>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</si>
  <si>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</si>
  <si>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</si>
  <si>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</si>
  <si>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</si>
  <si>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</si>
  <si>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</si>
  <si>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</si>
  <si>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</si>
  <si>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</si>
  <si>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</si>
  <si>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</si>
  <si>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</si>
  <si>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</si>
  <si>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</si>
  <si>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</si>
  <si>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</si>
  <si>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</si>
  <si>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</si>
  <si>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</si>
  <si>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</si>
  <si>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</si>
  <si>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</si>
  <si>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</si>
  <si>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</si>
  <si>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</si>
  <si>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</si>
  <si>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</si>
  <si>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</si>
  <si>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</si>
  <si>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</si>
  <si>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</si>
  <si>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</si>
  <si>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</si>
  <si>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</si>
  <si>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</si>
  <si>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</si>
  <si>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</si>
  <si>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</si>
  <si>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</si>
  <si>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</si>
  <si>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</si>
  <si>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</si>
  <si>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</si>
  <si>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</si>
  <si>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</si>
  <si>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</si>
  <si>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</si>
  <si>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</si>
  <si>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</si>
  <si>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</si>
  <si>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</si>
  <si>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</si>
  <si>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</si>
  <si>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</si>
  <si>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</si>
  <si>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</si>
  <si>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</si>
  <si>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</si>
  <si>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</si>
  <si>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</si>
  <si>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</si>
  <si>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</si>
  <si>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</si>
  <si>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</si>
  <si>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</si>
  <si>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</si>
  <si>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</si>
  <si>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</si>
  <si>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</si>
  <si>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</si>
  <si>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</si>
  <si>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</si>
  <si>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</si>
  <si>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</si>
  <si>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</si>
  <si>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</si>
  <si>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</si>
  <si>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</si>
  <si>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</si>
  <si>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</si>
  <si>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</si>
  <si>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</si>
  <si>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</si>
  <si>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</si>
  <si>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</si>
  <si>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</si>
  <si>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</si>
  <si>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</si>
  <si>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</si>
  <si>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</si>
  <si>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</si>
  <si>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</si>
  <si>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</si>
  <si>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</si>
  <si>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</si>
  <si>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</si>
  <si>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</si>
  <si>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</si>
  <si>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</si>
  <si>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</si>
  <si>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</si>
  <si>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</si>
  <si>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</si>
  <si>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</si>
  <si>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</si>
  <si>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</si>
  <si>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</si>
  <si>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</si>
  <si>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</si>
  <si>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</si>
  <si>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</si>
  <si>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</si>
  <si>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</si>
  <si>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</si>
  <si>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</si>
  <si>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</si>
  <si>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</si>
  <si>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</si>
  <si>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</si>
  <si>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</si>
  <si>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</si>
  <si>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</si>
  <si>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</si>
  <si>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</si>
  <si>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</si>
  <si>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</si>
  <si>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</si>
  <si>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</si>
  <si>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</si>
  <si>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</si>
  <si>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</si>
  <si>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</si>
  <si>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</si>
  <si>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</si>
  <si>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</si>
  <si>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</si>
  <si>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</si>
  <si>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</si>
  <si>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</si>
  <si>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</si>
  <si>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</si>
  <si>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</si>
  <si>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</si>
  <si>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</si>
  <si>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</si>
  <si>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</si>
  <si>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</si>
  <si>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</si>
  <si>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</si>
  <si>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</si>
  <si>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</si>
  <si>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</si>
  <si>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</si>
  <si>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</si>
  <si>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</si>
  <si>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</si>
  <si>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</si>
  <si>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</si>
  <si>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</si>
  <si>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</si>
  <si>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</si>
  <si>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</si>
  <si>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</si>
  <si>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</si>
  <si>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</si>
  <si>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</si>
  <si>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</si>
  <si>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</si>
  <si>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</si>
  <si>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</si>
  <si>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</si>
  <si>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</si>
  <si>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</si>
  <si>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</si>
  <si>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</si>
  <si>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</si>
  <si>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</si>
  <si>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</si>
  <si>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</si>
  <si>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</si>
  <si>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</si>
  <si>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</si>
  <si>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</si>
  <si>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</si>
  <si>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</si>
  <si>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</si>
  <si>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</si>
  <si>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</si>
  <si>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</si>
  <si>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</si>
  <si>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</si>
  <si>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</si>
  <si>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</si>
  <si>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</si>
  <si>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</si>
  <si>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</si>
  <si>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</si>
  <si>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</si>
  <si>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</si>
  <si>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</si>
  <si>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</si>
  <si>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</si>
  <si>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</si>
  <si>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</si>
  <si>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</si>
  <si>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</si>
  <si>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</si>
  <si>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</si>
  <si>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</si>
  <si>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</si>
  <si>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</si>
  <si>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</si>
  <si>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</si>
  <si>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</si>
  <si>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</si>
  <si>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</si>
  <si>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</si>
  <si>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</si>
  <si>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</si>
  <si>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</si>
  <si>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</si>
  <si>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</si>
  <si>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</si>
  <si>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</si>
  <si>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</si>
  <si>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</si>
  <si>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</si>
  <si>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</si>
  <si>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</si>
  <si>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</si>
  <si>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</si>
  <si>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</si>
  <si>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</si>
  <si>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</si>
  <si>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</si>
  <si>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</si>
  <si>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</si>
  <si>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</si>
  <si>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</si>
  <si>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</si>
  <si>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</si>
  <si>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</si>
  <si>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</si>
  <si>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</si>
  <si>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</si>
  <si>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</si>
  <si>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</si>
  <si>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</si>
  <si>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</si>
  <si>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</si>
  <si>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</si>
  <si>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</si>
  <si>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</si>
  <si>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</si>
  <si>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</si>
  <si>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</si>
  <si>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</si>
  <si>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</si>
  <si>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</si>
  <si>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</si>
  <si>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</si>
  <si>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</si>
  <si>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</si>
  <si>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</si>
  <si>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</si>
  <si>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</si>
  <si>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</si>
  <si>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</si>
  <si>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</si>
  <si>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</si>
  <si>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</si>
  <si>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</si>
  <si>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</si>
  <si>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</si>
  <si>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</si>
  <si>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</si>
  <si>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</si>
  <si>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</si>
  <si>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</si>
  <si>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</si>
  <si>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</si>
  <si>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</si>
  <si>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</si>
  <si>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</si>
  <si>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</si>
  <si>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</si>
  <si>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</si>
  <si>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</si>
  <si>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</si>
  <si>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</si>
  <si>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</si>
  <si>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</si>
  <si>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</si>
  <si>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</si>
  <si>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</si>
  <si>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</si>
  <si>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</si>
  <si>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</si>
  <si>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</si>
  <si>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</si>
  <si>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</si>
  <si>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</si>
  <si>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</si>
  <si>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</si>
  <si>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</si>
  <si>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</si>
  <si>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</si>
  <si>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</si>
  <si>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</si>
  <si>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</si>
  <si>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</si>
  <si>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</si>
  <si>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</si>
  <si>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</si>
  <si>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</si>
  <si>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</si>
  <si>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</si>
  <si>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</si>
  <si>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</si>
  <si>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</si>
  <si>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</si>
  <si>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</si>
  <si>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</si>
  <si>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</si>
  <si>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</si>
  <si>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</si>
  <si>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</si>
  <si>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</si>
  <si>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</si>
  <si>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</si>
  <si>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</si>
  <si>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</si>
  <si>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</si>
  <si>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</si>
  <si>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</si>
  <si>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</si>
  <si>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</si>
  <si>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</si>
  <si>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</si>
  <si>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</si>
  <si>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</si>
  <si>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</si>
  <si>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</si>
  <si>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</si>
  <si>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</si>
  <si>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</si>
  <si>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</si>
  <si>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</si>
  <si>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</si>
  <si>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</si>
  <si>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</si>
  <si>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</si>
  <si>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</si>
  <si>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</si>
  <si>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</si>
  <si>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</si>
  <si>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</si>
  <si>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</si>
  <si>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</si>
  <si>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</si>
  <si>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</si>
  <si>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</si>
  <si>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</si>
  <si>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</si>
  <si>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</si>
  <si>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</si>
  <si>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</si>
  <si>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</si>
  <si>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</si>
  <si>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</si>
  <si>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</si>
  <si>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</si>
  <si>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</si>
  <si>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</si>
  <si>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</si>
  <si>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</si>
  <si>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</si>
  <si>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</si>
  <si>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</si>
  <si>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</si>
  <si>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</si>
  <si>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</si>
  <si>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</si>
  <si>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</si>
  <si>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</si>
  <si>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</si>
  <si>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</si>
  <si>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</si>
  <si>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</si>
  <si>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</si>
  <si>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</si>
  <si>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</si>
  <si>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</si>
  <si>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</si>
  <si>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</si>
  <si>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</si>
  <si>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</si>
  <si>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</si>
  <si>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</si>
  <si>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</si>
  <si>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</si>
  <si>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</si>
  <si>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</si>
  <si>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</si>
  <si>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</si>
  <si>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</si>
  <si>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</si>
  <si>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</si>
  <si>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</si>
  <si>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</si>
  <si>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</si>
  <si>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</si>
  <si>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</si>
  <si>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</si>
  <si>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</si>
  <si>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</si>
  <si>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</si>
  <si>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</si>
  <si>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</si>
  <si>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</si>
  <si>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</si>
  <si>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</si>
  <si>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</si>
  <si>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</si>
  <si>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</si>
  <si>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</si>
  <si>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</si>
  <si>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</si>
  <si>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</si>
  <si>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</si>
  <si>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</si>
  <si>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</si>
  <si>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</si>
  <si>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</si>
  <si>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</si>
  <si>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</si>
  <si>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</si>
  <si>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</si>
  <si>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</si>
  <si>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</si>
  <si>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</si>
  <si>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</si>
  <si>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</si>
  <si>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</si>
  <si>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</si>
  <si>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</si>
  <si>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</si>
  <si>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</si>
  <si>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</si>
  <si>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</si>
  <si>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</si>
  <si>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</si>
  <si>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</si>
  <si>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</si>
  <si>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</si>
  <si>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</si>
  <si>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</si>
  <si>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</si>
  <si>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</si>
  <si>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</si>
  <si>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</si>
  <si>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</si>
  <si>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</si>
  <si>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</si>
  <si>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</si>
  <si>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</si>
  <si>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</si>
  <si>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</si>
  <si>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</si>
  <si>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</si>
  <si>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</si>
  <si>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</si>
  <si>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</si>
  <si>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</si>
  <si>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</si>
  <si>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</si>
  <si>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</si>
  <si>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</si>
  <si>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</si>
  <si>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</si>
  <si>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</si>
  <si>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</si>
  <si>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</si>
  <si>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</si>
  <si>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</si>
  <si>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</si>
  <si>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</si>
  <si>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</si>
  <si>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</si>
  <si>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</si>
  <si>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</si>
  <si>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</si>
  <si>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</si>
  <si>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</si>
  <si>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</si>
  <si>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</si>
  <si>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</si>
  <si>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</si>
  <si>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</si>
  <si>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</si>
  <si>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</si>
  <si>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</si>
  <si>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</si>
  <si>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</si>
  <si>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</si>
  <si>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</si>
  <si>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</si>
  <si>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</si>
  <si>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</si>
  <si>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</si>
  <si>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</si>
  <si>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</si>
  <si>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</si>
  <si>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</si>
  <si>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</si>
  <si>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</si>
  <si>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</si>
  <si>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</si>
  <si>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</si>
  <si>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</si>
  <si>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</si>
  <si>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</si>
  <si>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</si>
  <si>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</si>
  <si>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</si>
  <si>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</si>
  <si>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</si>
  <si>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</si>
  <si>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</si>
  <si>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</si>
  <si>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</si>
  <si>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</si>
  <si>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</si>
  <si>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</si>
  <si>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</si>
  <si>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</si>
  <si>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</si>
  <si>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</si>
  <si>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</si>
  <si>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</si>
  <si>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</si>
  <si>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</si>
  <si>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</si>
  <si>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</si>
  <si>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</si>
  <si>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</si>
  <si>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</si>
  <si>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</si>
  <si>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</si>
  <si>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</si>
  <si>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</si>
  <si>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</si>
  <si>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</si>
  <si>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</si>
  <si>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</si>
  <si>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</si>
  <si>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</si>
  <si>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</si>
  <si>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</si>
  <si>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</si>
  <si>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</si>
  <si>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</si>
  <si>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</si>
  <si>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</si>
  <si>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</si>
  <si>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</si>
  <si>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</si>
  <si>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</si>
  <si>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</si>
  <si>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</si>
  <si>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</si>
  <si>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</si>
  <si>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</si>
  <si>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</si>
  <si>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</si>
  <si>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</si>
  <si>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</si>
  <si>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</si>
  <si>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</si>
  <si>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</si>
  <si>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</si>
  <si>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</si>
  <si>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</si>
  <si>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</si>
  <si>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</si>
  <si>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</si>
  <si>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</si>
  <si>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</si>
  <si>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</si>
  <si>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</si>
  <si>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</si>
  <si>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</si>
  <si>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</si>
  <si>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</si>
  <si>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</si>
  <si>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</si>
  <si>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</si>
  <si>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</si>
  <si>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</si>
  <si>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</si>
  <si>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</si>
  <si>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</si>
  <si>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</si>
  <si>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</si>
  <si>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</si>
  <si>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</si>
  <si>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</si>
  <si>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</si>
  <si>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</si>
  <si>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</si>
  <si>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</si>
  <si>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</si>
  <si>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</si>
  <si>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</si>
  <si>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</si>
  <si>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</si>
  <si>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</si>
  <si>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</si>
  <si>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</si>
  <si>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</si>
  <si>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</si>
  <si>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</si>
  <si>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</si>
  <si>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</si>
  <si>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</si>
  <si>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</si>
  <si>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</si>
  <si>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</si>
  <si>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</si>
  <si>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</si>
  <si>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</si>
  <si>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</si>
  <si>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</si>
  <si>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</si>
  <si>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</si>
  <si>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</si>
  <si>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</si>
  <si>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</si>
  <si>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</si>
  <si>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</si>
  <si>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</si>
  <si>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</si>
  <si>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</si>
  <si>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</si>
  <si>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</si>
  <si>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</si>
  <si>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</si>
  <si>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</si>
  <si>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</si>
  <si>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</si>
  <si>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</si>
  <si>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</si>
  <si>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</si>
  <si>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</si>
  <si>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</si>
  <si>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</si>
  <si>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</si>
  <si>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</si>
  <si>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</si>
  <si>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</si>
  <si>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</si>
  <si>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</si>
  <si>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</si>
  <si>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</si>
  <si>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</si>
  <si>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</si>
  <si>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</si>
  <si>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</si>
  <si>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</si>
  <si>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</si>
  <si>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</si>
  <si>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</si>
  <si>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</si>
  <si>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</si>
  <si>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</si>
  <si>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</si>
  <si>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</si>
  <si>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</si>
  <si>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</si>
  <si>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</si>
  <si>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</si>
  <si>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</si>
  <si>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</si>
  <si>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</si>
  <si>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</si>
  <si>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</si>
  <si>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</si>
  <si>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</si>
  <si>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</si>
  <si>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</si>
  <si>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</si>
  <si>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</si>
  <si>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</si>
  <si>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</si>
  <si>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</si>
  <si>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</si>
  <si>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</si>
  <si>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</si>
  <si>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</si>
  <si>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</si>
  <si>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</si>
  <si>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</si>
  <si>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</si>
  <si>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</si>
  <si>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</si>
  <si>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</si>
  <si>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</si>
  <si>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</si>
  <si>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</si>
  <si>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</si>
  <si>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</si>
  <si>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</si>
  <si>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</si>
  <si>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</si>
  <si>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</si>
  <si>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</si>
  <si>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</si>
  <si>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</si>
  <si>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</si>
  <si>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</si>
  <si>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</si>
  <si>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</si>
  <si>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</si>
  <si>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</si>
  <si>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</si>
  <si>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</si>
  <si>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</si>
  <si>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</si>
  <si>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</si>
  <si>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</si>
  <si>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</si>
  <si>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</si>
  <si>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</si>
  <si>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</si>
  <si>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</si>
  <si>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</si>
  <si>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</si>
  <si>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</si>
  <si>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</si>
  <si>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</si>
  <si>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</si>
  <si>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</si>
  <si>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</si>
  <si>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</si>
  <si>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</si>
  <si>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</si>
  <si>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</si>
  <si>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</si>
  <si>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</si>
  <si>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</si>
  <si>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</si>
  <si>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</si>
  <si>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</si>
  <si>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</si>
  <si>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</si>
  <si>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</si>
  <si>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</si>
  <si>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</si>
  <si>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</si>
  <si>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</si>
  <si>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</si>
  <si>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</si>
  <si>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</si>
  <si>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</si>
  <si>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</si>
  <si>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</si>
  <si>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</si>
  <si>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</si>
  <si>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</si>
  <si>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</si>
  <si>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</si>
  <si>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</si>
  <si>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</si>
  <si>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</si>
  <si>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</si>
  <si>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</si>
  <si>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</si>
  <si>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</si>
  <si>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</si>
  <si>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</si>
  <si>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</si>
  <si>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</si>
  <si>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</si>
  <si>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</si>
  <si>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</si>
  <si>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</si>
  <si>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</si>
  <si>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</si>
  <si>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</si>
  <si>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</si>
  <si>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</si>
  <si>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</si>
  <si>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</si>
  <si>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</si>
  <si>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</si>
  <si>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</si>
  <si>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</si>
  <si>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</si>
  <si>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</si>
  <si>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</si>
  <si>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</si>
  <si>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</si>
  <si>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</si>
  <si>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</si>
  <si>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</si>
  <si>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</si>
  <si>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</si>
  <si>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</si>
  <si>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</si>
  <si>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</si>
  <si>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</si>
  <si>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</si>
  <si>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</si>
  <si>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</si>
  <si>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</si>
  <si>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</si>
  <si>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</si>
  <si>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</si>
  <si>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</si>
  <si>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</si>
  <si>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</si>
  <si>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</si>
  <si>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</si>
  <si>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</si>
  <si>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</si>
  <si>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</si>
  <si>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</si>
  <si>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</si>
  <si>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</si>
  <si>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</si>
  <si>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</si>
  <si>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</si>
  <si>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</si>
  <si>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</si>
  <si>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</si>
  <si>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</si>
  <si>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</si>
  <si>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</si>
  <si>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</si>
  <si>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</si>
  <si>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</si>
  <si>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</si>
  <si>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</si>
  <si>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</si>
  <si>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</si>
  <si>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</si>
  <si>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</si>
  <si>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</si>
  <si>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</si>
  <si>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</si>
  <si>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</si>
  <si>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</si>
  <si>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</si>
  <si>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</si>
  <si>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</si>
  <si>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</si>
  <si>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</si>
  <si>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</si>
  <si>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</si>
  <si>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</si>
  <si>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</si>
  <si>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</si>
  <si>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</si>
  <si>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</si>
  <si>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</si>
  <si>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</si>
  <si>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</si>
  <si>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</si>
  <si>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</si>
  <si>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</si>
  <si>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</si>
  <si>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</si>
  <si>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</si>
  <si>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</si>
  <si>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</si>
  <si>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</si>
  <si>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</si>
  <si>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</si>
  <si>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</si>
  <si>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</si>
  <si>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</si>
  <si>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</si>
  <si>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</si>
  <si>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</si>
  <si>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</si>
  <si>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</si>
  <si>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</si>
  <si>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</si>
  <si>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</si>
  <si>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</si>
  <si>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</si>
  <si>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</si>
  <si>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</si>
  <si>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</si>
  <si>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</si>
  <si>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</si>
  <si>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</si>
  <si>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</si>
  <si>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</si>
  <si>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</si>
  <si>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</si>
  <si>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</si>
  <si>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</si>
  <si>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</si>
  <si>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</si>
  <si>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</si>
  <si>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</si>
  <si>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</si>
  <si>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</si>
  <si>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</si>
  <si>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</si>
  <si>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</si>
  <si>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</si>
  <si>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</si>
  <si>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</si>
  <si>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</si>
  <si>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</si>
  <si>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</si>
  <si>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</si>
  <si>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</si>
  <si>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</si>
  <si>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</si>
  <si>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</si>
  <si>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</si>
  <si>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</si>
  <si>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</si>
  <si>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</si>
  <si>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</si>
  <si>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</si>
  <si>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</si>
  <si>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</si>
  <si>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</si>
  <si>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</si>
  <si>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</si>
  <si>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</si>
  <si>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</si>
  <si>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</si>
  <si>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</si>
  <si>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</si>
  <si>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</si>
  <si>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</si>
  <si>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</si>
  <si>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</si>
  <si>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</si>
  <si>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</si>
  <si>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</si>
  <si>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</si>
  <si>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</si>
  <si>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</si>
  <si>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</si>
  <si>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</si>
  <si>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</si>
  <si>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</si>
  <si>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</si>
  <si>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</si>
  <si>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</si>
  <si>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</si>
  <si>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</si>
  <si>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</si>
  <si>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</si>
  <si>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</si>
  <si>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</si>
  <si>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</si>
  <si>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</si>
  <si>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</si>
  <si>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</si>
  <si>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</si>
  <si>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</si>
  <si>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</si>
  <si>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</si>
  <si>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</si>
  <si>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</si>
  <si>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</si>
  <si>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</si>
  <si>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</si>
  <si>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</si>
  <si>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</si>
  <si>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</si>
  <si>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</si>
  <si>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</si>
  <si>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</si>
  <si>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</si>
  <si>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</si>
  <si>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</si>
  <si>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</si>
  <si>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</si>
  <si>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</si>
  <si>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</si>
  <si>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</si>
  <si>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</si>
  <si>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</si>
  <si>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</si>
  <si>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</si>
  <si>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</si>
  <si>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</si>
  <si>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</si>
  <si>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</si>
  <si>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</si>
  <si>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</si>
  <si>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</si>
  <si>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</si>
  <si>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</si>
  <si>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</si>
  <si>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</si>
  <si>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</si>
  <si>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</si>
  <si>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</si>
  <si>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</si>
  <si>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</si>
  <si>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</si>
  <si>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</si>
  <si>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</si>
  <si>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</si>
  <si>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</si>
  <si>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</si>
  <si>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</si>
  <si>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</si>
  <si>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</si>
  <si>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</si>
  <si>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</si>
  <si>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</si>
  <si>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</si>
  <si>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</si>
  <si>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</si>
  <si>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</si>
  <si>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</si>
  <si>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</si>
  <si>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</si>
  <si>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</si>
  <si>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</si>
  <si>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</si>
  <si>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</si>
  <si>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</si>
  <si>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</si>
  <si>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</si>
  <si>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</si>
  <si>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</si>
  <si>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</si>
  <si>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</si>
  <si>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</si>
  <si>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</si>
  <si>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</si>
  <si>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</si>
  <si>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</si>
  <si>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</si>
  <si>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</si>
  <si>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</si>
  <si>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</si>
  <si>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</si>
  <si>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</si>
  <si>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</si>
  <si>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</si>
  <si>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</si>
  <si>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</si>
  <si>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</si>
  <si>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</si>
  <si>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</si>
  <si>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</si>
  <si>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</si>
  <si>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</si>
  <si>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</si>
  <si>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</si>
  <si>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</si>
  <si>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</si>
  <si>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</si>
  <si>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</si>
  <si>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</si>
  <si>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</si>
  <si>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</si>
  <si>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</si>
  <si>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</si>
  <si>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</si>
  <si>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</si>
  <si>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</si>
  <si>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</si>
  <si>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</si>
  <si>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</si>
  <si>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</si>
  <si>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</si>
  <si>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</si>
  <si>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</si>
  <si>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</si>
  <si>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</si>
  <si>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</si>
  <si>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</si>
  <si>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</si>
  <si>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</si>
  <si>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</si>
  <si>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</si>
  <si>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</si>
  <si>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</si>
  <si>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</si>
  <si>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</si>
  <si>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</si>
  <si>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</si>
  <si>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</si>
  <si>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</si>
  <si>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</si>
  <si>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</si>
  <si>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</si>
  <si>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</si>
  <si>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</si>
  <si>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</si>
  <si>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</si>
  <si>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</si>
  <si>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</si>
  <si>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</si>
  <si>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</si>
  <si>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</si>
  <si>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</si>
  <si>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</si>
  <si>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</si>
  <si>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</si>
  <si>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</si>
  <si>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</si>
  <si>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</si>
  <si>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</si>
  <si>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</si>
  <si>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</si>
  <si>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</si>
  <si>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</si>
  <si>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</si>
  <si>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</si>
  <si>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</si>
  <si>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</si>
  <si>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</si>
  <si>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</si>
  <si>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</si>
  <si>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</si>
  <si>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</si>
  <si>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</si>
  <si>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</si>
  <si>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</si>
  <si>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</si>
  <si>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</si>
  <si>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</si>
  <si>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</si>
  <si>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</si>
  <si>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</si>
  <si>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</si>
  <si>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</si>
  <si>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</si>
  <si>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</si>
  <si>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</si>
  <si>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</si>
  <si>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</si>
  <si>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</si>
  <si>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</si>
  <si>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</si>
  <si>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</si>
  <si>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</si>
  <si>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</si>
  <si>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</si>
  <si>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</si>
  <si>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</si>
  <si>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</si>
  <si>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</si>
  <si>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</si>
  <si>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</si>
  <si>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</si>
  <si>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</si>
  <si>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</si>
  <si>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</si>
  <si>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</si>
  <si>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</si>
  <si>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</si>
  <si>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</si>
  <si>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</si>
  <si>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</si>
  <si>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</si>
  <si>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</si>
  <si>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</si>
  <si>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</si>
  <si>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</si>
  <si>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</si>
  <si>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</si>
  <si>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</si>
  <si>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</si>
  <si>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</si>
  <si>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</si>
  <si>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</si>
  <si>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</si>
  <si>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</si>
  <si>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</si>
  <si>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</si>
  <si>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</si>
  <si>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</si>
  <si>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</si>
  <si>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</si>
  <si>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</si>
  <si>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</si>
  <si>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</si>
  <si>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</si>
  <si>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</si>
  <si>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</si>
  <si>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</si>
  <si>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</si>
  <si>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</si>
  <si>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</si>
  <si>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</si>
  <si>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</si>
  <si>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</si>
  <si>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</si>
  <si>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</si>
  <si>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</si>
  <si>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</si>
  <si>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</si>
  <si>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</si>
  <si>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</si>
  <si>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</si>
  <si>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</si>
  <si>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</si>
  <si>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</si>
  <si>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</si>
  <si>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</si>
  <si>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</si>
  <si>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</si>
  <si>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</si>
  <si>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</si>
  <si>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</si>
  <si>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</si>
  <si>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</si>
  <si>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</si>
  <si>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</si>
  <si>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</si>
  <si>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</si>
  <si>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</si>
  <si>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</si>
  <si>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</si>
  <si>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</si>
  <si>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</si>
  <si>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</si>
  <si>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</si>
  <si>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</si>
  <si>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</si>
  <si>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</si>
  <si>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</si>
  <si>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</si>
  <si>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</si>
  <si>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</si>
  <si>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</si>
  <si>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</si>
  <si>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</si>
  <si>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</si>
  <si>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</si>
  <si>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</si>
  <si>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</si>
  <si>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</si>
  <si>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</si>
  <si>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</si>
  <si>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</si>
  <si>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</si>
  <si>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</si>
  <si>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</si>
  <si>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</si>
  <si>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</si>
  <si>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</si>
  <si>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</si>
  <si>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</si>
  <si>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</si>
  <si>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</si>
  <si>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</si>
  <si>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</si>
  <si>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</si>
  <si>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</si>
  <si>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</si>
  <si>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</si>
  <si>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</si>
  <si>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</si>
  <si>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</si>
  <si>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</si>
  <si>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</si>
  <si>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</si>
  <si>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</si>
  <si>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</si>
  <si>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</si>
  <si>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</si>
  <si>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</si>
  <si>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</si>
  <si>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</si>
  <si>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</si>
  <si>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</si>
  <si>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</si>
  <si>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</si>
  <si>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</si>
  <si>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</si>
  <si>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</si>
  <si>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</si>
  <si>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</si>
  <si>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</si>
  <si>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</si>
  <si>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</si>
  <si>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</si>
  <si>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</si>
  <si>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</si>
  <si>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</si>
  <si>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</si>
  <si>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</si>
  <si>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</si>
  <si>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</si>
  <si>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</si>
  <si>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</si>
  <si>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</si>
  <si>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</si>
  <si>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</si>
  <si>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</si>
  <si>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</si>
  <si>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</si>
  <si>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</si>
  <si>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</si>
  <si>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</si>
  <si>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</si>
  <si>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</si>
  <si>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</si>
  <si>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</si>
  <si>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</si>
  <si>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</si>
  <si>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</si>
  <si>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</si>
  <si>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</si>
  <si>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</si>
  <si>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</si>
  <si>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</si>
  <si>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</si>
  <si>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</si>
  <si>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</si>
  <si>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</si>
  <si>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</si>
  <si>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</si>
  <si>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</si>
  <si>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</si>
  <si>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</si>
  <si>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</si>
  <si>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</si>
  <si>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</si>
  <si>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</si>
  <si>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</si>
  <si>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</si>
  <si>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</si>
  <si>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</si>
  <si>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</si>
  <si>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</si>
  <si>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</si>
  <si>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</si>
  <si>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</si>
  <si>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</si>
  <si>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</si>
  <si>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</si>
  <si>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</si>
  <si>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</si>
  <si>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</si>
  <si>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</si>
  <si>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</si>
  <si>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</si>
  <si>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</si>
  <si>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</si>
  <si>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</si>
  <si>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</si>
  <si>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</si>
  <si>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</si>
  <si>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</si>
  <si>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</si>
  <si>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</si>
  <si>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</si>
  <si>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</si>
  <si>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</si>
  <si>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</si>
  <si>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</si>
  <si>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</si>
  <si>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</si>
  <si>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</si>
  <si>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</si>
  <si>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</si>
  <si>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</si>
  <si>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</si>
  <si>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</si>
  <si>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</si>
  <si>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</si>
  <si>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</si>
  <si>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</si>
  <si>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</si>
  <si>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</si>
  <si>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</si>
  <si>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</si>
  <si>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</si>
  <si>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</si>
  <si>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</si>
  <si>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</si>
  <si>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</si>
  <si>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</si>
  <si>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</si>
  <si>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</si>
  <si>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</si>
  <si>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</si>
  <si>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</si>
  <si>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</si>
  <si>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</si>
  <si>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</si>
  <si>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</si>
  <si>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</si>
  <si>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</si>
  <si>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</si>
  <si>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</si>
  <si>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</si>
  <si>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</si>
  <si>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</si>
  <si>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</si>
  <si>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</si>
  <si>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</si>
  <si>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</si>
  <si>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</si>
  <si>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</si>
  <si>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</si>
  <si>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</si>
  <si>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</si>
  <si>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</si>
  <si>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</si>
  <si>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</si>
  <si>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</si>
  <si>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</si>
  <si>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</si>
  <si>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</si>
  <si>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</si>
  <si>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</si>
  <si>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</si>
  <si>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</si>
  <si>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</si>
  <si>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</si>
  <si>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</si>
  <si>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</si>
  <si>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</si>
  <si>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</si>
  <si>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</si>
  <si>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</si>
  <si>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</si>
  <si>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</si>
  <si>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</si>
  <si>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</si>
  <si>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</si>
  <si>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</si>
  <si>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</si>
  <si>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</si>
  <si>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</si>
  <si>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</si>
  <si>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</si>
  <si>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</si>
  <si>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</si>
  <si>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</si>
  <si>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</si>
  <si>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</si>
  <si>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</si>
  <si>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</si>
  <si>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</si>
  <si>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</si>
  <si>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</si>
  <si>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</si>
  <si>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</si>
  <si>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</si>
  <si>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</si>
  <si>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</si>
  <si>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</si>
  <si>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</si>
  <si>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</si>
  <si>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</si>
  <si>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</si>
  <si>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</si>
  <si>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</si>
  <si>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</si>
  <si>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</si>
  <si>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</si>
  <si>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</si>
  <si>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</si>
  <si>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</si>
  <si>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</si>
  <si>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</si>
  <si>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</si>
  <si>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</si>
  <si>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</si>
  <si>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</si>
  <si>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</si>
  <si>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</si>
  <si>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</si>
  <si>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</si>
  <si>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</si>
  <si>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</si>
  <si>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</si>
  <si>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</si>
  <si>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</si>
  <si>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</si>
  <si>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</si>
  <si>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</si>
  <si>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</si>
  <si>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</si>
  <si>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</si>
  <si>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</si>
  <si>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</si>
  <si>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</si>
  <si>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</si>
  <si>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</si>
  <si>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</si>
  <si>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</si>
  <si>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</si>
  <si>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</si>
  <si>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</si>
  <si>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</si>
  <si>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</si>
  <si>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</si>
  <si>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</si>
  <si>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</si>
  <si>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</si>
  <si>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</si>
  <si>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</si>
  <si>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</si>
  <si>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</si>
  <si>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</si>
  <si>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</si>
  <si>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</si>
  <si>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</si>
  <si>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</si>
  <si>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</si>
  <si>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</si>
  <si>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</si>
  <si>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</si>
  <si>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</si>
  <si>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</si>
  <si>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</si>
  <si>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</si>
  <si>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</si>
  <si>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</si>
  <si>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</si>
  <si>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</si>
  <si>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</si>
  <si>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</si>
  <si>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</si>
  <si>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</si>
  <si>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</si>
  <si>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</si>
  <si>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</si>
  <si>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</si>
  <si>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</si>
  <si>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</si>
  <si>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</si>
  <si>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</si>
  <si>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</si>
  <si>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</si>
  <si>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</si>
  <si>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</si>
  <si>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</si>
  <si>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</si>
  <si>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</si>
  <si>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</si>
  <si>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</si>
  <si>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</si>
  <si>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</si>
  <si>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</si>
  <si>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</si>
  <si>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</si>
  <si>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</si>
  <si>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</si>
  <si>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</si>
  <si>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</si>
  <si>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</si>
  <si>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</si>
  <si>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</si>
  <si>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</si>
  <si>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</si>
  <si>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</si>
  <si>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</si>
  <si>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</si>
  <si>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</si>
  <si>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</si>
  <si>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</si>
  <si>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</si>
  <si>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</si>
  <si>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</si>
  <si>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</si>
  <si>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</si>
  <si>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</si>
  <si>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</si>
  <si>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</si>
  <si>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</si>
  <si>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</si>
  <si>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</si>
  <si>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</si>
  <si>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</si>
  <si>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</si>
  <si>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</si>
  <si>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</si>
  <si>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</si>
  <si>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</si>
  <si>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</si>
  <si>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</si>
  <si>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</si>
  <si>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</si>
  <si>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</si>
  <si>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</si>
  <si>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</si>
  <si>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</si>
  <si>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</si>
  <si>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</si>
  <si>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</si>
  <si>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</si>
  <si>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</si>
  <si>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</si>
  <si>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</si>
  <si>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</si>
  <si>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</si>
  <si>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</si>
  <si>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</si>
  <si>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</si>
  <si>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</si>
  <si>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</si>
  <si>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</si>
  <si>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</si>
  <si>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</si>
  <si>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</si>
  <si>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</si>
  <si>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</si>
  <si>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</si>
  <si>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</si>
  <si>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</si>
  <si>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</si>
  <si>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</si>
  <si>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</si>
  <si>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</si>
  <si>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</si>
  <si>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</si>
  <si>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</si>
  <si>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</si>
  <si>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</si>
  <si>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</si>
  <si>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</si>
  <si>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</si>
  <si>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</si>
  <si>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</si>
  <si>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</si>
  <si>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</si>
  <si>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</si>
  <si>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</si>
  <si>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</si>
  <si>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</si>
  <si>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</si>
  <si>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</si>
  <si>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</si>
  <si>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</si>
  <si>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</si>
  <si>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</si>
  <si>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</si>
  <si>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</si>
  <si>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</si>
  <si>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</si>
  <si>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</si>
  <si>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</si>
  <si>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</si>
  <si>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</si>
  <si>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</si>
  <si>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</si>
  <si>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</si>
  <si>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</si>
  <si>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</si>
  <si>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</si>
  <si>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</si>
  <si>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</si>
  <si>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</si>
  <si>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</si>
  <si>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</si>
  <si>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</si>
  <si>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</si>
  <si>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</si>
  <si>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</si>
  <si>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</si>
  <si>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</si>
  <si>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</si>
  <si>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</si>
  <si>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</si>
  <si>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</si>
  <si>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</si>
  <si>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</si>
  <si>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</si>
  <si>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</si>
  <si>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</si>
  <si>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</si>
  <si>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</si>
  <si>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</si>
  <si>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</si>
  <si>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</si>
  <si>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</si>
  <si>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</si>
  <si>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</si>
  <si>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</si>
  <si>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</si>
  <si>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</si>
  <si>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</si>
  <si>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</si>
  <si>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</si>
  <si>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</si>
  <si>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</si>
  <si>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</si>
  <si>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</si>
  <si>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</si>
  <si>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</si>
  <si>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</si>
  <si>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</si>
  <si>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</si>
  <si>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</si>
  <si>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</si>
  <si>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</si>
  <si>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</si>
  <si>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</si>
  <si>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</si>
  <si>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</si>
  <si>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</si>
  <si>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</si>
  <si>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</si>
  <si>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</si>
  <si>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</si>
  <si>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</si>
  <si>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</si>
  <si>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</si>
  <si>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</si>
  <si>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</si>
  <si>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</si>
  <si>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</si>
  <si>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</si>
  <si>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</si>
  <si>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</si>
  <si>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</si>
  <si>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</si>
  <si>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</si>
  <si>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</si>
  <si>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</si>
  <si>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</si>
  <si>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</si>
  <si>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</si>
  <si>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</si>
  <si>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</si>
  <si>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</si>
  <si>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</si>
  <si>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</si>
  <si>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</si>
  <si>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</si>
  <si>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</si>
  <si>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</si>
  <si>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</si>
  <si>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</si>
  <si>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</si>
  <si>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</si>
  <si>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</si>
  <si>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</si>
  <si>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</si>
  <si>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</si>
  <si>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</si>
  <si>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</si>
  <si>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</si>
  <si>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</si>
  <si>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</si>
  <si>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</si>
  <si>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</si>
  <si>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</si>
  <si>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</si>
  <si>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</si>
  <si>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</si>
  <si>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</si>
  <si>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</si>
  <si>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</si>
  <si>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</si>
  <si>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</si>
  <si>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</si>
  <si>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</si>
  <si>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</si>
  <si>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</si>
  <si>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</si>
  <si>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</si>
  <si>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</si>
  <si>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</si>
  <si>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</si>
  <si>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</si>
  <si>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</si>
  <si>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</si>
  <si>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</si>
  <si>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</si>
  <si>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</si>
  <si>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</si>
  <si>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</si>
  <si>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</si>
  <si>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</si>
  <si>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</si>
  <si>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</si>
  <si>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</si>
  <si>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</si>
  <si>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</si>
  <si>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</si>
  <si>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</si>
  <si>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</si>
  <si>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</si>
  <si>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</si>
  <si>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</si>
  <si>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</si>
  <si>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</si>
  <si>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</si>
  <si>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</si>
  <si>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</si>
  <si>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</si>
  <si>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</si>
  <si>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</si>
  <si>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</si>
  <si>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</si>
  <si>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</si>
  <si>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</si>
  <si>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</si>
  <si>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</si>
  <si>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</si>
  <si>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</si>
  <si>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</si>
  <si>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</si>
  <si>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</si>
  <si>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</si>
  <si>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</si>
  <si>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</si>
  <si>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</si>
  <si>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</si>
  <si>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</si>
  <si>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</si>
  <si>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</si>
  <si>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</si>
  <si>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</si>
  <si>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</si>
  <si>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</si>
  <si>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</si>
  <si>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</si>
  <si>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</si>
  <si>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</si>
  <si>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</si>
  <si>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</si>
  <si>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</si>
  <si>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</si>
  <si>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</si>
  <si>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</si>
  <si>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</si>
  <si>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</si>
  <si>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</si>
  <si>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</si>
  <si>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</si>
  <si>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</si>
  <si>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</si>
  <si>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</si>
  <si>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</si>
  <si>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</si>
  <si>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</si>
  <si>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</si>
  <si>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</si>
  <si>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</si>
  <si>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</si>
  <si>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</si>
  <si>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</si>
  <si>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</si>
  <si>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</si>
  <si>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</si>
  <si>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</si>
  <si>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</si>
  <si>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</si>
  <si>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</si>
  <si>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</si>
  <si>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</si>
  <si>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</si>
  <si>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</si>
  <si>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</si>
  <si>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</si>
  <si>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</si>
  <si>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</si>
  <si>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</si>
  <si>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</si>
  <si>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</si>
  <si>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</si>
  <si>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</si>
  <si>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</si>
  <si>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</si>
  <si>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</si>
  <si>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</si>
  <si>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</si>
  <si>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</si>
  <si>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</si>
  <si>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</si>
  <si>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</si>
  <si>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</si>
  <si>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</si>
  <si>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</si>
  <si>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</si>
  <si>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</si>
  <si>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</si>
  <si>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</si>
  <si>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</si>
  <si>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</si>
  <si>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</si>
  <si>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</si>
  <si>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</si>
  <si>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</si>
  <si>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</si>
  <si>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</si>
  <si>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</si>
  <si>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</si>
  <si>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</si>
  <si>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</si>
  <si>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</si>
  <si>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</si>
  <si>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</si>
  <si>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</si>
  <si>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</si>
  <si>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</si>
  <si>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</si>
  <si>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</si>
  <si>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</si>
  <si>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</si>
  <si>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</si>
  <si>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</si>
  <si>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</si>
  <si>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</si>
  <si>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</si>
  <si>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</si>
  <si>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</si>
  <si>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</si>
  <si>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</si>
  <si>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</si>
  <si>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</si>
  <si>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</si>
  <si>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</si>
  <si>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</si>
  <si>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</si>
  <si>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</si>
  <si>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</si>
  <si>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</si>
  <si>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</si>
  <si>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</si>
  <si>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</si>
  <si>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</si>
  <si>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</si>
  <si>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</si>
  <si>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</si>
  <si>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</si>
  <si>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</si>
  <si>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</si>
  <si>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</si>
  <si>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</si>
  <si>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</si>
  <si>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</si>
  <si>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</si>
  <si>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</si>
  <si>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</si>
  <si>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</si>
  <si>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</si>
  <si>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</si>
  <si>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</si>
  <si>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</si>
  <si>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</si>
  <si>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</si>
  <si>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</si>
  <si>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</si>
  <si>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</si>
  <si>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</si>
  <si>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</si>
  <si>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</si>
  <si>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</si>
  <si>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</si>
  <si>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</si>
  <si>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</si>
  <si>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</si>
  <si>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</si>
  <si>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</si>
  <si>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</si>
  <si>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</si>
  <si>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</si>
  <si>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</si>
  <si>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</si>
  <si>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</si>
  <si>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</si>
  <si>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</si>
  <si>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</si>
  <si>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</si>
  <si>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</si>
  <si>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</si>
  <si>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</si>
  <si>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</si>
  <si>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</si>
  <si>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</si>
  <si>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</si>
  <si>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</si>
  <si>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</si>
  <si>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</si>
  <si>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</si>
  <si>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</si>
  <si>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</si>
  <si>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</si>
  <si>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</si>
  <si>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</si>
  <si>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</si>
  <si>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</si>
  <si>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</si>
  <si>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</si>
  <si>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</si>
  <si>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</si>
  <si>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</si>
  <si>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</si>
  <si>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</si>
  <si>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</si>
  <si>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</si>
  <si>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</si>
  <si>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</si>
  <si>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</si>
  <si>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</si>
  <si>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</si>
  <si>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</si>
  <si>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</si>
  <si>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</si>
  <si>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</si>
  <si>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</si>
  <si>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</si>
  <si>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</si>
  <si>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</si>
  <si>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</si>
  <si>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</si>
  <si>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</si>
  <si>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</si>
  <si>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</si>
  <si>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</si>
  <si>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</si>
  <si>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</si>
  <si>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</si>
  <si>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</si>
  <si>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</si>
  <si>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</si>
  <si>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</si>
  <si>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</si>
  <si>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</si>
  <si>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</si>
  <si>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</si>
  <si>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</si>
  <si>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</si>
  <si>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</si>
  <si>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</si>
  <si>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</si>
  <si>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</si>
  <si>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</si>
  <si>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</si>
  <si>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</si>
  <si>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</si>
  <si>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</si>
  <si>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</si>
  <si>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</si>
  <si>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</si>
  <si>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</si>
  <si>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</si>
  <si>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</si>
  <si>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</si>
  <si>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</si>
  <si>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</si>
  <si>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</si>
  <si>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</si>
  <si>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</si>
  <si>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</si>
  <si>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</si>
  <si>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</si>
  <si>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</si>
  <si>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</si>
  <si>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</si>
  <si>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</si>
  <si>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</si>
  <si>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</si>
  <si>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</si>
  <si>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</si>
  <si>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</si>
  <si>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</si>
  <si>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</si>
  <si>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</si>
  <si>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</si>
  <si>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</si>
  <si>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</si>
  <si>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</si>
  <si>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</si>
  <si>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</si>
  <si>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</si>
  <si>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</si>
  <si>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</si>
  <si>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</si>
  <si>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</si>
  <si>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</si>
  <si>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</si>
  <si>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</si>
  <si>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</si>
  <si>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</si>
  <si>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</si>
  <si>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</si>
  <si>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</si>
  <si>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</si>
  <si>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</si>
  <si>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</si>
  <si>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</si>
  <si>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</si>
  <si>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</si>
  <si>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</si>
  <si>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</si>
  <si>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</si>
  <si>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</si>
  <si>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</si>
  <si>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</si>
  <si>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</si>
  <si>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</si>
  <si>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</si>
  <si>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</si>
  <si>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</si>
  <si>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</si>
  <si>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</si>
  <si>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</si>
  <si>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</si>
  <si>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</si>
  <si>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</si>
  <si>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</si>
  <si>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</si>
  <si>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</si>
  <si>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</si>
  <si>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</si>
  <si>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</si>
  <si>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</si>
  <si>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</si>
  <si>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</si>
  <si>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</si>
  <si>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</si>
  <si>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</si>
  <si>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</si>
  <si>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</si>
  <si>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</si>
  <si>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</si>
  <si>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</si>
  <si>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</si>
  <si>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</si>
  <si>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</si>
  <si>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</si>
  <si>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</si>
  <si>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</si>
  <si>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</si>
  <si>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</si>
  <si>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</si>
  <si>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</si>
  <si>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</si>
  <si>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</si>
  <si>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</si>
  <si>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</si>
  <si>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</si>
  <si>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</si>
  <si>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</si>
  <si>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</si>
  <si>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</si>
  <si>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</si>
  <si>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</si>
  <si>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</si>
  <si>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</si>
  <si>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</si>
  <si>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</si>
  <si>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</si>
  <si>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</si>
  <si>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</si>
  <si>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</si>
  <si>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</si>
  <si>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</si>
  <si>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</si>
  <si>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</si>
  <si>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</si>
  <si>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</si>
  <si>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</si>
  <si>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</si>
  <si>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</si>
  <si>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</si>
  <si>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</si>
  <si>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</si>
  <si>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</si>
  <si>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</si>
  <si>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</si>
  <si>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</si>
  <si>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</si>
  <si>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</si>
  <si>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</si>
  <si>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</si>
  <si>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</si>
  <si>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</si>
  <si>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</si>
  <si>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</si>
  <si>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</si>
  <si>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</si>
  <si>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</si>
  <si>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</si>
  <si>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</si>
  <si>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</si>
  <si>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</si>
  <si>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</si>
  <si>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</si>
  <si>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</si>
  <si>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</si>
  <si>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</si>
  <si>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</si>
  <si>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</si>
  <si>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</si>
  <si>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</si>
  <si>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</si>
  <si>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</si>
  <si>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</si>
  <si>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</si>
  <si>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</si>
  <si>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</si>
  <si>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</si>
  <si>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</si>
  <si>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</si>
  <si>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</si>
  <si>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</si>
  <si>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</si>
  <si>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</si>
  <si>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</si>
  <si>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</si>
  <si>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</si>
  <si>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</si>
  <si>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</si>
  <si>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</si>
  <si>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</si>
  <si>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</si>
  <si>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</si>
  <si>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</si>
  <si>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</si>
  <si>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</si>
  <si>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</si>
  <si>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</si>
  <si>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</si>
  <si>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</si>
  <si>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</si>
  <si>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</si>
  <si>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</si>
  <si>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</si>
  <si>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</si>
  <si>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</si>
  <si>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</si>
  <si>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</si>
  <si>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</si>
  <si>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</si>
  <si>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</si>
  <si>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</si>
  <si>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</si>
  <si>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</si>
  <si>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</si>
  <si>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</si>
  <si>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</si>
  <si>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</si>
  <si>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</si>
  <si>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</si>
  <si>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</si>
  <si>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</si>
  <si>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</si>
  <si>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</si>
  <si>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</si>
  <si>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</si>
  <si>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</si>
  <si>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</si>
  <si>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</si>
  <si>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</si>
  <si>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</si>
  <si>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</si>
  <si>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</si>
  <si>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</si>
  <si>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</si>
  <si>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</si>
  <si>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</si>
  <si>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</si>
  <si>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</si>
  <si>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</si>
  <si>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</si>
  <si>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</si>
  <si>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</si>
  <si>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</si>
  <si>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</si>
  <si>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</si>
  <si>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</si>
  <si>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</si>
  <si>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</si>
  <si>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</si>
  <si>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</si>
  <si>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</si>
  <si>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</si>
  <si>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</si>
  <si>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</si>
  <si>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</si>
  <si>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</si>
  <si>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</si>
  <si>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</si>
  <si>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</si>
  <si>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</si>
  <si>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</si>
  <si>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</si>
  <si>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</si>
  <si>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</si>
  <si>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</si>
  <si>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</si>
  <si>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</si>
  <si>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</si>
  <si>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</si>
  <si>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</si>
  <si>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</si>
  <si>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</si>
  <si>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</si>
  <si>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</si>
  <si>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</si>
  <si>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</si>
  <si>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</si>
  <si>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</si>
  <si>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</si>
  <si>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</si>
  <si>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</si>
  <si>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</si>
  <si>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</si>
  <si>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</si>
  <si>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</si>
  <si>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</si>
  <si>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</si>
  <si>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</si>
  <si>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</si>
  <si>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</si>
  <si>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</si>
  <si>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</si>
  <si>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</si>
  <si>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</si>
  <si>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</si>
  <si>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</si>
  <si>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</si>
  <si>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</si>
  <si>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</si>
  <si>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</si>
  <si>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</si>
  <si>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</si>
  <si>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</si>
  <si>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</si>
  <si>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</si>
  <si>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</si>
  <si>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</si>
  <si>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</si>
  <si>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</si>
  <si>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</si>
  <si>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</si>
  <si>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</si>
  <si>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</si>
  <si>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</si>
  <si>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</si>
  <si>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</si>
  <si>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</si>
  <si>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</si>
  <si>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</si>
  <si>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</si>
  <si>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</si>
  <si>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</si>
  <si>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</si>
  <si>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</si>
  <si>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</si>
  <si>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</si>
  <si>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</si>
  <si>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</si>
  <si>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</si>
  <si>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</si>
  <si>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</si>
  <si>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</si>
  <si>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</si>
  <si>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</si>
  <si>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</si>
  <si>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</si>
  <si>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</si>
  <si>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</si>
  <si>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</si>
  <si>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</si>
  <si>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</si>
  <si>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</si>
  <si>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</si>
  <si>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</si>
  <si>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</si>
  <si>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</si>
  <si>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</si>
  <si>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</si>
  <si>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</si>
  <si>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</si>
  <si>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</si>
  <si>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</si>
  <si>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</si>
  <si>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</si>
  <si>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</si>
  <si>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</si>
  <si>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</si>
  <si>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</si>
  <si>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</si>
  <si>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</si>
  <si>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</si>
  <si>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</si>
  <si>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</si>
  <si>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</si>
  <si>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</si>
  <si>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</si>
  <si>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</si>
  <si>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</si>
  <si>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</si>
  <si>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</si>
  <si>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</si>
  <si>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</si>
  <si>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</si>
  <si>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</si>
  <si>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</si>
  <si>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</si>
  <si>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</si>
  <si>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</si>
  <si>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</si>
  <si>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</si>
  <si>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</si>
  <si>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</si>
  <si>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</si>
  <si>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</si>
  <si>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</si>
  <si>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</si>
  <si>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</si>
  <si>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</si>
  <si>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</si>
  <si>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</si>
  <si>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</si>
  <si>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</si>
  <si>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</si>
  <si>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</si>
  <si>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</si>
  <si>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</si>
  <si>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</si>
  <si>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</si>
  <si>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</si>
  <si>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</si>
  <si>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</si>
  <si>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</si>
  <si>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</si>
  <si>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</si>
  <si>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</si>
  <si>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</si>
  <si>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</si>
  <si>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</si>
  <si>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</si>
  <si>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</si>
  <si>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</si>
  <si>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</si>
  <si>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</si>
  <si>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</si>
  <si>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</si>
  <si>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</si>
  <si>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</si>
  <si>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</si>
  <si>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</si>
  <si>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</si>
  <si>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</si>
  <si>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</si>
  <si>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</si>
  <si>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</si>
  <si>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</si>
  <si>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</si>
  <si>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</si>
  <si>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</si>
  <si>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</si>
  <si>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</si>
  <si>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</si>
  <si>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</si>
  <si>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</si>
  <si>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</si>
  <si>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</si>
  <si>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</si>
  <si>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</si>
  <si>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</si>
  <si>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</si>
  <si>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</si>
  <si>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</si>
  <si>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</si>
  <si>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</si>
  <si>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</si>
  <si>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</si>
  <si>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</si>
  <si>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</si>
  <si>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</si>
  <si>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</si>
  <si>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</si>
  <si>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</si>
  <si>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</si>
  <si>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</si>
  <si>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</si>
  <si>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</si>
  <si>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</si>
  <si>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</si>
  <si>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</si>
  <si>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</si>
  <si>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</si>
  <si>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</si>
  <si>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</si>
  <si>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</si>
  <si>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</si>
  <si>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</si>
  <si>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</si>
  <si>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</si>
  <si>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</si>
  <si>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</si>
  <si>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</si>
  <si>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</si>
  <si>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</si>
  <si>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</si>
  <si>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</si>
  <si>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</si>
  <si>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</si>
  <si>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</si>
  <si>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</si>
  <si>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</si>
  <si>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</si>
  <si>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</si>
  <si>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</si>
  <si>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</si>
  <si>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</si>
  <si>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</si>
  <si>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</si>
  <si>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</si>
  <si>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</si>
  <si>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</si>
  <si>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</si>
  <si>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</si>
  <si>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</si>
  <si>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</si>
  <si>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</si>
  <si>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</si>
  <si>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</si>
  <si>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</si>
  <si>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</si>
  <si>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</si>
  <si>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</si>
  <si>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</si>
  <si>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</si>
  <si>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</si>
  <si>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</si>
  <si>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</si>
  <si>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</si>
  <si>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</si>
  <si>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</si>
  <si>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</si>
  <si>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</si>
  <si>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</si>
  <si>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</si>
  <si>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</si>
  <si>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</si>
  <si>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</si>
  <si>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</si>
  <si>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</si>
  <si>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</si>
  <si>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</si>
  <si>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</si>
  <si>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</si>
  <si>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</si>
  <si>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</si>
  <si>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</si>
  <si>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</si>
  <si>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</si>
  <si>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</si>
  <si>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</si>
  <si>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</si>
  <si>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</si>
  <si>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</si>
  <si>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</si>
  <si>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</si>
  <si>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</si>
  <si>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</si>
  <si>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</si>
  <si>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</si>
  <si>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</si>
  <si>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</si>
  <si>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</si>
  <si>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</si>
  <si>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</si>
  <si>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</si>
  <si>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</si>
  <si>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</si>
  <si>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</si>
  <si>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</si>
  <si>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</si>
  <si>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</si>
  <si>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</si>
  <si>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</si>
  <si>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</si>
  <si>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</si>
  <si>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</si>
  <si>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</si>
  <si>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</si>
  <si>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</si>
  <si>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</si>
  <si>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</si>
  <si>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</si>
  <si>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</si>
  <si>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</si>
  <si>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</si>
  <si>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</si>
  <si>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</si>
  <si>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</si>
  <si>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</si>
  <si>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</si>
  <si>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</si>
  <si>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</si>
  <si>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</si>
  <si>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</si>
  <si>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</si>
  <si>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</si>
  <si>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</si>
  <si>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</si>
  <si>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</si>
  <si>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</si>
  <si>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</si>
  <si>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</si>
  <si>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</si>
  <si>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</si>
  <si>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</si>
  <si>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</si>
  <si>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</si>
  <si>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</si>
  <si>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</si>
  <si>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</si>
  <si>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</si>
  <si>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</si>
  <si>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</si>
  <si>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</si>
  <si>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</si>
  <si>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</si>
  <si>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</si>
  <si>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</si>
  <si>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</si>
  <si>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</si>
  <si>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</si>
  <si>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</si>
  <si>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</si>
  <si>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</si>
  <si>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</si>
  <si>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</si>
  <si>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</si>
  <si>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</si>
  <si>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</si>
  <si>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</si>
  <si>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</si>
  <si>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</si>
  <si>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</si>
  <si>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</si>
  <si>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</si>
  <si>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</si>
  <si>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</si>
  <si>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</si>
  <si>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</si>
  <si>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</si>
  <si>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</si>
  <si>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</si>
  <si>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</si>
  <si>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</si>
  <si>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</si>
  <si>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</si>
  <si>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</si>
  <si>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</si>
  <si>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</si>
  <si>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</si>
  <si>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</si>
  <si>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</si>
  <si>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</si>
  <si>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</si>
  <si>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</si>
  <si>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</si>
  <si>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</si>
  <si>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</si>
  <si>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</si>
  <si>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</si>
  <si>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</si>
  <si>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</si>
  <si>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</si>
  <si>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</si>
  <si>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</si>
  <si>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</si>
  <si>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</si>
  <si>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</si>
  <si>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</si>
  <si>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</si>
  <si>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</si>
  <si>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</si>
  <si>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</si>
  <si>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</si>
  <si>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</si>
  <si>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</si>
  <si>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</si>
  <si>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</si>
  <si>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</si>
  <si>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</si>
  <si>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</si>
  <si>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</si>
  <si>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</si>
  <si>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</si>
  <si>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</si>
  <si>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</si>
  <si>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</si>
  <si>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</si>
  <si>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</si>
  <si>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</si>
  <si>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</si>
  <si>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</si>
  <si>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</si>
  <si>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</si>
  <si>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</si>
  <si>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</si>
  <si>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</si>
  <si>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</si>
  <si>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</si>
  <si>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</si>
  <si>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</si>
  <si>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</si>
  <si>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</si>
  <si>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</si>
  <si>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</si>
  <si>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</si>
  <si>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</si>
  <si>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</si>
  <si>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</si>
  <si>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</si>
  <si>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</si>
  <si>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</si>
  <si>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</si>
  <si>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</si>
  <si>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</si>
  <si>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</si>
  <si>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</si>
  <si>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</si>
  <si>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</si>
  <si>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</si>
  <si>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</si>
  <si>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</si>
  <si>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</si>
  <si>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</si>
  <si>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</si>
  <si>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</si>
  <si>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</si>
  <si>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</si>
  <si>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</si>
  <si>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</si>
  <si>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</si>
  <si>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</si>
  <si>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</si>
  <si>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</si>
  <si>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</si>
  <si>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</si>
  <si>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</si>
  <si>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</si>
  <si>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</si>
  <si>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</si>
  <si>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</si>
  <si>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</si>
  <si>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</si>
  <si>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</si>
  <si>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</si>
  <si>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</si>
  <si>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</si>
  <si>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</si>
  <si>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</si>
  <si>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</si>
  <si>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</si>
  <si>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</si>
  <si>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</si>
  <si>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</si>
  <si>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</si>
  <si>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</si>
  <si>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</si>
  <si>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</si>
  <si>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</si>
  <si>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</si>
  <si>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</si>
  <si>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</si>
  <si>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</si>
  <si>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</si>
  <si>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</si>
  <si>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</si>
  <si>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</si>
  <si>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</si>
  <si>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</si>
  <si>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</si>
  <si>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</si>
  <si>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</si>
  <si>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</si>
  <si>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</si>
  <si>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</si>
  <si>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</si>
  <si>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</si>
  <si>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</si>
  <si>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</si>
  <si>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</si>
  <si>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</si>
  <si>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</si>
  <si>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</si>
  <si>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</si>
  <si>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</si>
  <si>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</si>
  <si>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</si>
  <si>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</si>
  <si>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</si>
  <si>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</si>
  <si>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</si>
  <si>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</si>
  <si>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</si>
  <si>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</si>
  <si>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</si>
  <si>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</si>
  <si>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</si>
  <si>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</si>
  <si>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</si>
  <si>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</si>
  <si>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</si>
  <si>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</si>
  <si>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</si>
  <si>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</si>
  <si>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</si>
  <si>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</si>
  <si>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</si>
  <si>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</si>
  <si>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</si>
  <si>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</si>
  <si>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</si>
  <si>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</si>
  <si>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</si>
  <si>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</si>
  <si>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</si>
  <si>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</si>
  <si>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</si>
  <si>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</si>
  <si>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</si>
  <si>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</si>
  <si>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</si>
  <si>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</si>
  <si>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</si>
  <si>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</si>
  <si>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</si>
  <si>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</si>
  <si>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</si>
  <si>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</si>
  <si>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</si>
  <si>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</si>
  <si>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</si>
  <si>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</si>
  <si>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</si>
  <si>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</si>
  <si>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</si>
  <si>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</si>
  <si>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</si>
  <si>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</si>
  <si>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</si>
  <si>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</si>
  <si>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</si>
  <si>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</si>
  <si>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</si>
  <si>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</si>
  <si>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</si>
  <si>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</si>
  <si>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</si>
  <si>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</si>
  <si>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</si>
  <si>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</si>
  <si>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</si>
  <si>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</si>
  <si>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</si>
  <si>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</si>
  <si>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</si>
  <si>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</si>
  <si>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</si>
  <si>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</si>
  <si>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</si>
  <si>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</si>
  <si>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</si>
  <si>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</si>
  <si>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</si>
  <si>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</si>
  <si>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</si>
  <si>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</si>
  <si>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</si>
  <si>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</si>
  <si>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</si>
  <si>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</si>
  <si>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</si>
  <si>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</si>
  <si>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</si>
  <si>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</si>
  <si>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</si>
  <si>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</si>
  <si>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</si>
  <si>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</si>
  <si>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</si>
  <si>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</si>
  <si>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</si>
  <si>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</si>
  <si>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</si>
  <si>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</si>
  <si>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</si>
  <si>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</si>
  <si>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</si>
  <si>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</si>
  <si>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</si>
  <si>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</si>
  <si>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</si>
  <si>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</si>
  <si>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</si>
  <si>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</si>
  <si>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</si>
  <si>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</si>
  <si>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</si>
  <si>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</si>
  <si>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</si>
  <si>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</si>
  <si>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</si>
  <si>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</si>
  <si>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</si>
  <si>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</si>
  <si>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</si>
  <si>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</si>
  <si>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</si>
  <si>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</si>
  <si>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</si>
  <si>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</si>
  <si>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</si>
  <si>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</si>
  <si>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</si>
  <si>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</si>
  <si>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</si>
  <si>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</si>
  <si>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</si>
  <si>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</si>
  <si>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</si>
  <si>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</si>
  <si>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</si>
  <si>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</si>
  <si>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</si>
  <si>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</si>
  <si>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</si>
  <si>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</si>
  <si>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</si>
  <si>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</si>
  <si>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</si>
  <si>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</si>
  <si>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</si>
  <si>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</si>
  <si>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</si>
  <si>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</si>
  <si>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</si>
  <si>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</si>
  <si>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</si>
  <si>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</si>
  <si>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</si>
  <si>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</si>
  <si>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</si>
  <si>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</si>
  <si>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</si>
  <si>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</si>
  <si>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</si>
  <si>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</si>
  <si>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</si>
  <si>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</si>
  <si>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</si>
  <si>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</si>
  <si>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</si>
  <si>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</si>
  <si>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</si>
  <si>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</si>
  <si>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</si>
  <si>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</si>
  <si>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</si>
  <si>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</si>
  <si>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</si>
  <si>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</si>
  <si>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</si>
  <si>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</si>
  <si>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</si>
  <si>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</si>
  <si>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</si>
  <si>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</si>
  <si>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</si>
  <si>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</si>
  <si>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</si>
  <si>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</si>
  <si>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</si>
  <si>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</si>
  <si>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</si>
  <si>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</si>
  <si>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</si>
  <si>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</si>
  <si>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</si>
  <si>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</si>
  <si>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</si>
  <si>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</si>
  <si>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</si>
  <si>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</si>
  <si>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</si>
  <si>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</si>
  <si>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</si>
  <si>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</si>
  <si>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</si>
  <si>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</si>
  <si>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</si>
  <si>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</si>
  <si>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</si>
  <si>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</si>
  <si>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</si>
  <si>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</si>
  <si>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</si>
  <si>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</si>
  <si>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</si>
  <si>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</si>
  <si>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</si>
  <si>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</si>
  <si>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</si>
  <si>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</si>
  <si>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</si>
  <si>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</si>
  <si>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</si>
  <si>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</si>
  <si>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</si>
  <si>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</si>
  <si>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</si>
  <si>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</si>
  <si>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</si>
  <si>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</si>
  <si>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</si>
  <si>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</si>
  <si>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</si>
  <si>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</si>
  <si>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</si>
  <si>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</si>
  <si>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</si>
  <si>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</si>
  <si>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</si>
  <si>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</si>
  <si>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</si>
  <si>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</si>
  <si>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</si>
  <si>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</si>
  <si>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</si>
  <si>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</si>
  <si>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</si>
  <si>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</si>
  <si>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</si>
  <si>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</si>
  <si>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</si>
  <si>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</si>
  <si>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</si>
  <si>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</si>
  <si>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</si>
  <si>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</si>
  <si>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</si>
  <si>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</si>
  <si>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</si>
  <si>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</si>
  <si>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</si>
  <si>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</si>
  <si>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</si>
  <si>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</si>
  <si>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</si>
  <si>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</si>
  <si>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</si>
  <si>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</si>
  <si>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</si>
  <si>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</si>
  <si>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</si>
  <si>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</si>
  <si>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</si>
  <si>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</si>
  <si>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</si>
  <si>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</si>
  <si>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</si>
  <si>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</si>
  <si>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</si>
  <si>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</si>
  <si>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</si>
  <si>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</si>
  <si>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</si>
  <si>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</si>
  <si>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</si>
  <si>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</si>
  <si>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</si>
  <si>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</si>
  <si>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</si>
  <si>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</si>
  <si>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</si>
  <si>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</si>
  <si>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</si>
  <si>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</si>
  <si>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</si>
  <si>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</si>
  <si>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</si>
  <si>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</si>
  <si>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</si>
  <si>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</si>
  <si>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</si>
  <si>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</si>
  <si>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</si>
  <si>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</si>
  <si>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</si>
  <si>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</si>
  <si>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</si>
  <si>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</si>
  <si>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</si>
  <si>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</si>
  <si>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</si>
  <si>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</si>
  <si>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</si>
  <si>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</si>
  <si>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</si>
  <si>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</si>
  <si>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</si>
  <si>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</si>
  <si>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</si>
  <si>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</si>
  <si>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</si>
  <si>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</si>
  <si>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</si>
  <si>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</si>
  <si>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</si>
  <si>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</si>
  <si>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</si>
  <si>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</si>
  <si>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</si>
  <si>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</si>
  <si>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</si>
  <si>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</si>
  <si>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</si>
  <si>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</si>
  <si>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</si>
  <si>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</si>
  <si>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</si>
  <si>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</si>
  <si>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</si>
  <si>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</si>
  <si>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</si>
  <si>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</si>
  <si>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</si>
  <si>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</si>
  <si>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</si>
  <si>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</si>
  <si>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</si>
  <si>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</si>
  <si>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</si>
  <si>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</si>
  <si>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</si>
  <si>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</si>
  <si>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</si>
  <si>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</si>
  <si>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</si>
  <si>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</si>
  <si>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</si>
  <si>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</si>
  <si>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</si>
  <si>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</si>
  <si>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</si>
  <si>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</si>
  <si>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</si>
  <si>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</si>
  <si>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</si>
  <si>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</si>
  <si>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</si>
  <si>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</si>
  <si>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</si>
  <si>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</si>
  <si>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</si>
  <si>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</si>
  <si>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</si>
  <si>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</si>
  <si>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</si>
  <si>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</si>
  <si>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</si>
  <si>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</si>
  <si>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</si>
  <si>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</si>
  <si>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</si>
  <si>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</si>
  <si>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</si>
  <si>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</si>
  <si>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</si>
  <si>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</si>
  <si>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</si>
  <si>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</si>
  <si>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</si>
  <si>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</si>
  <si>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</si>
  <si>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</si>
  <si>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</si>
  <si>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</si>
  <si>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</si>
  <si>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</si>
  <si>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</si>
  <si>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</si>
  <si>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</si>
  <si>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</si>
  <si>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</si>
  <si>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</si>
  <si>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</si>
  <si>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</si>
  <si>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</si>
  <si>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</si>
  <si>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</si>
  <si>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</si>
  <si>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</si>
  <si>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</si>
  <si>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</si>
  <si>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</si>
  <si>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</si>
  <si>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</si>
  <si>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</si>
  <si>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</si>
  <si>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</si>
  <si>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</si>
  <si>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</si>
  <si>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</si>
  <si>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</si>
  <si>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</si>
  <si>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</si>
  <si>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</si>
  <si>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</si>
  <si>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</si>
  <si>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</si>
  <si>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</si>
  <si>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</si>
  <si>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</si>
  <si>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</si>
  <si>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</si>
  <si>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</si>
  <si>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</si>
  <si>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</si>
  <si>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</si>
  <si>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</si>
  <si>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</si>
  <si>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</si>
  <si>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</si>
  <si>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</si>
  <si>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</si>
  <si>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</si>
  <si>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</si>
  <si>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</si>
  <si>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</si>
  <si>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</si>
  <si>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</si>
  <si>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</si>
  <si>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</si>
  <si>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</si>
  <si>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</si>
  <si>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</si>
  <si>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</si>
  <si>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</si>
  <si>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</si>
  <si>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</si>
  <si>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</si>
  <si>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</si>
  <si>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</si>
  <si>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</si>
  <si>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</si>
  <si>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</si>
  <si>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</si>
  <si>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</si>
  <si>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</si>
  <si>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</si>
  <si>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</si>
  <si>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</si>
  <si>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</si>
  <si>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</si>
  <si>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</si>
  <si>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</si>
  <si>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</si>
  <si>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</si>
  <si>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</si>
  <si>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</si>
  <si>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</si>
  <si>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</si>
  <si>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</si>
  <si>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</si>
  <si>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</si>
  <si>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</si>
  <si>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</si>
  <si>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</si>
  <si>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</si>
  <si>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</si>
  <si>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</si>
  <si>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</si>
  <si>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</si>
  <si>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</si>
  <si>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</si>
  <si>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</si>
  <si>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</si>
  <si>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</si>
  <si>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</si>
  <si>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</si>
  <si>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</si>
  <si>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</si>
  <si>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</si>
  <si>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</si>
  <si>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</si>
  <si>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</si>
  <si>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</si>
  <si>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</si>
  <si>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</si>
  <si>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</si>
  <si>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</si>
  <si>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</si>
  <si>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</si>
  <si>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</si>
  <si>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</si>
  <si>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</si>
  <si>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</si>
  <si>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</si>
  <si>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</si>
  <si>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</si>
  <si>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</si>
  <si>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</si>
  <si>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</si>
  <si>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</si>
  <si>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</si>
  <si>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</si>
  <si>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</si>
  <si>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</si>
  <si>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</si>
  <si>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</si>
  <si>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</si>
  <si>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</si>
  <si>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</si>
  <si>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</si>
  <si>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</si>
  <si>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</si>
  <si>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</si>
  <si>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</si>
  <si>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</si>
  <si>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</si>
  <si>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</si>
  <si>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</si>
  <si>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</si>
  <si>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</si>
  <si>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</si>
  <si>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</si>
  <si>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</si>
  <si>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</si>
  <si>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</si>
  <si>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</si>
  <si>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</si>
  <si>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</si>
  <si>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</si>
  <si>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</si>
  <si>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</si>
  <si>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</si>
  <si>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</si>
  <si>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</si>
  <si>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</si>
  <si>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</si>
  <si>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</si>
  <si>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</si>
  <si>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</si>
  <si>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</si>
  <si>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</si>
  <si>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</si>
  <si>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</si>
  <si>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</si>
  <si>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</si>
  <si>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</si>
  <si>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</si>
  <si>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</si>
  <si>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</si>
  <si>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</si>
  <si>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</si>
  <si>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</si>
  <si>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</si>
  <si>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</si>
  <si>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</si>
  <si>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</si>
  <si>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</si>
  <si>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</si>
  <si>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</si>
  <si>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</si>
  <si>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</si>
  <si>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</si>
  <si>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</si>
  <si>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</si>
  <si>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</si>
  <si>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</si>
  <si>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</si>
  <si>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</si>
  <si>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</si>
  <si>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</si>
  <si>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</si>
  <si>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</si>
  <si>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</si>
  <si>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</si>
  <si>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</si>
  <si>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</si>
  <si>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</si>
  <si>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</si>
  <si>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</si>
  <si>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</si>
  <si>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</si>
  <si>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</si>
  <si>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</si>
  <si>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</si>
  <si>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</si>
  <si>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</si>
  <si>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</si>
  <si>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</si>
  <si>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</si>
  <si>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</si>
  <si>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</si>
  <si>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</si>
  <si>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</si>
  <si>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</si>
  <si>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</si>
  <si>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</si>
  <si>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</si>
  <si>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</si>
  <si>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</si>
  <si>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</si>
  <si>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</si>
  <si>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</si>
  <si>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</si>
  <si>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</si>
  <si>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</si>
  <si>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</si>
  <si>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</si>
  <si>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</si>
  <si>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</si>
  <si>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</si>
  <si>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</si>
  <si>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</si>
  <si>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</si>
  <si>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</si>
  <si>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</si>
  <si>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</si>
  <si>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</si>
  <si>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</si>
  <si>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</si>
  <si>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</si>
  <si>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</si>
  <si>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</si>
  <si>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</si>
  <si>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</si>
  <si>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</si>
  <si>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</si>
  <si>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</si>
  <si>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</si>
  <si>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</si>
  <si>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</si>
  <si>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</si>
  <si>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</si>
  <si>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</si>
  <si>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</si>
  <si>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</si>
  <si>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</si>
  <si>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</si>
  <si>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</si>
  <si>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</si>
  <si>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</si>
  <si>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</si>
  <si>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</si>
  <si>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</si>
  <si>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</si>
  <si>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</si>
  <si>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</si>
  <si>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</si>
  <si>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</si>
  <si>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</si>
  <si>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</si>
  <si>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</si>
  <si>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</si>
  <si>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</si>
  <si>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</si>
  <si>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</si>
  <si>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</si>
  <si>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</si>
  <si>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</si>
  <si>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</si>
  <si>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</si>
  <si>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</si>
  <si>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</si>
  <si>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</si>
  <si>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</si>
  <si>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</si>
  <si>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</si>
  <si>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</si>
  <si>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</si>
  <si>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</si>
  <si>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</si>
  <si>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</si>
  <si>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</si>
  <si>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</si>
  <si>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</si>
  <si>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</si>
  <si>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</si>
  <si>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</si>
  <si>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</si>
  <si>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</si>
  <si>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</si>
  <si>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</si>
  <si>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</si>
  <si>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</si>
  <si>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</si>
  <si>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</si>
  <si>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</si>
  <si>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</si>
  <si>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</si>
  <si>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</si>
  <si>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</si>
  <si>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</si>
  <si>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</si>
  <si>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</si>
  <si>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</si>
  <si>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</si>
  <si>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</si>
  <si>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</si>
  <si>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</si>
  <si>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</si>
  <si>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</si>
  <si>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</si>
  <si>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</si>
  <si>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</si>
  <si>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</si>
  <si>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</si>
  <si>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</si>
  <si>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</si>
  <si>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</si>
  <si>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</si>
  <si>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</si>
  <si>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</si>
  <si>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</si>
  <si>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</si>
  <si>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</si>
  <si>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</si>
  <si>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</si>
  <si>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</si>
  <si>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</si>
  <si>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</si>
  <si>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</si>
  <si>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</si>
  <si>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</si>
  <si>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</si>
  <si>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</si>
  <si>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</si>
  <si>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</si>
  <si>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</si>
  <si>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</si>
  <si>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</si>
  <si>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</si>
  <si>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</si>
  <si>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</si>
  <si>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</si>
  <si>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</si>
  <si>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</si>
  <si>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</si>
  <si>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</si>
  <si>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</si>
  <si>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</si>
  <si>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</si>
  <si>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</si>
  <si>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</si>
  <si>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</si>
  <si>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</si>
  <si>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</si>
  <si>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</si>
  <si>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</si>
  <si>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</si>
  <si>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</si>
  <si>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</si>
  <si>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</si>
  <si>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</si>
  <si>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</si>
  <si>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</si>
  <si>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</si>
  <si>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</si>
  <si>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</si>
  <si>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</si>
  <si>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</si>
  <si>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</si>
  <si>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</si>
  <si>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</si>
  <si>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</si>
  <si>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</si>
  <si>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</si>
  <si>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</si>
  <si>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</si>
  <si>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</si>
  <si>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</si>
  <si>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</si>
  <si>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</si>
  <si>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</si>
  <si>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</si>
  <si>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</si>
  <si>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</si>
  <si>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</si>
  <si>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</si>
  <si>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</si>
  <si>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</si>
  <si>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</si>
  <si>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</si>
  <si>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</si>
  <si>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</si>
  <si>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</si>
  <si>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</si>
  <si>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</si>
  <si>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</si>
  <si>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</si>
  <si>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</si>
  <si>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</si>
  <si>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</si>
  <si>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</si>
  <si>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</si>
  <si>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</si>
  <si>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</si>
  <si>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</si>
  <si>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</si>
  <si>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</si>
  <si>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</si>
  <si>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</si>
  <si>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</si>
  <si>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</si>
  <si>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</si>
  <si>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</si>
  <si>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</si>
  <si>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</si>
  <si>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</si>
  <si>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</si>
  <si>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</si>
  <si>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</si>
  <si>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</si>
  <si>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</si>
  <si>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</si>
  <si>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</si>
  <si>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</si>
  <si>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</si>
  <si>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</si>
  <si>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</si>
  <si>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</si>
  <si>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</si>
  <si>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</si>
  <si>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</si>
  <si>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</si>
  <si>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</si>
  <si>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</si>
  <si>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</si>
  <si>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</si>
  <si>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</si>
  <si>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</si>
  <si>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</si>
  <si>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</si>
  <si>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</si>
  <si>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</si>
  <si>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</si>
  <si>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</si>
  <si>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</si>
  <si>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</si>
  <si>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</si>
  <si>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</si>
  <si>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</si>
  <si>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</si>
  <si>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</si>
  <si>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</si>
  <si>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</si>
  <si>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</si>
  <si>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</si>
  <si>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</si>
  <si>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</si>
  <si>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</si>
  <si>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</si>
  <si>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</si>
  <si>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</si>
  <si>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</si>
  <si>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</si>
  <si>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</si>
  <si>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</si>
  <si>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</si>
  <si>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</si>
  <si>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</si>
  <si>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</si>
  <si>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</si>
  <si>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</si>
  <si>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</si>
  <si>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</si>
  <si>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</si>
  <si>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</si>
  <si>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</si>
  <si>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</si>
  <si>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</si>
  <si>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</si>
  <si>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</si>
  <si>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</si>
  <si>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</si>
  <si>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</si>
  <si>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</si>
  <si>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</si>
  <si>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</si>
  <si>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</si>
  <si>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</si>
  <si>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</si>
  <si>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</si>
  <si>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</si>
  <si>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</si>
  <si>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</si>
  <si>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</si>
  <si>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</si>
  <si>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</si>
  <si>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</si>
  <si>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</si>
  <si>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</si>
  <si>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</si>
  <si>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</si>
  <si>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</si>
  <si>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</si>
  <si>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</si>
  <si>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</si>
  <si>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</si>
  <si>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</si>
  <si>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</si>
  <si>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</si>
  <si>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</si>
  <si>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</si>
  <si>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</si>
  <si>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</si>
  <si>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</si>
  <si>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</si>
  <si>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</si>
  <si>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</si>
  <si>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</si>
  <si>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</si>
  <si>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</si>
  <si>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</si>
  <si>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</si>
  <si>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</si>
  <si>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</si>
  <si>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</si>
  <si>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</si>
  <si>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</si>
  <si>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</si>
  <si>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</si>
  <si>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</si>
  <si>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</si>
  <si>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</si>
  <si>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</si>
  <si>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</si>
  <si>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</si>
  <si>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</si>
  <si>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</si>
  <si>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</si>
  <si>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</si>
  <si>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</si>
  <si>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</si>
  <si>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</si>
  <si>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</si>
  <si>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</si>
  <si>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</si>
  <si>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</si>
  <si>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</si>
  <si>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</si>
  <si>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</si>
  <si>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</si>
  <si>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</si>
  <si>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</si>
  <si>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</si>
  <si>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</si>
  <si>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</si>
  <si>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</si>
  <si>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</si>
  <si>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</si>
  <si>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</si>
  <si>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</si>
  <si>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</si>
  <si>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</si>
  <si>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</si>
  <si>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</si>
  <si>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</si>
  <si>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</si>
  <si>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</si>
  <si>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</si>
  <si>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</si>
  <si>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</si>
  <si>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</si>
  <si>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</si>
  <si>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</si>
  <si>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</si>
  <si>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</si>
  <si>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</si>
  <si>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</si>
  <si>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</si>
  <si>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</si>
  <si>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</si>
  <si>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</si>
  <si>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</si>
  <si>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</si>
  <si>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</si>
  <si>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</si>
  <si>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</si>
  <si>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</si>
  <si>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</si>
  <si>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</si>
  <si>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</si>
  <si>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</si>
  <si>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</si>
  <si>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</si>
  <si>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</si>
  <si>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</si>
  <si>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</si>
  <si>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</si>
  <si>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</si>
  <si>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</si>
  <si>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</si>
  <si>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</si>
  <si>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</si>
  <si>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</si>
  <si>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</si>
  <si>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</si>
  <si>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</si>
  <si>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</si>
  <si>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</si>
  <si>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</si>
  <si>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</si>
  <si>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</si>
  <si>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</si>
  <si>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</si>
  <si>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</si>
  <si>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</si>
  <si>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</si>
  <si>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</si>
  <si>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</si>
  <si>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</si>
  <si>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</si>
  <si>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</si>
  <si>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</si>
  <si>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</si>
  <si>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</si>
  <si>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</si>
  <si>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</si>
  <si>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</si>
  <si>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</si>
  <si>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</si>
  <si>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</si>
  <si>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</si>
  <si>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</si>
  <si>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</si>
  <si>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</si>
  <si>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</si>
  <si>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</si>
  <si>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</si>
  <si>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</si>
  <si>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</si>
  <si>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</si>
  <si>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</si>
  <si>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</si>
  <si>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</si>
  <si>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</si>
  <si>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</si>
  <si>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</si>
  <si>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</si>
  <si>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</si>
  <si>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</si>
  <si>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</si>
  <si>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</si>
  <si>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</si>
  <si>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</si>
  <si>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</si>
  <si>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</si>
  <si>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</si>
  <si>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</si>
  <si>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</si>
  <si>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</si>
  <si>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</si>
  <si>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</si>
  <si>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</si>
  <si>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</si>
  <si>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</si>
  <si>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</si>
  <si>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</si>
  <si>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</si>
  <si>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</si>
  <si>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</si>
  <si>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</si>
  <si>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</si>
  <si>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</si>
  <si>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</si>
  <si>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</si>
  <si>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</si>
  <si>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</si>
  <si>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</si>
  <si>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</si>
  <si>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</si>
  <si>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</si>
  <si>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</si>
  <si>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</si>
  <si>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</si>
  <si>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</si>
  <si>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</si>
  <si>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</si>
  <si>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</si>
  <si>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</si>
  <si>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</si>
  <si>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</si>
  <si>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</si>
  <si>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</si>
  <si>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</si>
  <si>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</si>
  <si>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</si>
  <si>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</si>
  <si>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</si>
  <si>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</si>
  <si>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</si>
  <si>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</si>
  <si>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</si>
  <si>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</si>
  <si>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</si>
  <si>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</si>
  <si>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</si>
  <si>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</si>
  <si>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</si>
  <si>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</si>
  <si>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</si>
  <si>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</si>
  <si>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</si>
  <si>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</si>
  <si>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</si>
  <si>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</si>
  <si>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</si>
  <si>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</si>
  <si>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</si>
  <si>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</si>
  <si>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</si>
  <si>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</si>
  <si>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</si>
  <si>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</si>
  <si>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</si>
  <si>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</si>
  <si>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</si>
  <si>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</si>
  <si>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</si>
  <si>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</si>
  <si>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</si>
  <si>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</si>
  <si>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</si>
  <si>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</si>
  <si>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</si>
  <si>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</si>
  <si>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</si>
  <si>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</si>
  <si>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</si>
  <si>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</si>
  <si>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</si>
  <si>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</si>
  <si>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</si>
  <si>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</si>
  <si>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</si>
  <si>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</si>
  <si>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</si>
  <si>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</si>
  <si>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</si>
  <si>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</si>
  <si>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</si>
  <si>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</si>
  <si>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</si>
  <si>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</si>
  <si>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</si>
  <si>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</si>
  <si>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</si>
  <si>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</si>
  <si>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</si>
  <si>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</si>
  <si>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</si>
  <si>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</si>
  <si>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</si>
  <si>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</si>
  <si>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</si>
  <si>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</si>
  <si>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</si>
  <si>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</si>
  <si>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</si>
  <si>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</si>
  <si>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</si>
  <si>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</si>
  <si>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</si>
  <si>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</si>
  <si>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</si>
  <si>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</si>
  <si>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</si>
  <si>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</si>
  <si>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</si>
  <si>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</si>
  <si>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</si>
  <si>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</si>
  <si>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</si>
  <si>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</si>
  <si>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</si>
  <si>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</si>
  <si>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</si>
  <si>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</si>
  <si>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</si>
  <si>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</si>
  <si>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</si>
  <si>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</si>
  <si>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</si>
  <si>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</si>
  <si>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</si>
  <si>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</si>
  <si>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</si>
  <si>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</si>
  <si>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</si>
  <si>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</si>
  <si>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</si>
  <si>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</si>
  <si>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</si>
  <si>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</si>
  <si>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</si>
  <si>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</si>
  <si>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</si>
  <si>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</si>
  <si>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</si>
  <si>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</si>
  <si>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</si>
  <si>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</si>
  <si>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</si>
  <si>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</si>
  <si>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</si>
  <si>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</si>
  <si>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</si>
  <si>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</si>
  <si>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</si>
  <si>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</si>
  <si>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</si>
  <si>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</si>
  <si>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</si>
  <si>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</si>
  <si>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</si>
  <si>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</si>
  <si>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</si>
  <si>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</si>
  <si>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</si>
  <si>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</si>
  <si>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</si>
  <si>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</si>
  <si>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</si>
  <si>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</si>
  <si>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</si>
  <si>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</si>
  <si>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</si>
  <si>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</si>
  <si>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</si>
  <si>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</si>
  <si>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</si>
  <si>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</si>
  <si>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</si>
  <si>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</si>
  <si>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</si>
  <si>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</si>
  <si>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</si>
  <si>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</si>
  <si>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</si>
  <si>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</si>
  <si>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</si>
  <si>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</si>
  <si>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</si>
  <si>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</si>
  <si>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</si>
  <si>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</si>
  <si>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</si>
  <si>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</si>
  <si>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</si>
  <si>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</si>
  <si>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</si>
  <si>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</si>
  <si>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</si>
  <si>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</si>
  <si>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</si>
  <si>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</si>
  <si>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</si>
  <si>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</si>
  <si>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</si>
  <si>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</si>
  <si>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</si>
  <si>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</si>
  <si>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</si>
  <si>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</si>
  <si>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</si>
  <si>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</si>
  <si>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</si>
  <si>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</si>
  <si>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</si>
  <si>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</si>
  <si>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</si>
  <si>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</si>
  <si>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</si>
  <si>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</si>
  <si>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</si>
  <si>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</si>
  <si>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</si>
  <si>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</si>
  <si>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</si>
  <si>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</si>
  <si>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</si>
  <si>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</si>
  <si>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</si>
  <si>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</si>
  <si>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</si>
  <si>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</si>
  <si>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</si>
  <si>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</si>
  <si>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</si>
  <si>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</si>
  <si>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</si>
  <si>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</si>
  <si>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</si>
  <si>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</si>
  <si>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</si>
  <si>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</si>
  <si>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</si>
  <si>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</si>
  <si>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</si>
  <si>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</si>
  <si>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</si>
  <si>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</si>
  <si>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</si>
  <si>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</si>
  <si>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</si>
  <si>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</si>
  <si>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</si>
  <si>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</si>
  <si>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</si>
  <si>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</si>
  <si>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</si>
  <si>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</si>
  <si>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</si>
  <si>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</si>
  <si>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</si>
  <si>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</si>
  <si>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</si>
  <si>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</si>
  <si>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</si>
  <si>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</si>
  <si>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</si>
  <si>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</si>
  <si>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</si>
  <si>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</si>
  <si>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</si>
  <si>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</si>
  <si>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</si>
  <si>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</si>
  <si>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</si>
  <si>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</si>
  <si>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</si>
  <si>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</si>
  <si>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</si>
  <si>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</si>
  <si>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</si>
  <si>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</si>
  <si>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</si>
  <si>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</si>
  <si>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</si>
  <si>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</si>
  <si>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</si>
  <si>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</si>
  <si>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</si>
  <si>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</si>
  <si>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</si>
  <si>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</si>
  <si>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</si>
  <si>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</si>
  <si>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</si>
  <si>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</si>
  <si>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</si>
  <si>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</si>
  <si>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</si>
  <si>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</si>
  <si>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</si>
  <si>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</si>
  <si>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</si>
  <si>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</si>
  <si>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</si>
  <si>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</si>
  <si>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</si>
  <si>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</si>
  <si>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</si>
  <si>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</si>
  <si>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</si>
  <si>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</si>
  <si>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</si>
  <si>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</si>
  <si>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</si>
  <si>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</si>
  <si>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</si>
  <si>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</si>
  <si>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</si>
  <si>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</si>
  <si>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</si>
  <si>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</si>
  <si>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</si>
  <si>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</si>
  <si>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</si>
  <si>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</si>
  <si>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</si>
  <si>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</si>
  <si>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</si>
  <si>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</si>
  <si>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</si>
  <si>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</si>
  <si>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</si>
  <si>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</si>
  <si>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</si>
  <si>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</si>
  <si>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</si>
  <si>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</si>
  <si>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</si>
  <si>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</si>
  <si>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</si>
  <si>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</si>
  <si>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</si>
  <si>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</si>
  <si>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</si>
  <si>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</si>
  <si>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</si>
  <si>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</si>
  <si>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</si>
  <si>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</si>
  <si>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</si>
  <si>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</si>
  <si>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</si>
  <si>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</si>
  <si>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</si>
  <si>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</si>
  <si>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</si>
  <si>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</si>
  <si>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</si>
  <si>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</si>
  <si>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</si>
  <si>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</si>
  <si>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</si>
  <si>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</si>
  <si>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</si>
  <si>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</si>
  <si>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</si>
  <si>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</si>
  <si>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</si>
  <si>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</si>
  <si>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</si>
  <si>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</si>
  <si>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</si>
  <si>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</si>
  <si>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</si>
  <si>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</si>
  <si>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</si>
  <si>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</si>
  <si>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</si>
  <si>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</si>
  <si>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</si>
  <si>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</si>
  <si>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</si>
  <si>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</si>
  <si>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</si>
  <si>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</si>
  <si>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</si>
  <si>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</si>
  <si>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</si>
  <si>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</si>
  <si>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</si>
  <si>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</si>
  <si>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</si>
  <si>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</si>
  <si>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</si>
  <si>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</si>
  <si>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</si>
  <si>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</si>
  <si>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</si>
  <si>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</si>
  <si>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</si>
  <si>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</si>
  <si>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</si>
  <si>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</si>
  <si>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</si>
  <si>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</si>
  <si>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</si>
  <si>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</si>
  <si>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</si>
  <si>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</si>
  <si>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</si>
  <si>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</si>
  <si>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</si>
  <si>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</si>
  <si>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</si>
  <si>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</si>
  <si>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</si>
  <si>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</si>
  <si>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</si>
  <si>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</si>
  <si>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</si>
  <si>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</si>
  <si>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</si>
  <si>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</si>
  <si>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</si>
  <si>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</si>
  <si>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</si>
  <si>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</si>
  <si>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</si>
  <si>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</si>
  <si>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</si>
  <si>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</si>
  <si>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</si>
  <si>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</si>
  <si>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</si>
  <si>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</si>
  <si>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</si>
  <si>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</si>
  <si>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</si>
  <si>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</si>
  <si>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</si>
  <si>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</si>
  <si>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</si>
  <si>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</si>
  <si>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</si>
  <si>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</si>
  <si>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</si>
  <si>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</si>
  <si>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</si>
  <si>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</si>
  <si>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</si>
  <si>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</si>
  <si>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</si>
  <si>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</si>
  <si>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</si>
  <si>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</si>
  <si>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</si>
  <si>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</si>
  <si>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</si>
  <si>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</si>
  <si>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</si>
  <si>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</si>
  <si>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</si>
  <si>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</si>
  <si>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</si>
  <si>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</si>
  <si>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</si>
  <si>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</si>
  <si>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</si>
  <si>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</si>
  <si>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</si>
  <si>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</si>
  <si>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</si>
  <si>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</si>
  <si>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</si>
  <si>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</si>
  <si>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</si>
  <si>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</si>
  <si>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</si>
  <si>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</si>
  <si>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</si>
  <si>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</si>
  <si>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</si>
  <si>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</si>
  <si>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</si>
  <si>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</si>
  <si>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</si>
  <si>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</si>
  <si>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</si>
  <si>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</si>
  <si>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</si>
  <si>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</si>
  <si>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</si>
  <si>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</si>
  <si>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</si>
  <si>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</si>
  <si>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</si>
  <si>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</si>
  <si>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</si>
  <si>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</si>
  <si>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</si>
  <si>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</si>
  <si>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</si>
  <si>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</si>
  <si>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</si>
  <si>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</si>
  <si>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</si>
  <si>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</si>
  <si>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</si>
  <si>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</si>
  <si>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</si>
  <si>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</si>
  <si>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</si>
  <si>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</si>
  <si>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</si>
  <si>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</si>
  <si>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</si>
  <si>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</si>
  <si>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</si>
  <si>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</si>
  <si>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</si>
  <si>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</si>
  <si>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</si>
  <si>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</si>
  <si>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</si>
  <si>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</si>
  <si>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</si>
  <si>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</si>
  <si>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</si>
  <si>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</si>
  <si>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</si>
  <si>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</si>
  <si>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</si>
  <si>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</si>
  <si>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</si>
  <si>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</si>
  <si>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</si>
  <si>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</si>
  <si>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</si>
  <si>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</si>
  <si>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</si>
  <si>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</si>
  <si>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</si>
  <si>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</si>
  <si>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</si>
  <si>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</si>
  <si>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</si>
  <si>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</si>
  <si>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</si>
  <si>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</si>
  <si>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</si>
  <si>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</si>
  <si>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</si>
  <si>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</si>
  <si>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</si>
  <si>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</si>
  <si>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</si>
  <si>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</si>
  <si>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</si>
  <si>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</si>
  <si>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</si>
  <si>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</si>
  <si>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</si>
  <si>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</si>
  <si>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</si>
  <si>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</si>
  <si>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</si>
  <si>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</si>
  <si>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</si>
  <si>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</si>
  <si>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</si>
  <si>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</si>
  <si>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</si>
  <si>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</si>
  <si>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</si>
  <si>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</si>
  <si>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</si>
  <si>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</si>
  <si>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</si>
  <si>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</si>
  <si>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</si>
  <si>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</si>
  <si>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</si>
  <si>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</si>
  <si>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</si>
  <si>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</si>
  <si>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</si>
  <si>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</si>
  <si>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</si>
  <si>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</si>
  <si>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</si>
  <si>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</si>
  <si>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</si>
  <si>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</si>
  <si>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</si>
  <si>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</si>
  <si>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</si>
  <si>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</si>
  <si>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</si>
  <si>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</si>
  <si>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</si>
  <si>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</si>
  <si>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</si>
  <si>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</si>
  <si>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</si>
  <si>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</si>
  <si>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</si>
  <si>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</si>
  <si>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</si>
  <si>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</si>
  <si>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</si>
  <si>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</si>
  <si>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</si>
  <si>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</si>
  <si>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</si>
  <si>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</si>
  <si>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</si>
  <si>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</si>
  <si>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</si>
  <si>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</si>
  <si>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</si>
  <si>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</si>
  <si>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</si>
  <si>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</si>
  <si>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</si>
  <si>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</si>
  <si>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</si>
  <si>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</si>
  <si>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</si>
  <si>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</si>
  <si>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</si>
  <si>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</si>
  <si>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</si>
  <si>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</si>
  <si>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</si>
  <si>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</si>
  <si>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</si>
  <si>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</si>
  <si>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</si>
  <si>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</si>
  <si>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</si>
  <si>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</si>
  <si>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</si>
  <si>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</si>
  <si>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</si>
  <si>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</si>
  <si>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</si>
  <si>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</si>
  <si>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</si>
  <si>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</si>
  <si>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</si>
  <si>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</si>
  <si>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</si>
  <si>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</si>
  <si>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</si>
  <si>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</si>
  <si>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</si>
  <si>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</si>
  <si>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</si>
  <si>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</si>
  <si>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</si>
  <si>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</si>
  <si>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</si>
  <si>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</si>
  <si>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</si>
  <si>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</si>
  <si>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</si>
  <si>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</si>
  <si>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</si>
  <si>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</si>
  <si>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</si>
  <si>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</si>
  <si>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</si>
  <si>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</si>
  <si>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</si>
  <si>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</si>
  <si>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</si>
  <si>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</si>
  <si>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</si>
  <si>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</si>
  <si>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</si>
  <si>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</si>
  <si>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</si>
  <si>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</si>
  <si>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</si>
  <si>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</si>
  <si>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</si>
  <si>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</si>
  <si>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</si>
  <si>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</si>
  <si>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</si>
  <si>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</si>
  <si>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</si>
  <si>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</si>
  <si>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</si>
  <si>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</si>
  <si>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</si>
  <si>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</si>
  <si>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</si>
  <si>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</si>
  <si>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</si>
  <si>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</si>
  <si>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</si>
  <si>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</si>
  <si>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</si>
  <si>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</si>
  <si>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</si>
  <si>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</si>
  <si>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</si>
  <si>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</si>
  <si>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</si>
  <si>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</si>
  <si>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</si>
  <si>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</si>
  <si>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</si>
  <si>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</si>
  <si>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</si>
  <si>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</si>
  <si>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</si>
  <si>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</si>
  <si>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</si>
  <si>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</si>
  <si>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</si>
  <si>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</si>
  <si>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</si>
  <si>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</si>
  <si>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</si>
  <si>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</si>
  <si>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</si>
  <si>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</si>
  <si>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</si>
  <si>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</si>
  <si>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</si>
  <si>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</si>
  <si>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</si>
  <si>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</si>
  <si>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</si>
  <si>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</si>
  <si>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</si>
  <si>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</si>
  <si>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</si>
  <si>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</si>
  <si>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</si>
  <si>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</si>
  <si>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</si>
  <si>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</si>
  <si>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</si>
  <si>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</si>
  <si>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</si>
  <si>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</si>
  <si>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</si>
  <si>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</si>
  <si>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</si>
  <si>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</si>
  <si>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</si>
  <si>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</si>
  <si>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</si>
  <si>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</si>
  <si>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</si>
  <si>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</si>
  <si>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</si>
  <si>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</si>
  <si>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</si>
  <si>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</si>
  <si>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</si>
  <si>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</si>
  <si>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</si>
  <si>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</si>
  <si>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</si>
  <si>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</si>
  <si>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</si>
  <si>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</si>
  <si>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</si>
  <si>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</si>
  <si>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</si>
  <si>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</si>
  <si>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</si>
  <si>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</si>
  <si>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</si>
  <si>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</si>
  <si>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</si>
  <si>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</si>
  <si>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</si>
  <si>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</si>
  <si>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</si>
  <si>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</si>
  <si>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</si>
  <si>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</si>
  <si>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</si>
  <si>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</si>
  <si>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</si>
  <si>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</si>
  <si>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</si>
  <si>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</si>
  <si>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</si>
  <si>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</si>
  <si>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</si>
  <si>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</si>
  <si>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</si>
  <si>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</si>
  <si>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</si>
  <si>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</si>
  <si>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</si>
  <si>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</si>
  <si>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</si>
  <si>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</si>
  <si>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</si>
  <si>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</si>
  <si>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</si>
  <si>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</si>
  <si>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</si>
  <si>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</si>
  <si>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</si>
  <si>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</si>
  <si>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</si>
  <si>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</si>
  <si>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</si>
  <si>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</si>
  <si>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</si>
  <si>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</si>
  <si>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</si>
  <si>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</si>
  <si>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</si>
  <si>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</si>
  <si>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</si>
  <si>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</si>
  <si>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</si>
  <si>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</si>
  <si>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</si>
  <si>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</si>
  <si>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</si>
  <si>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</si>
  <si>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</si>
  <si>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</si>
  <si>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</si>
  <si>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</si>
  <si>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</si>
  <si>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</si>
  <si>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</si>
  <si>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</si>
  <si>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</si>
  <si>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</si>
  <si>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</si>
  <si>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</si>
  <si>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</si>
  <si>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</si>
  <si>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</si>
  <si>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</si>
  <si>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</si>
  <si>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</si>
  <si>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</si>
  <si>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</si>
  <si>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</si>
  <si>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</si>
  <si>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</si>
  <si>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</si>
  <si>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</si>
  <si>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</si>
  <si>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</si>
  <si>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</si>
  <si>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</si>
  <si>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</si>
  <si>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</si>
  <si>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</si>
  <si>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</si>
  <si>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</si>
  <si>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</si>
  <si>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</si>
  <si>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</si>
  <si>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</si>
  <si>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</si>
  <si>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</si>
  <si>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</si>
  <si>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</si>
  <si>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</si>
  <si>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</si>
  <si>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</si>
  <si>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</si>
  <si>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</si>
  <si>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</si>
  <si>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</si>
  <si>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</si>
  <si>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</si>
  <si>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</si>
  <si>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</si>
  <si>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</si>
  <si>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</si>
  <si>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</si>
  <si>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</si>
  <si>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</si>
  <si>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</si>
  <si>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</si>
  <si>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</si>
  <si>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</si>
  <si>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</si>
  <si>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</si>
  <si>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</si>
  <si>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</si>
  <si>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</si>
  <si>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</si>
  <si>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</si>
  <si>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</si>
  <si>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</si>
  <si>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</si>
  <si>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</si>
  <si>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</si>
  <si>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</si>
  <si>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</si>
  <si>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</si>
  <si>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</si>
  <si>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</si>
  <si>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</si>
  <si>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</si>
  <si>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</si>
  <si>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</si>
  <si>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</si>
  <si>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</si>
  <si>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</si>
  <si>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</si>
  <si>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</si>
  <si>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</si>
  <si>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</si>
  <si>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</si>
  <si>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</si>
  <si>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</si>
  <si>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</si>
  <si>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</si>
  <si>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</si>
  <si>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</si>
  <si>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</si>
  <si>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</si>
  <si>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</si>
  <si>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</si>
  <si>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</si>
  <si>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</si>
  <si>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</si>
  <si>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</si>
  <si>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</si>
  <si>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</si>
  <si>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</si>
  <si>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</si>
  <si>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</si>
  <si>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</si>
  <si>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</si>
  <si>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</si>
  <si>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</si>
  <si>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</si>
  <si>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</si>
  <si>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</si>
  <si>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</si>
  <si>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</si>
  <si>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</si>
  <si>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</si>
  <si>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</si>
  <si>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</si>
  <si>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</si>
  <si>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</si>
  <si>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</si>
  <si>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</si>
  <si>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</si>
  <si>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</si>
  <si>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</si>
  <si>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</si>
  <si>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</si>
  <si>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</si>
  <si>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</si>
  <si>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</si>
  <si>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</si>
  <si>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</si>
  <si>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</si>
  <si>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</si>
  <si>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</si>
  <si>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</si>
  <si>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</si>
  <si>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</si>
  <si>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</si>
  <si>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</si>
  <si>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</si>
  <si>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</si>
  <si>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</si>
  <si>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</si>
  <si>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</si>
  <si>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</si>
  <si>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</si>
  <si>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</si>
  <si>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</si>
  <si>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</si>
  <si>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</si>
  <si>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</si>
  <si>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</si>
  <si>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</si>
  <si>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</si>
  <si>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</si>
  <si>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</si>
  <si>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</si>
  <si>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</si>
  <si>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</si>
  <si>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</si>
  <si>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</si>
  <si>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</si>
  <si>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</si>
  <si>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</si>
  <si>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</si>
  <si>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</si>
  <si>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</si>
  <si>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</si>
  <si>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</si>
  <si>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</si>
  <si>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</si>
  <si>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</si>
  <si>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</si>
  <si>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</si>
  <si>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</si>
  <si>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</si>
  <si>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</si>
  <si>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</si>
  <si>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</si>
  <si>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</si>
  <si>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</si>
  <si>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</si>
  <si>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</si>
  <si>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</si>
  <si>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</si>
  <si>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</si>
  <si>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</si>
  <si>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</si>
  <si>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</si>
  <si>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</si>
  <si>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</si>
  <si>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</si>
  <si>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</si>
  <si>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</si>
  <si>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</si>
  <si>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</si>
  <si>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</si>
  <si>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</si>
  <si>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</si>
  <si>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</si>
  <si>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</si>
  <si>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</si>
  <si>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</si>
  <si>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</si>
  <si>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</si>
  <si>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</si>
  <si>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</si>
  <si>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</si>
  <si>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</si>
  <si>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</si>
  <si>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</si>
  <si>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</si>
  <si>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</si>
  <si>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</si>
  <si>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</si>
  <si>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</si>
  <si>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</si>
  <si>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</si>
  <si>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</si>
  <si>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</si>
  <si>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</si>
  <si>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</si>
  <si>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</si>
  <si>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</si>
  <si>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</si>
  <si>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</si>
  <si>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</si>
  <si>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</si>
  <si>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</si>
  <si>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</si>
  <si>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</si>
  <si>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</si>
  <si>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</si>
  <si>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</si>
  <si>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</si>
  <si>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</si>
  <si>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</si>
  <si>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</si>
  <si>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</si>
  <si>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</si>
  <si>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</si>
  <si>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</si>
  <si>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</si>
  <si>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</si>
  <si>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</si>
  <si>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</si>
  <si>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</si>
  <si>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</si>
  <si>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</si>
  <si>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</si>
  <si>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</si>
  <si>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</si>
  <si>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</si>
  <si>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</si>
  <si>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</si>
  <si>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</si>
  <si>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</si>
  <si>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</si>
  <si>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</si>
  <si>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</si>
  <si>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</si>
  <si>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</si>
  <si>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</si>
  <si>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</si>
  <si>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</si>
  <si>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</si>
  <si>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</si>
  <si>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</si>
  <si>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</si>
  <si>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</si>
  <si>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</si>
  <si>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</si>
  <si>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</si>
  <si>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</si>
  <si>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</si>
  <si>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</si>
  <si>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</si>
  <si>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</si>
  <si>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</si>
  <si>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</si>
  <si>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</si>
  <si>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</si>
  <si>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</si>
  <si>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</si>
  <si>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</si>
  <si>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</si>
  <si>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</si>
  <si>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</si>
  <si>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</si>
  <si>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</si>
  <si>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</si>
  <si>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</si>
  <si>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</si>
  <si>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</si>
  <si>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</si>
  <si>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</si>
  <si>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</si>
  <si>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</si>
  <si>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</si>
  <si>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</si>
  <si>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</si>
  <si>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</si>
  <si>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</si>
  <si>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</si>
  <si>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</si>
  <si>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</si>
  <si>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</si>
  <si>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</si>
  <si>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</si>
  <si>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</si>
  <si>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</si>
  <si>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</si>
  <si>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</si>
  <si>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</si>
  <si>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</si>
  <si>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</si>
  <si>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</si>
  <si>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</si>
  <si>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</si>
  <si>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</si>
  <si>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</si>
  <si>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</si>
  <si>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</si>
  <si>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</si>
  <si>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</si>
  <si>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</si>
  <si>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</si>
  <si>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</si>
  <si>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</si>
  <si>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</si>
  <si>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</si>
  <si>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</si>
  <si>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</si>
  <si>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</si>
  <si>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</si>
  <si>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</si>
  <si>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</si>
  <si>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</si>
  <si>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</si>
  <si>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</si>
  <si>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</si>
  <si>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</si>
  <si>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</si>
  <si>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</si>
  <si>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</si>
  <si>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</si>
  <si>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</si>
  <si>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</si>
  <si>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</si>
  <si>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</si>
  <si>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</si>
  <si>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</si>
  <si>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</si>
  <si>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</si>
  <si>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</si>
  <si>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</si>
  <si>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</si>
  <si>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</si>
  <si>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</si>
  <si>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</si>
  <si>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</si>
  <si>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</si>
  <si>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</si>
  <si>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</si>
  <si>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</si>
  <si>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</si>
  <si>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</si>
  <si>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</si>
  <si>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</si>
  <si>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</si>
  <si>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</si>
  <si>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</si>
  <si>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</si>
  <si>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</si>
  <si>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</si>
  <si>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</si>
  <si>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</si>
  <si>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</si>
  <si>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</si>
  <si>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</si>
  <si>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</si>
  <si>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</si>
  <si>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</si>
  <si>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</si>
  <si>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</si>
  <si>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</si>
  <si>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</si>
  <si>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</si>
  <si>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</si>
  <si>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</si>
  <si>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</si>
  <si>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</si>
  <si>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</si>
  <si>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</si>
  <si>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</si>
  <si>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</si>
  <si>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</si>
  <si>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</si>
  <si>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</si>
  <si>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</si>
  <si>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</si>
  <si>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</si>
  <si>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</si>
  <si>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</si>
  <si>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</si>
  <si>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</si>
  <si>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</si>
  <si>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</si>
  <si>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</si>
  <si>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</si>
  <si>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</si>
  <si>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</si>
  <si>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</si>
  <si>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</si>
  <si>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</si>
  <si>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</si>
  <si>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</si>
  <si>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</si>
  <si>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</si>
  <si>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</si>
  <si>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</si>
  <si>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</si>
  <si>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</si>
  <si>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</si>
  <si>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</si>
  <si>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</si>
  <si>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</si>
  <si>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</si>
  <si>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</si>
  <si>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</si>
  <si>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</si>
  <si>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</si>
  <si>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</si>
  <si>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</si>
  <si>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</si>
  <si>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</si>
  <si>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</si>
  <si>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</si>
  <si>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</si>
  <si>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</si>
  <si>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</si>
  <si>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</si>
  <si>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</si>
  <si>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</si>
  <si>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</si>
  <si>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</si>
  <si>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</si>
  <si>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</si>
  <si>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</si>
  <si>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</si>
  <si>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</si>
  <si>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</si>
  <si>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</si>
  <si>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</si>
  <si>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</si>
  <si>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</si>
  <si>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</si>
  <si>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</si>
  <si>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</si>
  <si>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</si>
  <si>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</si>
  <si>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</si>
  <si>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</si>
  <si>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</si>
  <si>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</si>
  <si>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</si>
  <si>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</si>
  <si>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</si>
  <si>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</si>
  <si>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</si>
  <si>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</si>
  <si>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</si>
  <si>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</si>
  <si>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</si>
  <si>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</si>
  <si>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</si>
  <si>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</si>
  <si>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</si>
  <si>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</si>
  <si>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</si>
  <si>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</si>
  <si>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</si>
  <si>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</si>
  <si>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</si>
  <si>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</si>
  <si>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</si>
  <si>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</si>
  <si>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</si>
  <si>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</si>
  <si>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</si>
  <si>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</si>
  <si>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</si>
  <si>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</si>
  <si>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</si>
  <si>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</si>
  <si>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</si>
  <si>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</si>
  <si>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</si>
  <si>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</si>
  <si>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</si>
  <si>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</si>
  <si>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</si>
  <si>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</si>
  <si>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</si>
  <si>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</si>
  <si>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</si>
  <si>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</si>
  <si>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</si>
  <si>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</si>
  <si>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</si>
  <si>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</si>
  <si>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</si>
  <si>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</si>
  <si>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</si>
  <si>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</si>
  <si>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</si>
  <si>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</si>
  <si>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</si>
  <si>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</si>
  <si>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</si>
  <si>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</si>
  <si>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</si>
  <si>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</si>
  <si>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</si>
  <si>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</si>
  <si>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</si>
  <si>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</si>
  <si>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</si>
  <si>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</si>
  <si>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</si>
  <si>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</si>
  <si>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</si>
  <si>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</si>
  <si>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</si>
  <si>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</si>
  <si>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</si>
  <si>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</si>
  <si>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</si>
  <si>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</si>
  <si>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</si>
  <si>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</si>
  <si>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</si>
  <si>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</si>
  <si>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</si>
  <si>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</si>
  <si>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</si>
  <si>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</si>
  <si>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</si>
  <si>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</si>
  <si>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</si>
  <si>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</si>
  <si>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</si>
  <si>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</si>
  <si>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</si>
  <si>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</si>
  <si>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</si>
  <si>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</si>
  <si>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</si>
  <si>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</si>
  <si>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</si>
  <si>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</si>
  <si>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</si>
  <si>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</si>
  <si>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</si>
  <si>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</si>
  <si>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</si>
  <si>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</si>
  <si>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</si>
  <si>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</si>
  <si>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</si>
  <si>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</si>
  <si>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</si>
  <si>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</si>
  <si>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</si>
  <si>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</si>
  <si>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</si>
  <si>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</si>
  <si>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</si>
  <si>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</si>
  <si>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</si>
  <si>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</si>
  <si>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</si>
  <si>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</si>
  <si>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</si>
  <si>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</si>
  <si>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</si>
  <si>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</si>
  <si>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</si>
  <si>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</si>
  <si>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</si>
  <si>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</si>
  <si>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</si>
  <si>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</si>
  <si>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</si>
  <si>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</si>
  <si>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</si>
  <si>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</si>
  <si>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</si>
  <si>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</si>
  <si>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</si>
  <si>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</si>
  <si>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</si>
  <si>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</si>
  <si>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</si>
  <si>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</si>
  <si>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</si>
  <si>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</si>
  <si>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</si>
  <si>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</si>
  <si>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</si>
  <si>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</si>
  <si>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</si>
  <si>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</si>
  <si>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</si>
  <si>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</si>
  <si>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</si>
  <si>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</si>
  <si>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</si>
  <si>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</si>
  <si>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</si>
  <si>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</si>
  <si>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</si>
  <si>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</si>
  <si>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</si>
  <si>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</si>
  <si>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</si>
  <si>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</si>
  <si>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</si>
  <si>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</si>
  <si>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</si>
  <si>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</si>
  <si>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</si>
  <si>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</si>
  <si>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</si>
  <si>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</si>
  <si>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</si>
  <si>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</si>
  <si>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</si>
  <si>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</si>
  <si>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</si>
  <si>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</si>
  <si>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</si>
  <si>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</si>
  <si>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</si>
  <si>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</si>
  <si>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</si>
  <si>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</si>
  <si>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</si>
  <si>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</si>
  <si>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</si>
  <si>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</si>
  <si>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</si>
  <si>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</si>
  <si>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</si>
  <si>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</si>
  <si>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</si>
  <si>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</si>
  <si>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</si>
  <si>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</si>
  <si>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</si>
  <si>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</si>
  <si>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</si>
  <si>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</si>
  <si>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</si>
  <si>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</si>
  <si>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</si>
  <si>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</si>
  <si>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</si>
  <si>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</si>
  <si>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</si>
  <si>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</si>
  <si>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</si>
  <si>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</si>
  <si>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</si>
  <si>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</si>
  <si>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</si>
  <si>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</si>
  <si>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</si>
  <si>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</si>
  <si>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</si>
  <si>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</si>
  <si>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</si>
  <si>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</si>
  <si>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</si>
  <si>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</si>
  <si>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</si>
  <si>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</si>
  <si>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</si>
  <si>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</si>
  <si>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</si>
  <si>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</si>
  <si>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</si>
  <si>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</si>
  <si>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</si>
  <si>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</si>
  <si>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</si>
  <si>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</si>
  <si>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</si>
  <si>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</si>
  <si>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</si>
  <si>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</si>
  <si>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</si>
  <si>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</si>
  <si>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</si>
  <si>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</si>
  <si>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</si>
  <si>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</si>
  <si>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</si>
  <si>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</si>
  <si>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</si>
  <si>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</si>
  <si>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</si>
  <si>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</si>
  <si>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</si>
  <si>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</si>
  <si>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</si>
  <si>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</si>
  <si>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</si>
  <si>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</si>
  <si>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</si>
  <si>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</si>
  <si>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</si>
  <si>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</si>
  <si>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</si>
  <si>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</si>
  <si>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</si>
  <si>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</si>
  <si>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</si>
  <si>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</si>
  <si>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</si>
  <si>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</si>
  <si>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</si>
  <si>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</si>
  <si>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</si>
  <si>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</si>
  <si>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</si>
  <si>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</si>
  <si>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</si>
  <si>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</si>
  <si>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</si>
  <si>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</si>
  <si>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</si>
  <si>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</si>
  <si>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</si>
  <si>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</si>
  <si>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</si>
  <si>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</si>
  <si>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</si>
  <si>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</si>
  <si>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</si>
  <si>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</si>
  <si>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</si>
  <si>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</si>
  <si>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</si>
  <si>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</si>
  <si>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</si>
  <si>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</si>
  <si>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</si>
  <si>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</si>
  <si>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</si>
  <si>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</si>
  <si>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</si>
  <si>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</si>
  <si>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</si>
  <si>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</si>
  <si>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</si>
  <si>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</si>
  <si>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</si>
  <si>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</si>
  <si>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</si>
  <si>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</si>
  <si>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</si>
  <si>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</si>
  <si>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</si>
  <si>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</si>
  <si>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</si>
  <si>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</si>
  <si>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</si>
  <si>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</si>
  <si>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</si>
  <si>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</si>
  <si>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</si>
  <si>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</si>
  <si>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</si>
  <si>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</si>
  <si>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</si>
  <si>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</si>
  <si>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</si>
  <si>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</si>
  <si>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</si>
  <si>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</si>
  <si>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</si>
  <si>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</si>
  <si>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</si>
  <si>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</si>
  <si>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</si>
  <si>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</si>
  <si>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</si>
  <si>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</si>
  <si>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</si>
  <si>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</si>
  <si>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</si>
  <si>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</si>
  <si>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</si>
  <si>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</si>
  <si>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</si>
  <si>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</si>
  <si>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</si>
  <si>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</si>
  <si>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</si>
  <si>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</si>
  <si>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</si>
  <si>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</si>
  <si>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</si>
  <si>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</si>
  <si>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</si>
  <si>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</si>
  <si>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</si>
  <si>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</si>
  <si>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</si>
  <si>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</si>
  <si>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</si>
  <si>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</si>
  <si>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</si>
  <si>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</si>
  <si>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</si>
  <si>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</si>
  <si>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</si>
  <si>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</si>
  <si>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</si>
  <si>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</si>
  <si>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</si>
  <si>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</si>
  <si>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</si>
  <si>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</si>
  <si>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</si>
  <si>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</si>
  <si>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</si>
  <si>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</si>
  <si>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</si>
  <si>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</si>
  <si>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</si>
  <si>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</si>
  <si>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</si>
  <si>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</si>
  <si>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</si>
  <si>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</si>
  <si>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</si>
  <si>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</si>
  <si>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</si>
  <si>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</si>
  <si>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</si>
  <si>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</si>
  <si>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</si>
  <si>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</si>
  <si>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</si>
  <si>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</si>
  <si>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</si>
  <si>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</si>
  <si>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</si>
  <si>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</si>
  <si>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</si>
  <si>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</si>
  <si>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</si>
  <si>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</si>
  <si>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</si>
  <si>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</si>
  <si>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</si>
  <si>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</si>
  <si>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</si>
  <si>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</si>
  <si>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</si>
  <si>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</si>
  <si>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</si>
  <si>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</si>
  <si>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</si>
  <si>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</si>
  <si>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</si>
  <si>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</si>
  <si>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</si>
  <si>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</si>
  <si>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</si>
  <si>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</si>
  <si>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</si>
  <si>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</si>
  <si>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</si>
  <si>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</si>
  <si>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</si>
  <si>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</si>
  <si>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</si>
  <si>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</si>
  <si>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</si>
  <si>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</si>
  <si>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</si>
  <si>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</si>
  <si>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</si>
  <si>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</si>
  <si>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</si>
  <si>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</si>
  <si>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</si>
  <si>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</si>
  <si>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</si>
  <si>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</si>
  <si>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</si>
  <si>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</si>
  <si>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</si>
  <si>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</si>
  <si>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</si>
  <si>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</si>
  <si>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</si>
  <si>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</si>
  <si>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</si>
  <si>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</si>
  <si>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</si>
  <si>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</si>
  <si>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</si>
  <si>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</si>
  <si>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</si>
  <si>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</si>
  <si>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</si>
  <si>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</si>
  <si>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</si>
  <si>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</si>
  <si>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</si>
  <si>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</si>
  <si>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</si>
  <si>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</si>
  <si>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</si>
  <si>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</si>
  <si>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</si>
  <si>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</si>
  <si>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</si>
  <si>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</si>
  <si>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</si>
  <si>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</si>
  <si>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</si>
  <si>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</si>
  <si>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</si>
  <si>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</si>
  <si>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</si>
  <si>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</si>
  <si>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</si>
  <si>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</si>
  <si>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</si>
  <si>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</si>
  <si>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</si>
  <si>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</si>
  <si>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</si>
  <si>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</si>
  <si>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</si>
  <si>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</si>
  <si>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</si>
  <si>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</si>
  <si>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</si>
  <si>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</si>
  <si>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</si>
  <si>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</si>
  <si>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</si>
  <si>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</si>
  <si>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</si>
  <si>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</si>
  <si>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</si>
  <si>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</si>
  <si>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</si>
  <si>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</si>
  <si>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</si>
  <si>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</si>
  <si>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</si>
  <si>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</si>
  <si>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</si>
  <si>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</si>
  <si>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</si>
  <si>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</si>
  <si>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</si>
  <si>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</si>
  <si>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</si>
  <si>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</si>
  <si>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</si>
  <si>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</si>
  <si>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</si>
  <si>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</si>
  <si>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</si>
  <si>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</si>
  <si>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</si>
  <si>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</si>
  <si>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</si>
  <si>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</si>
  <si>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</si>
  <si>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</si>
  <si>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</si>
  <si>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</si>
  <si>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</si>
  <si>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</si>
  <si>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</si>
  <si>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</si>
  <si>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</si>
  <si>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</si>
  <si>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</si>
  <si>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</si>
  <si>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</si>
  <si>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</si>
  <si>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</si>
  <si>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</si>
  <si>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</si>
  <si>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</si>
  <si>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</si>
  <si>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</si>
  <si>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</si>
  <si>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</si>
  <si>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</si>
  <si>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</si>
  <si>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</si>
  <si>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</si>
  <si>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</si>
  <si>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</si>
  <si>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</si>
  <si>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</si>
  <si>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</si>
  <si>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</si>
  <si>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</si>
  <si>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</si>
  <si>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</si>
  <si>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</si>
  <si>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</si>
  <si>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</si>
  <si>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</si>
  <si>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</si>
  <si>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</si>
  <si>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</si>
  <si>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</si>
  <si>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</si>
  <si>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</si>
  <si>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</si>
  <si>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</si>
  <si>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</si>
  <si>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</si>
  <si>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</si>
  <si>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</si>
  <si>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</si>
  <si>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</si>
  <si>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</si>
  <si>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</si>
  <si>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</si>
  <si>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</si>
  <si>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</si>
  <si>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</si>
  <si>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</si>
  <si>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</si>
  <si>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</si>
  <si>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</si>
  <si>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</si>
  <si>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</si>
  <si>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</si>
  <si>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</si>
  <si>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</si>
  <si>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</si>
  <si>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</si>
  <si>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</si>
  <si>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</si>
  <si>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</si>
  <si>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</si>
  <si>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</si>
  <si>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</si>
  <si>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</si>
  <si>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</si>
  <si>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</si>
  <si>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</si>
  <si>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</si>
  <si>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</si>
  <si>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</si>
  <si>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</si>
  <si>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</si>
  <si>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</si>
  <si>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</si>
  <si>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</si>
  <si>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</si>
  <si>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</si>
  <si>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</si>
  <si>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</si>
  <si>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</si>
  <si>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</si>
  <si>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</si>
  <si>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</si>
  <si>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</si>
  <si>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</si>
  <si>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</si>
  <si>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</si>
  <si>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</si>
  <si>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</si>
  <si>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</si>
  <si>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</si>
  <si>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</si>
  <si>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</si>
  <si>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</si>
  <si>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</si>
  <si>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</si>
  <si>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</si>
  <si>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</si>
  <si>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</si>
  <si>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</si>
  <si>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</si>
  <si>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</si>
  <si>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</si>
  <si>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</si>
  <si>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</si>
  <si>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</si>
  <si>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</si>
  <si>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</si>
  <si>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</si>
  <si>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</si>
  <si>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</si>
  <si>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</si>
  <si>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</si>
  <si>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</si>
  <si>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</si>
  <si>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</si>
  <si>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</si>
  <si>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</si>
  <si>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</si>
  <si>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</si>
  <si>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</si>
  <si>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</si>
  <si>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</si>
  <si>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</si>
  <si>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</si>
  <si>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</si>
  <si>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</si>
  <si>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</si>
  <si>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</si>
  <si>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</si>
  <si>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</si>
  <si>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</si>
  <si>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</si>
  <si>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</si>
  <si>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</si>
  <si>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</si>
  <si>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</si>
  <si>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</si>
  <si>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</si>
  <si>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</si>
  <si>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</si>
  <si>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</si>
  <si>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</si>
  <si>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</si>
  <si>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</si>
  <si>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</si>
  <si>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</si>
  <si>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</si>
  <si>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</si>
  <si>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</si>
  <si>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</si>
  <si>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</si>
  <si>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</si>
  <si>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</si>
  <si>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</si>
  <si>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</si>
  <si>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</si>
  <si>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</si>
  <si>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</si>
  <si>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</si>
  <si>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</si>
  <si>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</si>
  <si>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</si>
  <si>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</si>
  <si>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</si>
  <si>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</si>
  <si>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</si>
  <si>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</si>
  <si>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</si>
  <si>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</si>
  <si>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</si>
  <si>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</si>
  <si>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</si>
  <si>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</si>
  <si>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</si>
  <si>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</si>
  <si>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</si>
  <si>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</si>
  <si>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</si>
  <si>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</si>
  <si>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</si>
  <si>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</si>
  <si>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</si>
  <si>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</si>
  <si>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</si>
  <si>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</si>
  <si>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</si>
  <si>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</si>
  <si>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</si>
  <si>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</si>
  <si>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</si>
  <si>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</si>
  <si>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</si>
  <si>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</si>
  <si>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</si>
  <si>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</si>
  <si>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</si>
  <si>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</si>
  <si>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</si>
  <si>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</si>
  <si>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</si>
  <si>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</si>
  <si>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</si>
  <si>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</si>
  <si>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</si>
  <si>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</si>
  <si>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</si>
  <si>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</si>
  <si>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</si>
  <si>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</si>
  <si>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</si>
  <si>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</si>
  <si>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</si>
  <si>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</si>
  <si>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</si>
  <si>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</si>
  <si>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</si>
  <si>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</si>
  <si>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</si>
  <si>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</si>
  <si>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</si>
  <si>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</si>
  <si>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</si>
  <si>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</si>
  <si>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</si>
  <si>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</si>
  <si>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</si>
  <si>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</si>
  <si>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</si>
  <si>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</si>
  <si>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</si>
  <si>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</si>
  <si>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</si>
  <si>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</si>
  <si>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</si>
  <si>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</si>
  <si>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</si>
  <si>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</si>
  <si>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</si>
  <si>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</si>
  <si>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</si>
  <si>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</si>
  <si>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</si>
  <si>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</si>
  <si>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</si>
  <si>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</si>
  <si>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</si>
  <si>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</si>
  <si>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</si>
  <si>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</si>
  <si>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</si>
  <si>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</si>
  <si>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</si>
  <si>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</si>
  <si>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</si>
  <si>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</si>
  <si>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</si>
  <si>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</si>
  <si>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</si>
  <si>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</si>
  <si>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</si>
  <si>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</si>
  <si>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</si>
  <si>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</si>
  <si>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</si>
  <si>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</si>
  <si>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</si>
  <si>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</si>
  <si>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</si>
  <si>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</si>
  <si>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</si>
  <si>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</si>
  <si>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</si>
  <si>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</si>
  <si>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</si>
  <si>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</si>
  <si>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</si>
  <si>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</si>
  <si>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</si>
  <si>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</si>
  <si>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</si>
  <si>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</si>
  <si>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</si>
  <si>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</si>
  <si>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</si>
  <si>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</si>
  <si>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</si>
  <si>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</si>
  <si>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</si>
  <si>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</si>
  <si>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</si>
  <si>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</si>
  <si>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</si>
  <si>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</si>
  <si>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</si>
  <si>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</si>
  <si>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</si>
  <si>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</si>
  <si>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</si>
  <si>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</si>
  <si>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</si>
  <si>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</si>
  <si>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</si>
  <si>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</si>
  <si>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</si>
  <si>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</si>
  <si>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</si>
  <si>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</si>
  <si>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</si>
  <si>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</si>
  <si>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</si>
  <si>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</si>
  <si>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</si>
  <si>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</si>
  <si>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</si>
  <si>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</si>
  <si>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</si>
  <si>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</si>
  <si>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</si>
  <si>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</si>
  <si>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</si>
  <si>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</si>
  <si>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</si>
  <si>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</si>
  <si>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</si>
  <si>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</si>
  <si>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</si>
  <si>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</si>
  <si>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</si>
  <si>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</si>
  <si>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</si>
  <si>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</si>
  <si>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</si>
  <si>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</si>
  <si>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</si>
  <si>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</si>
  <si>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</si>
  <si>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</si>
  <si>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</si>
  <si>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</si>
  <si>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</si>
  <si>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</si>
  <si>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</si>
  <si>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</si>
  <si>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</si>
  <si>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</si>
  <si>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</si>
  <si>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</si>
  <si>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</si>
  <si>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</si>
  <si>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</si>
  <si>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</si>
  <si>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</si>
  <si>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</si>
  <si>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</si>
  <si>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</si>
  <si>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</si>
  <si>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</si>
  <si>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</si>
  <si>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</si>
  <si>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</si>
  <si>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</si>
  <si>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</si>
  <si>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</si>
  <si>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</si>
  <si>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</si>
  <si>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</si>
  <si>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</si>
  <si>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</si>
  <si>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</si>
  <si>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</si>
  <si>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</si>
  <si>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</si>
  <si>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</si>
  <si>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</si>
  <si>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</si>
  <si>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</si>
  <si>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</si>
  <si>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</si>
  <si>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</si>
  <si>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</si>
  <si>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</si>
  <si>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</si>
  <si>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</si>
  <si>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</si>
  <si>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</si>
  <si>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</si>
  <si>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</si>
  <si>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</si>
  <si>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</si>
  <si>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</si>
  <si>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</si>
  <si>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</si>
  <si>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</si>
  <si>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</si>
  <si>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</si>
  <si>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</si>
  <si>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</si>
  <si>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</si>
  <si>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</si>
  <si>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</si>
  <si>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</si>
  <si>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</si>
  <si>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</si>
  <si>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</si>
  <si>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</si>
  <si>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</si>
  <si>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</si>
  <si>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</si>
  <si>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</si>
  <si>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</si>
  <si>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</si>
  <si>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</si>
  <si>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</si>
  <si>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</si>
  <si>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</si>
  <si>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</si>
  <si>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</si>
  <si>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</si>
  <si>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</si>
  <si>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</si>
  <si>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</si>
  <si>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</si>
  <si>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</si>
  <si>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</si>
  <si>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</si>
  <si>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</si>
  <si>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</si>
  <si>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</si>
  <si>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</si>
  <si>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</si>
  <si>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</si>
  <si>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</si>
  <si>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</si>
  <si>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</si>
  <si>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</si>
  <si>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</si>
  <si>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</si>
  <si>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</si>
  <si>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</si>
  <si>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</si>
  <si>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</si>
  <si>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</si>
  <si>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</si>
  <si>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</si>
  <si>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</si>
  <si>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</si>
  <si>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</si>
  <si>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</si>
  <si>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</si>
  <si>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</si>
  <si>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</si>
  <si>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</si>
  <si>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</si>
  <si>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</si>
  <si>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</si>
  <si>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</si>
  <si>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</si>
  <si>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</si>
  <si>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</si>
  <si>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</si>
  <si>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</si>
  <si>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</si>
  <si>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</si>
  <si>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</si>
  <si>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</si>
  <si>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</si>
  <si>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</si>
  <si>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</si>
  <si>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</si>
  <si>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</si>
  <si>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</si>
  <si>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</si>
  <si>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</si>
  <si>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</si>
  <si>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</si>
  <si>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</si>
  <si>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</si>
  <si>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</si>
  <si>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</si>
  <si>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</si>
  <si>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</si>
  <si>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</si>
  <si>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</si>
  <si>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</si>
  <si>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</si>
  <si>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</si>
  <si>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</si>
  <si>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</si>
  <si>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</si>
  <si>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</si>
  <si>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</si>
  <si>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</si>
  <si>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</si>
  <si>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</si>
  <si>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</si>
  <si>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</si>
  <si>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</si>
  <si>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</si>
  <si>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</si>
  <si>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</si>
  <si>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</si>
  <si>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</si>
  <si>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</si>
  <si>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</si>
  <si>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</si>
  <si>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</si>
  <si>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</si>
  <si>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</si>
  <si>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</si>
  <si>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</si>
  <si>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</si>
  <si>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</si>
  <si>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</si>
  <si>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</si>
  <si>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</si>
  <si>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</si>
  <si>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</si>
  <si>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</si>
  <si>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</si>
  <si>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</si>
  <si>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</si>
  <si>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</si>
  <si>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</si>
  <si>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</si>
  <si>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</si>
  <si>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</si>
  <si>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</si>
  <si>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</si>
  <si>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</si>
  <si>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</si>
  <si>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</si>
  <si>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</si>
  <si>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</si>
  <si>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</si>
  <si>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</si>
  <si>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</si>
  <si>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</si>
  <si>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</si>
  <si>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</si>
  <si>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</si>
  <si>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</si>
  <si>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</si>
  <si>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</si>
  <si>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</si>
  <si>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</si>
  <si>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</si>
  <si>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</si>
  <si>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</si>
  <si>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</si>
  <si>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</si>
  <si>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</si>
  <si>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</si>
  <si>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</si>
  <si>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</si>
  <si>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</si>
  <si>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</si>
  <si>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</si>
  <si>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</si>
  <si>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</si>
  <si>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</si>
  <si>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</si>
  <si>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</si>
  <si>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</si>
  <si>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</si>
  <si>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</si>
  <si>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</si>
  <si>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</si>
  <si>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</si>
  <si>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</si>
  <si>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</si>
  <si>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</si>
  <si>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</si>
  <si>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</si>
  <si>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</si>
  <si>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</si>
  <si>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</si>
  <si>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</si>
  <si>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</si>
  <si>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</si>
  <si>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</si>
  <si>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</si>
  <si>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</si>
  <si>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</si>
  <si>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</si>
  <si>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</si>
  <si>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</si>
  <si>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</si>
  <si>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</si>
  <si>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</si>
  <si>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</si>
  <si>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</si>
  <si>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</si>
  <si>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</si>
  <si>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</si>
  <si>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</si>
  <si>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</si>
  <si>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</si>
  <si>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</si>
  <si>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</si>
  <si>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</si>
  <si>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</si>
  <si>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</si>
  <si>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</si>
  <si>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</si>
  <si>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</si>
  <si>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</si>
  <si>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</si>
  <si>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</si>
  <si>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</si>
  <si>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</si>
  <si>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</si>
  <si>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</si>
  <si>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</si>
  <si>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</si>
  <si>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</si>
  <si>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</si>
  <si>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</si>
  <si>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</si>
  <si>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</si>
  <si>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</si>
  <si>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</si>
  <si>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</si>
  <si>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</si>
  <si>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</si>
  <si>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</si>
  <si>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</si>
  <si>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</si>
  <si>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</si>
  <si>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</si>
  <si>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</si>
  <si>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</si>
  <si>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</si>
  <si>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</si>
  <si>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</si>
  <si>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</si>
  <si>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</si>
  <si>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</si>
  <si>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</si>
  <si>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</si>
  <si>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</si>
  <si>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</si>
  <si>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</si>
  <si>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</si>
  <si>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</si>
  <si>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</si>
  <si>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</si>
  <si>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</si>
  <si>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</si>
  <si>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</si>
  <si>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</si>
  <si>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</si>
  <si>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</si>
  <si>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</si>
  <si>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</si>
  <si>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</si>
  <si>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</si>
  <si>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</si>
  <si>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</si>
  <si>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</si>
  <si>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</si>
  <si>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</si>
  <si>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</si>
  <si>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</si>
  <si>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</si>
  <si>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</si>
  <si>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</si>
  <si>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</si>
  <si>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</si>
  <si>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</si>
  <si>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</si>
  <si>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</si>
  <si>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</si>
  <si>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</si>
  <si>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</si>
  <si>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</si>
  <si>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</si>
  <si>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</si>
  <si>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</si>
  <si>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</si>
  <si>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</si>
  <si>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</si>
  <si>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</si>
  <si>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</si>
  <si>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</si>
  <si>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</si>
  <si>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</si>
  <si>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</si>
  <si>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</si>
  <si>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</si>
  <si>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</si>
  <si>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</si>
  <si>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</si>
  <si>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</si>
  <si>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</si>
  <si>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</si>
  <si>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</si>
  <si>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</si>
  <si>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</si>
  <si>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</si>
  <si>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</si>
  <si>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</si>
  <si>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</si>
  <si>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</si>
  <si>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</si>
  <si>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</si>
  <si>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</si>
  <si>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</si>
  <si>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</si>
  <si>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</si>
  <si>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</si>
  <si>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</si>
  <si>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</si>
  <si>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</si>
  <si>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</si>
  <si>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</si>
  <si>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</si>
  <si>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</si>
  <si>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</si>
  <si>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</si>
  <si>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</si>
  <si>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</si>
  <si>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</si>
  <si>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</si>
  <si>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</si>
  <si>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</si>
  <si>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</si>
  <si>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</si>
  <si>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</si>
  <si>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</si>
  <si>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</si>
  <si>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</si>
  <si>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</si>
  <si>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</si>
  <si>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</si>
  <si>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</si>
  <si>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</si>
  <si>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</si>
  <si>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</si>
  <si>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</si>
  <si>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</si>
  <si>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</si>
  <si>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</si>
  <si>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</si>
  <si>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</si>
  <si>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</si>
  <si>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</si>
  <si>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</si>
  <si>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</si>
  <si>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</si>
  <si>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</si>
  <si>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</si>
  <si>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</si>
  <si>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</si>
  <si>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</si>
  <si>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</si>
  <si>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</si>
  <si>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</si>
  <si>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</si>
  <si>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</si>
  <si>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</si>
  <si>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</si>
  <si>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</si>
  <si>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</si>
  <si>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</si>
  <si>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</si>
  <si>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</si>
  <si>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</si>
  <si>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</si>
  <si>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</si>
  <si>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</si>
  <si>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</si>
  <si>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</si>
  <si>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</si>
  <si>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</si>
  <si>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</si>
  <si>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</si>
  <si>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</si>
  <si>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</si>
  <si>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</si>
  <si>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</si>
  <si>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</si>
  <si>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</si>
  <si>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</si>
  <si>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</si>
  <si>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</si>
  <si>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</si>
  <si>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</si>
  <si>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</si>
  <si>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</si>
  <si>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</si>
  <si>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</si>
  <si>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</si>
  <si>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</si>
  <si>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</si>
  <si>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</si>
  <si>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</si>
  <si>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</si>
  <si>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</si>
  <si>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</si>
  <si>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</si>
  <si>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</si>
  <si>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</si>
  <si>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</si>
  <si>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</si>
  <si>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</si>
  <si>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</si>
  <si>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</si>
  <si>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</si>
  <si>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</si>
  <si>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</si>
  <si>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</si>
  <si>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</si>
  <si>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</si>
  <si>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</si>
  <si>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</si>
  <si>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</si>
  <si>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</si>
  <si>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</si>
  <si>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</si>
  <si>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</si>
  <si>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</si>
  <si>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</si>
  <si>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</si>
  <si>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</si>
  <si>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</si>
  <si>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</si>
  <si>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</si>
  <si>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</si>
  <si>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</si>
  <si>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</si>
  <si>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</si>
  <si>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</si>
  <si>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</si>
  <si>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</si>
  <si>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</si>
  <si>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</si>
  <si>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</si>
  <si>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</si>
  <si>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</si>
  <si>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</si>
  <si>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</si>
  <si>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</si>
  <si>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</si>
  <si>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</si>
  <si>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</si>
  <si>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</si>
  <si>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</si>
  <si>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</si>
  <si>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</si>
  <si>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</si>
  <si>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</si>
  <si>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</si>
  <si>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</si>
  <si>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</si>
  <si>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</si>
  <si>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</si>
  <si>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</si>
  <si>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</si>
  <si>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</si>
  <si>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</si>
  <si>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</si>
  <si>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</si>
  <si>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</si>
  <si>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</si>
  <si>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</si>
  <si>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</si>
  <si>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</si>
  <si>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</si>
  <si>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</si>
  <si>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</si>
  <si>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</si>
  <si>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</si>
  <si>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</si>
  <si>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</si>
  <si>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</si>
  <si>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</si>
  <si>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</si>
  <si>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</si>
  <si>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</si>
  <si>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</si>
  <si>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</si>
  <si>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</si>
  <si>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</si>
  <si>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</si>
  <si>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</si>
  <si>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</si>
  <si>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</si>
  <si>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</si>
  <si>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</si>
  <si>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</si>
  <si>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</si>
  <si>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</si>
  <si>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</si>
  <si>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</si>
  <si>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</si>
  <si>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</si>
  <si>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</si>
  <si>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</si>
  <si>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</si>
  <si>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</si>
  <si>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</si>
  <si>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</si>
  <si>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</si>
  <si>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</si>
  <si>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</si>
  <si>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</si>
  <si>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</si>
  <si>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</si>
  <si>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</si>
  <si>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</si>
  <si>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</si>
  <si>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</si>
  <si>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</si>
  <si>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</si>
  <si>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</si>
  <si>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</si>
  <si>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</si>
  <si>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</si>
  <si>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</si>
  <si>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</si>
  <si>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</si>
  <si>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</si>
  <si>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</si>
  <si>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</si>
  <si>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</si>
  <si>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</si>
  <si>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</si>
  <si>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</si>
  <si>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</si>
  <si>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</si>
  <si>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</si>
  <si>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</si>
  <si>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</si>
  <si>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</si>
  <si>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</si>
  <si>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</si>
  <si>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</si>
  <si>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</si>
  <si>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</si>
  <si>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</si>
  <si>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</si>
  <si>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</si>
  <si>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</si>
  <si>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</si>
  <si>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</si>
  <si>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</si>
  <si>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</si>
  <si>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</si>
  <si>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</si>
  <si>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</si>
  <si>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</si>
  <si>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</si>
  <si>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</si>
  <si>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</si>
  <si>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</si>
  <si>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</si>
  <si>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</si>
  <si>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</si>
  <si>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</si>
  <si>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</si>
  <si>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</si>
  <si>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</si>
  <si>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</si>
  <si>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</si>
  <si>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</si>
  <si>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</si>
  <si>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</si>
  <si>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</si>
  <si>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</si>
  <si>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</si>
  <si>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</si>
  <si>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</si>
  <si>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</si>
  <si>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</si>
  <si>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</si>
  <si>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</si>
  <si>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</si>
  <si>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</si>
  <si>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</si>
  <si>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</si>
  <si>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</si>
  <si>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</si>
  <si>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</si>
  <si>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</si>
  <si>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</si>
  <si>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</si>
  <si>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</si>
  <si>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</si>
  <si>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</si>
  <si>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</si>
  <si>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</si>
  <si>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</si>
  <si>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</si>
  <si>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</si>
  <si>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</si>
  <si>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</si>
  <si>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</si>
  <si>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</si>
  <si>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</si>
  <si>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</si>
  <si>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</si>
  <si>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</si>
  <si>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</si>
  <si>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</si>
  <si>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</si>
  <si>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</si>
  <si>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</si>
  <si>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</si>
  <si>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</si>
  <si>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</si>
  <si>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</si>
  <si>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</si>
  <si>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</si>
  <si>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</si>
  <si>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</si>
  <si>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</si>
  <si>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</si>
  <si>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</si>
  <si>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</si>
  <si>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</si>
  <si>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</si>
  <si>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</si>
  <si>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</si>
  <si>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</si>
  <si>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</si>
  <si>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</si>
  <si>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</si>
  <si>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</si>
  <si>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</si>
  <si>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</si>
  <si>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</si>
  <si>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</si>
  <si>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</si>
  <si>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</si>
  <si>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</si>
  <si>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</si>
  <si>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</si>
  <si>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</si>
  <si>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</si>
  <si>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</si>
  <si>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</si>
  <si>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</si>
  <si>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</si>
  <si>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</si>
  <si>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</si>
  <si>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</si>
  <si>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</si>
  <si>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</si>
  <si>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</si>
  <si>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</si>
  <si>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</si>
  <si>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</si>
  <si>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</si>
  <si>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</si>
  <si>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</si>
  <si>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</si>
  <si>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</si>
  <si>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</si>
  <si>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</si>
  <si>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</si>
  <si>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</si>
  <si>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</si>
  <si>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</si>
  <si>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</si>
  <si>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</si>
  <si>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</si>
  <si>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</si>
  <si>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</si>
  <si>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</si>
  <si>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</si>
  <si>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</si>
  <si>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</si>
  <si>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</si>
  <si>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</si>
  <si>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</si>
  <si>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</si>
  <si>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</si>
  <si>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</si>
  <si>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</si>
  <si>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</si>
  <si>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</si>
  <si>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</si>
  <si>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</si>
  <si>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</si>
  <si>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</si>
  <si>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</si>
  <si>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</si>
  <si>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</si>
  <si>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</si>
  <si>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</si>
  <si>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</si>
  <si>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</si>
  <si>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</si>
  <si>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</si>
  <si>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</si>
  <si>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</si>
  <si>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</si>
  <si>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</si>
  <si>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</si>
  <si>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</si>
  <si>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</si>
  <si>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</si>
  <si>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</si>
  <si>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</si>
  <si>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</si>
  <si>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</si>
  <si>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</si>
  <si>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</si>
  <si>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</si>
  <si>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</si>
  <si>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</si>
  <si>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</si>
  <si>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</si>
  <si>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</si>
  <si>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</si>
  <si>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</si>
  <si>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</si>
  <si>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</si>
  <si>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</si>
  <si>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</si>
  <si>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</si>
  <si>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</si>
  <si>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</si>
  <si>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</si>
  <si>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</si>
  <si>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</si>
  <si>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</si>
  <si>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</si>
  <si>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</si>
  <si>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</si>
  <si>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</si>
  <si>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</si>
  <si>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</si>
  <si>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</si>
  <si>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</si>
  <si>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</si>
  <si>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</si>
  <si>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</si>
  <si>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</si>
  <si>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</si>
  <si>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</si>
  <si>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</si>
  <si>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</si>
  <si>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</si>
  <si>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</si>
  <si>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</si>
  <si>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</si>
  <si>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</si>
  <si>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</si>
  <si>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</si>
  <si>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</si>
  <si>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</si>
  <si>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</si>
  <si>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</si>
  <si>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</si>
  <si>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</si>
  <si>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</si>
  <si>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</si>
  <si>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</si>
  <si>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</si>
  <si>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</si>
  <si>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</si>
  <si>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</si>
  <si>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</si>
  <si>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</si>
  <si>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</si>
  <si>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</si>
  <si>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</si>
  <si>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</si>
  <si>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</si>
  <si>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</si>
  <si>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</si>
  <si>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</si>
  <si>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</si>
  <si>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</si>
  <si>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</si>
  <si>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</si>
  <si>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</si>
  <si>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</si>
  <si>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</si>
  <si>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</si>
  <si>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</si>
  <si>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</si>
  <si>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</si>
  <si>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</si>
  <si>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</si>
  <si>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</si>
  <si>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</si>
  <si>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</si>
  <si>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</si>
  <si>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</si>
  <si>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</si>
  <si>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</si>
  <si>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</si>
  <si>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</si>
  <si>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</si>
  <si>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</si>
  <si>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</si>
  <si>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</si>
  <si>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</si>
  <si>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</si>
  <si>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</si>
  <si>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</si>
  <si>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</si>
  <si>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</si>
  <si>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</si>
  <si>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</si>
  <si>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</si>
  <si>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</si>
  <si>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</si>
  <si>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</si>
  <si>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</si>
  <si>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</si>
  <si>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</si>
  <si>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</si>
  <si>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</si>
  <si>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</si>
  <si>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</si>
  <si>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</si>
  <si>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</si>
  <si>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</si>
  <si>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</si>
  <si>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</si>
  <si>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</si>
  <si>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</si>
  <si>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</si>
  <si>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</si>
  <si>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</si>
  <si>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</si>
  <si>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</si>
  <si>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</si>
  <si>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</si>
  <si>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</si>
  <si>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</si>
  <si>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</si>
  <si>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</si>
  <si>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</si>
  <si>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</si>
  <si>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</si>
  <si>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</si>
  <si>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</si>
  <si>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</si>
  <si>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</si>
  <si>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</si>
  <si>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</si>
  <si>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</si>
  <si>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</si>
  <si>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</si>
  <si>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</si>
  <si>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</si>
  <si>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</si>
  <si>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</si>
  <si>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</si>
  <si>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</si>
  <si>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</si>
  <si>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</si>
  <si>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</si>
  <si>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</si>
  <si>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</si>
  <si>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</si>
  <si>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</si>
  <si>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</si>
  <si>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</si>
  <si>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</si>
  <si>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</si>
  <si>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</si>
  <si>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</si>
  <si>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</si>
  <si>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</si>
  <si>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</si>
  <si>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</si>
  <si>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</si>
  <si>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</si>
  <si>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</si>
  <si>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</si>
  <si>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</si>
  <si>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</si>
  <si>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</si>
  <si>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</si>
  <si>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</si>
  <si>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</si>
  <si>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</si>
  <si>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</si>
  <si>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</si>
  <si>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</si>
  <si>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</si>
  <si>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</si>
  <si>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</si>
  <si>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</si>
  <si>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</si>
  <si>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</si>
  <si>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</si>
  <si>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</si>
  <si>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</si>
  <si>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</si>
  <si>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</si>
  <si>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</si>
  <si>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</si>
  <si>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</si>
  <si>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</si>
  <si>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</si>
  <si>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</si>
  <si>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</si>
  <si>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</si>
  <si>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</si>
  <si>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</si>
  <si>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</si>
  <si>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</si>
  <si>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</si>
  <si>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</si>
  <si>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</si>
  <si>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</si>
  <si>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</si>
  <si>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</si>
  <si>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</si>
  <si>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</si>
  <si>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</si>
  <si>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</si>
  <si>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</si>
  <si>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</si>
  <si>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</si>
  <si>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</si>
  <si>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</si>
  <si>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</si>
  <si>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</si>
  <si>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</si>
  <si>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</si>
  <si>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</si>
  <si>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</si>
  <si>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</si>
  <si>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</si>
  <si>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</si>
  <si>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</si>
  <si>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</si>
  <si>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</si>
  <si>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</si>
  <si>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</si>
  <si>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</si>
  <si>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</si>
  <si>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</si>
  <si>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</si>
  <si>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</si>
  <si>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</si>
  <si>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</si>
  <si>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</si>
  <si>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</si>
  <si>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</si>
  <si>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</si>
  <si>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</si>
  <si>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</si>
  <si>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</si>
  <si>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</si>
  <si>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</si>
  <si>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</si>
  <si>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</si>
  <si>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</si>
  <si>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</si>
  <si>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</si>
  <si>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</si>
  <si>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</si>
  <si>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</si>
  <si>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</si>
  <si>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</si>
  <si>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</si>
  <si>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</si>
  <si>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</si>
  <si>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</si>
  <si>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</si>
  <si>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</si>
  <si>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</si>
  <si>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</si>
  <si>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</si>
  <si>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</si>
  <si>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</si>
  <si>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</si>
  <si>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</si>
  <si>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</si>
  <si>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</si>
  <si>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</si>
  <si>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</si>
  <si>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</si>
  <si>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</si>
  <si>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</si>
  <si>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</si>
  <si>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</si>
  <si>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</si>
  <si>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</si>
  <si>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</si>
  <si>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</si>
  <si>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</si>
  <si>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</si>
  <si>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</si>
  <si>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</si>
  <si>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</si>
  <si>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</si>
  <si>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</si>
  <si>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</si>
  <si>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</si>
  <si>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</si>
  <si>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</si>
  <si>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</si>
  <si>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</si>
  <si>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</si>
  <si>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</si>
  <si>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</si>
  <si>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</si>
  <si>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</si>
  <si>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</si>
  <si>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</si>
  <si>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</si>
  <si>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</si>
  <si>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</si>
  <si>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</si>
  <si>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</si>
  <si>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</si>
  <si>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</si>
  <si>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</si>
  <si>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</si>
  <si>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</si>
  <si>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</si>
  <si>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</si>
  <si>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</si>
  <si>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</si>
  <si>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</si>
  <si>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</si>
  <si>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</si>
  <si>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</si>
  <si>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</si>
  <si>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</si>
  <si>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</si>
  <si>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</si>
  <si>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</si>
  <si>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</si>
  <si>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</si>
  <si>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</si>
  <si>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</si>
  <si>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</si>
  <si>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</si>
  <si>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</si>
  <si>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</si>
  <si>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</si>
  <si>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</si>
  <si>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</si>
  <si>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</si>
  <si>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</si>
  <si>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</si>
  <si>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</si>
  <si>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</si>
  <si>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</si>
  <si>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</si>
  <si>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</si>
  <si>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</si>
  <si>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</si>
  <si>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</si>
  <si>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</si>
  <si>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</si>
  <si>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</si>
  <si>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</si>
  <si>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</si>
  <si>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</si>
  <si>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</si>
  <si>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</si>
  <si>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</si>
  <si>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</si>
  <si>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</si>
  <si>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</si>
  <si>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</si>
  <si>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</si>
  <si>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</si>
  <si>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</si>
  <si>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</si>
  <si>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</si>
  <si>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</si>
  <si>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</si>
  <si>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</si>
  <si>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</si>
  <si>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</si>
  <si>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</si>
  <si>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</si>
  <si>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</si>
  <si>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</si>
  <si>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</si>
  <si>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</si>
  <si>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</si>
  <si>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</si>
  <si>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</si>
  <si>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</si>
  <si>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</si>
  <si>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</si>
  <si>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</si>
  <si>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</si>
  <si>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</si>
  <si>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</si>
  <si>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</si>
  <si>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</si>
  <si>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</si>
  <si>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</si>
  <si>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</si>
  <si>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</si>
  <si>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</si>
  <si>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</si>
  <si>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</si>
  <si>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</si>
  <si>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</si>
  <si>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</si>
  <si>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</si>
  <si>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</si>
  <si>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</si>
  <si>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</si>
  <si>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</si>
  <si>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</si>
  <si>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</si>
  <si>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</si>
  <si>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</si>
  <si>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</si>
  <si>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</si>
  <si>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</si>
  <si>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(All)</t>
  </si>
  <si>
    <t>Column Labels</t>
  </si>
  <si>
    <t>Grand Total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</si>
  <si>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</si>
  <si>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</si>
  <si>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</si>
  <si>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</si>
  <si>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</si>
  <si>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</si>
  <si>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</si>
  <si>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</si>
  <si>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</si>
  <si>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</si>
  <si>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</si>
  <si>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</si>
  <si>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</si>
  <si>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</si>
  <si>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</si>
  <si>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</si>
  <si>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</si>
  <si>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</si>
  <si>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</si>
  <si>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</si>
  <si>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 xml:space="preserve">Goal </t>
  </si>
  <si>
    <t>Pledged</t>
  </si>
  <si>
    <t>Number of Backers</t>
  </si>
  <si>
    <t>Mean Goal</t>
  </si>
  <si>
    <t>Median Goal</t>
  </si>
  <si>
    <t>Mean Pledged</t>
  </si>
  <si>
    <t>Median Pledged</t>
  </si>
  <si>
    <t xml:space="preserve">Successful </t>
  </si>
  <si>
    <t>Failed</t>
  </si>
  <si>
    <t>Standard Deviation of Goal</t>
  </si>
  <si>
    <t>Upper Quartile of Goal</t>
  </si>
  <si>
    <t>IQR of Goal</t>
  </si>
  <si>
    <t>Standard Deviation of Pledged</t>
  </si>
  <si>
    <t>Upper Quartile of Pledged</t>
  </si>
  <si>
    <t>IQR of Pledged</t>
  </si>
  <si>
    <t>Lower Quartile of Goal</t>
  </si>
  <si>
    <t>Lower Quartile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</si>
</sst>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7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7" fontId="0" fillId="0" borderId="0" xfId="0" applyNumberFormat="1"/>
  </cellXfs>
  <cellStyles count="1">
    <cellStyle name="Normal" xfId="0" builtinId="0"/>
  </cellStyles>
  <dxfs count="16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72-49A4-A8C0-26A82780D00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72-49A4-A8C0-26A82780D00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72-49A4-A8C0-26A82780D00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72-49A4-A8C0-26A82780D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2738288"/>
        <c:axId val="1722737872"/>
      </c:barChart>
      <c:catAx>
        <c:axId val="172273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737872"/>
        <c:crosses val="autoZero"/>
        <c:auto val="1"/>
        <c:lblAlgn val="ctr"/>
        <c:lblOffset val="100"/>
        <c:noMultiLvlLbl val="0"/>
      </c:catAx>
      <c:valAx>
        <c:axId val="172273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738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CA-474F-9EA4-CE313E9BC2EF}"/>
            </c:ext>
          </c:extLst>
        </c:ser>
        <c:ser>
          <c:idx val="1"/>
          <c:order val="1"/>
          <c:tx>
            <c:strRef>
              <c:f>'Subcategory Staistics'!$C$4:$C$5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CA-474F-9EA4-CE313E9BC2EF}"/>
            </c:ext>
          </c:extLst>
        </c:ser>
        <c:ser>
          <c:idx val="2"/>
          <c:order val="2"/>
          <c:tx>
            <c:strRef>
              <c:f>'Subcategory Staistics'!$D$4:$D$5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CA-474F-9EA4-CE313E9BC2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74265680"/>
        <c:axId val="1374266096"/>
      </c:barChart>
      <c:catAx>
        <c:axId val="1374265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266096"/>
        <c:crosses val="autoZero"/>
        <c:auto val="1"/>
        <c:lblAlgn val="ctr"/>
        <c:lblOffset val="100"/>
        <c:noMultiLvlLbl val="0"/>
      </c:catAx>
      <c:valAx>
        <c:axId val="137426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265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12-4CB8-A0D3-FE3652BC56F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12-4CB8-A0D3-FE3652BC56F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12-4CB8-A0D3-FE3652BC56F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12-4CB8-A0D3-FE3652BC5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2653824"/>
        <c:axId val="1722651328"/>
      </c:lineChart>
      <c:catAx>
        <c:axId val="1722653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651328"/>
        <c:crosses val="autoZero"/>
        <c:auto val="1"/>
        <c:lblAlgn val="ctr"/>
        <c:lblOffset val="100"/>
        <c:noMultiLvlLbl val="0"/>
      </c:catAx>
      <c:valAx>
        <c:axId val="172265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653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FDACFA3-8FF3-432A-AF52-DCA3BEA759F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C1E229A-CA86-4845-8F63-3D481241C92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C349526-23C5-44E8-8E7B-1AD4E481EEA4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15D3EDE-A676-2674-9494-317945B7BF2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01F2661-04CC-FA51-FB20-DC021C475C7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85725</xdr:colOff>
      <xdr:row>2</xdr:row>
      <xdr:rowOff>61912</xdr:rowOff>
    </xdr:from>
    <xdr:to>
      <xdr:col>14</xdr:col>
      <xdr:colOff>390525</xdr:colOff>
      <xdr:row>16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F4F093-8FF0-2A63-E735-5F5AEAF7E0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0</xdr:row>
      <xdr:rowOff>176212</xdr:rowOff>
    </xdr:from>
    <xdr:to>
      <xdr:col>14</xdr:col>
      <xdr:colOff>533400</xdr:colOff>
      <xdr:row>15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0235BB-A6CD-DF27-24FC-A1D7E2752F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219075</xdr:colOff>
      <xdr:row>3</xdr:row>
      <xdr:rowOff>166687</xdr:rowOff>
    </xdr:from>
    <xdr:to>
      <xdr:col>14</xdr:col>
      <xdr:colOff>523875</xdr:colOff>
      <xdr:row>18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D64CD9-560B-8137-0D4B-60A2BF71B4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oSheng" refreshedDate="44793.719280787038" createdVersion="8" refreshedVersion="8" minRefreshableVersion="3" recordCount="4114" xr:uid="{C76FCF5A-8828-4971-8422-E0050877071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oSheng" refreshedDate="44793.731646296299" createdVersion="8" refreshedVersion="8" minRefreshableVersion="3" recordCount="4114" xr:uid="{1662763A-05C8-43C8-B390-C5209FC478A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06D776-760B-4A72-8C64-40B8592CDD91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D4FF21-EB2D-41C4-AB71-7A6DB56E14B5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1074F7-8939-4DAD-BE6E-35CD9A22D799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pane ySplit="1" topLeftCell="A2" activePane="bottomLeft" state="frozen"/>
      <selection pane="bottomLeft" activeCell="E6" sqref="E6"/>
    </sheetView>
  </sheetViews>
  <sheetFormatPr defaultColWidth="8.85546875" defaultRowHeight="15" x14ac:dyDescent="0.25"/>
  <cols>
    <col min="1" max="1" width="5" bestFit="1" customWidth="1"/>
    <col min="2" max="2" width="38.42578125" style="3" customWidth="1"/>
    <col min="3" max="3" width="40.28515625" style="3" customWidth="1"/>
    <col min="4" max="4" width="16.28515625" style="6" bestFit="1" customWidth="1"/>
    <col min="5" max="5" width="12.7109375" style="8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8" bestFit="1" customWidth="1"/>
    <col min="15" max="15" width="18.42578125" bestFit="1" customWidth="1"/>
    <col min="16" max="16" width="17" bestFit="1" customWidth="1"/>
    <col min="17" max="17" width="28" bestFit="1" customWidth="1"/>
    <col min="18" max="18" width="24.28515625" bestFit="1" customWidth="1"/>
    <col min="19" max="19" width="23.42578125" style="13" bestFit="1" customWidth="1"/>
    <col min="20" max="20" width="23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2" t="s">
        <v>8365</v>
      </c>
      <c r="T1" s="12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3">
        <f t="shared" si="38"/>
        <v>42283.3909375</v>
      </c>
      <c r="T587" s="13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t="s">
        <v>8317</v>
      </c>
      <c r="R642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3">
        <f t="shared" si="42"/>
        <v>42179.160752314812</v>
      </c>
      <c r="T660" s="13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3">
        <f t="shared" si="42"/>
        <v>41809.473275462966</v>
      </c>
      <c r="T686" s="13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3">
        <f t="shared" si="42"/>
        <v>42579.634733796294</v>
      </c>
      <c r="T692" s="13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t="s">
        <v>8317</v>
      </c>
      <c r="R706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3">
        <f t="shared" si="46"/>
        <v>41940.658645833333</v>
      </c>
      <c r="T718" s="13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3">
        <f t="shared" si="46"/>
        <v>40879.795682870368</v>
      </c>
      <c r="T733" s="13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3">
        <f t="shared" si="46"/>
        <v>40990.709317129629</v>
      </c>
      <c r="T745" s="13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3">
        <f t="shared" si="46"/>
        <v>42690.858449074076</v>
      </c>
      <c r="T764" s="13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t="s">
        <v>8320</v>
      </c>
      <c r="R770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t="s">
        <v>8323</v>
      </c>
      <c r="R834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3">
        <f t="shared" si="54"/>
        <v>42656.805497685185</v>
      </c>
      <c r="T854" s="13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3">
        <f t="shared" si="54"/>
        <v>42128.820231481484</v>
      </c>
      <c r="T861" s="13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3">
        <f t="shared" si="54"/>
        <v>40751.753298611111</v>
      </c>
      <c r="T890" s="13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t="s">
        <v>8323</v>
      </c>
      <c r="R898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3">
        <f t="shared" si="58"/>
        <v>41180.86241898148</v>
      </c>
      <c r="T930" s="13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3">
        <f t="shared" si="58"/>
        <v>41733.737083333333</v>
      </c>
      <c r="T936" s="13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t="s">
        <v>8317</v>
      </c>
      <c r="R962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3">
        <f t="shared" si="62"/>
        <v>42324.767361111109</v>
      </c>
      <c r="T988" s="13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t="s">
        <v>8323</v>
      </c>
      <c r="R1026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3">
        <f t="shared" si="66"/>
        <v>42047.900960648149</v>
      </c>
      <c r="T1060" s="13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t="s">
        <v>8331</v>
      </c>
      <c r="R1090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t="s">
        <v>8334</v>
      </c>
      <c r="R1154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t="s">
        <v>8336</v>
      </c>
      <c r="R1218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3">
        <f t="shared" si="78"/>
        <v>42445.823055555549</v>
      </c>
      <c r="T1271" s="13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t="s">
        <v>8323</v>
      </c>
      <c r="R1282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t="s">
        <v>8320</v>
      </c>
      <c r="R1346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3">
        <f t="shared" si="86"/>
        <v>41309.11791666667</v>
      </c>
      <c r="T1355" s="13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t="s">
        <v>8320</v>
      </c>
      <c r="R1410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3">
        <f t="shared" si="90"/>
        <v>41899.645300925928</v>
      </c>
      <c r="T1463" s="13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t="s">
        <v>8320</v>
      </c>
      <c r="R1474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3">
        <f t="shared" si="94"/>
        <v>41964.751342592594</v>
      </c>
      <c r="T1525" s="13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3">
        <f t="shared" si="94"/>
        <v>42736.732893518521</v>
      </c>
      <c r="T1530" s="13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t="s">
        <v>8336</v>
      </c>
      <c r="R1538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3">
        <f t="shared" si="98"/>
        <v>41671.936863425923</v>
      </c>
      <c r="T1569" s="13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t="s">
        <v>8336</v>
      </c>
      <c r="R1602" t="s">
        <v>8343</v>
      </c>
      <c r="S1602" s="13">
        <f t="shared" si="98"/>
        <v>41791.057314814818</v>
      </c>
      <c r="T1602" s="13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t="s">
        <v>8323</v>
      </c>
      <c r="R1666" t="s">
        <v>8344</v>
      </c>
      <c r="S1666" s="13">
        <f t="shared" si="102"/>
        <v>40939.761782407404</v>
      </c>
      <c r="T1666" s="13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t="s">
        <v>8323</v>
      </c>
      <c r="R1730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t="s">
        <v>8336</v>
      </c>
      <c r="R1794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3">
        <f t="shared" si="114"/>
        <v>42081.77143518519</v>
      </c>
      <c r="T1854" s="13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t="s">
        <v>8323</v>
      </c>
      <c r="R1858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3">
        <f t="shared" si="118"/>
        <v>42113.875567129624</v>
      </c>
      <c r="T1921" s="13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t="s">
        <v>8317</v>
      </c>
      <c r="R1922" t="s">
        <v>8346</v>
      </c>
      <c r="S1922" s="13">
        <f t="shared" si="118"/>
        <v>42270.875706018516</v>
      </c>
      <c r="T1922" s="13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3">
        <f t="shared" si="122"/>
        <v>41535.90148148148</v>
      </c>
      <c r="T1927" s="13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3">
        <f t="shared" si="122"/>
        <v>42157.251828703709</v>
      </c>
      <c r="T1947" s="13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3">
        <f t="shared" si="122"/>
        <v>41689.150011574071</v>
      </c>
      <c r="T1948" s="13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3">
        <f t="shared" si="122"/>
        <v>41800.423043981478</v>
      </c>
      <c r="T1951" s="13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3">
        <f t="shared" si="122"/>
        <v>41179.098530092589</v>
      </c>
      <c r="T1959" s="13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3">
        <f t="shared" si="122"/>
        <v>41871.845601851855</v>
      </c>
      <c r="T1961" s="13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3">
        <f t="shared" si="122"/>
        <v>41324.193298611113</v>
      </c>
      <c r="T1972" s="13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t="s">
        <v>8336</v>
      </c>
      <c r="R1986" t="s">
        <v>8348</v>
      </c>
      <c r="S1986" s="13">
        <f t="shared" si="122"/>
        <v>41913.790289351848</v>
      </c>
      <c r="T1986" s="13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3">
        <f t="shared" si="126"/>
        <v>42329.58839120371</v>
      </c>
      <c r="T1995" s="13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3">
        <f t="shared" si="126"/>
        <v>41312.88077546296</v>
      </c>
      <c r="T2018" s="13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3">
        <f t="shared" si="126"/>
        <v>41737.097499999996</v>
      </c>
      <c r="T2022" s="13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3">
        <f t="shared" si="126"/>
        <v>42048.813877314817</v>
      </c>
      <c r="T2029" s="13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3">
        <f t="shared" si="126"/>
        <v>41738.864803240744</v>
      </c>
      <c r="T2038" s="13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3">
        <f t="shared" si="126"/>
        <v>41578.927118055559</v>
      </c>
      <c r="T2042" s="13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3">
        <f t="shared" si="126"/>
        <v>41069.088506944441</v>
      </c>
      <c r="T2047" s="13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t="s">
        <v>8317</v>
      </c>
      <c r="R2050" t="s">
        <v>8347</v>
      </c>
      <c r="S2050" s="13">
        <f t="shared" si="126"/>
        <v>41387.651516203703</v>
      </c>
      <c r="T2050" s="13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t="s">
        <v>8323</v>
      </c>
      <c r="R2114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3">
        <f t="shared" si="134"/>
        <v>40355.024953703702</v>
      </c>
      <c r="T2151" s="13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t="s">
        <v>8323</v>
      </c>
      <c r="R2178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3">
        <f t="shared" si="138"/>
        <v>41319.349988425929</v>
      </c>
      <c r="T2187" s="13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3">
        <f t="shared" si="138"/>
        <v>42331.378923611104</v>
      </c>
      <c r="T2235" s="13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3">
        <f t="shared" si="138"/>
        <v>42062.022118055553</v>
      </c>
      <c r="T2237" s="13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t="s">
        <v>8331</v>
      </c>
      <c r="R2242" t="s">
        <v>8349</v>
      </c>
      <c r="S2242" s="13">
        <f t="shared" si="138"/>
        <v>42452.825740740736</v>
      </c>
      <c r="T2242" s="13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3">
        <f t="shared" si="142"/>
        <v>41336.703298611108</v>
      </c>
      <c r="T2251" s="13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3">
        <f t="shared" si="142"/>
        <v>42776.082349537035</v>
      </c>
      <c r="T2270" s="13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3">
        <f t="shared" si="142"/>
        <v>42315.699490740735</v>
      </c>
      <c r="T2274" s="13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3">
        <f t="shared" si="142"/>
        <v>41965.616655092599</v>
      </c>
      <c r="T2277" s="13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3">
        <f t="shared" si="142"/>
        <v>42338.709108796291</v>
      </c>
      <c r="T2280" s="13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3">
        <f t="shared" si="142"/>
        <v>42020.806701388887</v>
      </c>
      <c r="T2281" s="13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t="s">
        <v>8323</v>
      </c>
      <c r="R2306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3">
        <f t="shared" si="146"/>
        <v>42804.895474537043</v>
      </c>
      <c r="T2324" s="13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3">
        <f t="shared" si="146"/>
        <v>42807.755173611105</v>
      </c>
      <c r="T2325" s="13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3">
        <f t="shared" si="146"/>
        <v>41842.917129629634</v>
      </c>
      <c r="T2329" s="13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3">
        <f t="shared" si="146"/>
        <v>42139.781678240746</v>
      </c>
      <c r="T2330" s="13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3">
        <f t="shared" si="146"/>
        <v>42332.89980324074</v>
      </c>
      <c r="T2332" s="13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3">
        <f t="shared" si="146"/>
        <v>41789.896805555552</v>
      </c>
      <c r="T2340" s="13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t="s">
        <v>8317</v>
      </c>
      <c r="R2370" t="s">
        <v>8318</v>
      </c>
      <c r="S2370" s="13">
        <f t="shared" si="146"/>
        <v>42063.721817129626</v>
      </c>
      <c r="T2370" s="13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t="s">
        <v>8334</v>
      </c>
      <c r="R2434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3">
        <f t="shared" si="154"/>
        <v>42052.666990740734</v>
      </c>
      <c r="T2444" s="13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3">
        <f t="shared" si="154"/>
        <v>41902.07240740741</v>
      </c>
      <c r="T2452" s="13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3">
        <f t="shared" si="154"/>
        <v>42770.201481481476</v>
      </c>
      <c r="T2456" s="13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t="s">
        <v>8323</v>
      </c>
      <c r="R2498" t="s">
        <v>8327</v>
      </c>
      <c r="S2498" s="13">
        <f t="shared" si="154"/>
        <v>41327.996435185189</v>
      </c>
      <c r="T2498" s="13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3">
        <f t="shared" si="158"/>
        <v>42078.997361111105</v>
      </c>
      <c r="T2512" s="13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3">
        <f t="shared" si="158"/>
        <v>42612.600520833337</v>
      </c>
      <c r="T2522" s="13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3">
        <f t="shared" si="158"/>
        <v>41930.975601851853</v>
      </c>
      <c r="T2525" s="13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3">
        <f t="shared" si="158"/>
        <v>41058.844571759262</v>
      </c>
      <c r="T2527" s="13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3">
        <f t="shared" si="158"/>
        <v>40127.700370370374</v>
      </c>
      <c r="T2536" s="13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3">
        <f t="shared" si="158"/>
        <v>41483.449282407404</v>
      </c>
      <c r="T2543" s="13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3">
        <f t="shared" si="158"/>
        <v>42027.13817129629</v>
      </c>
      <c r="T2547" s="13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3">
        <f t="shared" si="158"/>
        <v>41524.858553240738</v>
      </c>
      <c r="T2548" s="13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3">
        <f t="shared" si="158"/>
        <v>42618.625428240746</v>
      </c>
      <c r="T2550" s="13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3">
        <f t="shared" si="158"/>
        <v>41113.199155092596</v>
      </c>
      <c r="T2555" s="13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3">
        <f t="shared" si="158"/>
        <v>42093.860023148154</v>
      </c>
      <c r="T2560" s="13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t="s">
        <v>8323</v>
      </c>
      <c r="R2562" t="s">
        <v>8352</v>
      </c>
      <c r="S2562" s="13">
        <f t="shared" si="158"/>
        <v>42039.951087962967</v>
      </c>
      <c r="T2562" s="13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3">
        <f t="shared" si="162"/>
        <v>41150.902187499996</v>
      </c>
      <c r="T2603" s="13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3">
        <f t="shared" si="162"/>
        <v>41726.712754629632</v>
      </c>
      <c r="T2608" s="13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3">
        <f t="shared" si="162"/>
        <v>42115.74754629629</v>
      </c>
      <c r="T2623" s="13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t="s">
        <v>8317</v>
      </c>
      <c r="R2626" t="s">
        <v>8353</v>
      </c>
      <c r="S2626" s="13">
        <f t="shared" si="162"/>
        <v>41144.42155092593</v>
      </c>
      <c r="T2626" s="13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3">
        <f t="shared" si="166"/>
        <v>42612.656493055561</v>
      </c>
      <c r="T2636" s="13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3">
        <f t="shared" si="166"/>
        <v>42689.582349537035</v>
      </c>
      <c r="T2645" s="13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3">
        <f t="shared" si="166"/>
        <v>42327.805659722217</v>
      </c>
      <c r="T2653" s="13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3">
        <f t="shared" si="166"/>
        <v>42055.600995370376</v>
      </c>
      <c r="T2656" s="13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3">
        <f t="shared" si="166"/>
        <v>42767.688518518517</v>
      </c>
      <c r="T2658" s="13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3">
        <f t="shared" si="166"/>
        <v>42551.884189814817</v>
      </c>
      <c r="T2660" s="13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3">
        <f t="shared" si="166"/>
        <v>42082.069560185191</v>
      </c>
      <c r="T2661" s="13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3">
        <f t="shared" si="166"/>
        <v>42275.588715277772</v>
      </c>
      <c r="T2670" s="13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3">
        <f t="shared" si="166"/>
        <v>42319.035833333335</v>
      </c>
      <c r="T2671" s="13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3">
        <f t="shared" si="166"/>
        <v>41962.749027777783</v>
      </c>
      <c r="T2673" s="13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3">
        <f t="shared" si="166"/>
        <v>41793.029432870368</v>
      </c>
      <c r="T2679" s="13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t="s">
        <v>8334</v>
      </c>
      <c r="R2690" t="s">
        <v>8335</v>
      </c>
      <c r="S2690" s="13">
        <f t="shared" si="166"/>
        <v>42028.118865740747</v>
      </c>
      <c r="T2690" s="13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3">
        <f t="shared" si="170"/>
        <v>41780.745254629634</v>
      </c>
      <c r="T2713" s="13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3">
        <f t="shared" si="170"/>
        <v>41934.914918981485</v>
      </c>
      <c r="T2719" s="13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3">
        <f t="shared" si="170"/>
        <v>42418.031180555554</v>
      </c>
      <c r="T2721" s="13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3">
        <f t="shared" si="170"/>
        <v>42655.465891203698</v>
      </c>
      <c r="T2722" s="13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t="s">
        <v>8320</v>
      </c>
      <c r="R2754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3">
        <f t="shared" si="174"/>
        <v>42550.701886574068</v>
      </c>
      <c r="T2790" s="13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t="s">
        <v>8315</v>
      </c>
      <c r="R2818" t="s">
        <v>8316</v>
      </c>
      <c r="S2818" s="13">
        <f t="shared" si="174"/>
        <v>42188.467499999999</v>
      </c>
      <c r="T2818" s="13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3">
        <f t="shared" si="178"/>
        <v>42291.739548611105</v>
      </c>
      <c r="T2843" s="13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3">
        <f t="shared" si="178"/>
        <v>41784.952488425923</v>
      </c>
      <c r="T2844" s="13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3">
        <f t="shared" si="178"/>
        <v>42480.800648148142</v>
      </c>
      <c r="T2862" s="13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3">
        <f t="shared" si="178"/>
        <v>42672.955138888887</v>
      </c>
      <c r="T2879" s="13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t="s">
        <v>8315</v>
      </c>
      <c r="R2882" t="s">
        <v>8316</v>
      </c>
      <c r="S2882" s="13">
        <f t="shared" si="178"/>
        <v>42192.905694444446</v>
      </c>
      <c r="T2882" s="13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3">
        <f t="shared" si="182"/>
        <v>42444.877743055549</v>
      </c>
      <c r="T2909" s="13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3">
        <f t="shared" si="182"/>
        <v>42499.731701388882</v>
      </c>
      <c r="T2910" s="13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3">
        <f t="shared" si="182"/>
        <v>42097.874155092592</v>
      </c>
      <c r="T2924" s="13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3">
        <f t="shared" si="182"/>
        <v>42013.15253472222</v>
      </c>
      <c r="T2925" s="13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3">
        <f t="shared" si="182"/>
        <v>42101.584074074075</v>
      </c>
      <c r="T2932" s="13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3">
        <f t="shared" si="182"/>
        <v>41803.457326388889</v>
      </c>
      <c r="T2939" s="13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t="s">
        <v>8315</v>
      </c>
      <c r="R2946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3">
        <f t="shared" si="186"/>
        <v>41239.83625</v>
      </c>
      <c r="T3004" s="13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t="s">
        <v>8315</v>
      </c>
      <c r="R3010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t="s">
        <v>8315</v>
      </c>
      <c r="R3074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3">
        <f t="shared" si="194"/>
        <v>42800.720127314817</v>
      </c>
      <c r="T3136" s="13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t="s">
        <v>8315</v>
      </c>
      <c r="R3138" t="s">
        <v>8316</v>
      </c>
      <c r="S3138" s="13">
        <f t="shared" si="194"/>
        <v>42789.462430555555</v>
      </c>
      <c r="T3138" s="13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3">
        <f t="shared" si="198"/>
        <v>41909.969386574077</v>
      </c>
      <c r="T3149" s="13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3">
        <f t="shared" si="198"/>
        <v>41447.839722222219</v>
      </c>
      <c r="T3160" s="13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3">
        <f t="shared" si="198"/>
        <v>41766.80572916667</v>
      </c>
      <c r="T3166" s="13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3">
        <f t="shared" si="198"/>
        <v>41878.878379629627</v>
      </c>
      <c r="T3175" s="13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3">
        <f t="shared" si="198"/>
        <v>42144.415532407409</v>
      </c>
      <c r="T3190" s="13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3">
        <f t="shared" si="198"/>
        <v>42018.94049768518</v>
      </c>
      <c r="T3194" s="13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3">
        <f t="shared" si="198"/>
        <v>42010.968240740738</v>
      </c>
      <c r="T3195" s="13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t="s">
        <v>8315</v>
      </c>
      <c r="R3202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3">
        <f t="shared" si="202"/>
        <v>42293.853541666671</v>
      </c>
      <c r="T3204" s="13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3">
        <f t="shared" si="202"/>
        <v>42242.988680555558</v>
      </c>
      <c r="T3205" s="13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3">
        <f t="shared" si="202"/>
        <v>42172.686099537037</v>
      </c>
      <c r="T3206" s="13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3">
        <f t="shared" si="202"/>
        <v>42095.374675925923</v>
      </c>
      <c r="T3207" s="13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3">
        <f t="shared" si="202"/>
        <v>42236.276053240741</v>
      </c>
      <c r="T3208" s="13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3">
        <f t="shared" si="202"/>
        <v>42057.277858796297</v>
      </c>
      <c r="T3209" s="13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3">
        <f t="shared" si="202"/>
        <v>41827.605057870373</v>
      </c>
      <c r="T3210" s="13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3">
        <f t="shared" si="202"/>
        <v>41778.637245370373</v>
      </c>
      <c r="T3211" s="13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3">
        <f t="shared" si="202"/>
        <v>41013.936562499999</v>
      </c>
      <c r="T3212" s="13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3">
        <f t="shared" si="202"/>
        <v>41834.586574074077</v>
      </c>
      <c r="T3213" s="13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3">
        <f t="shared" si="202"/>
        <v>41829.795729166668</v>
      </c>
      <c r="T3214" s="13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3">
        <f t="shared" si="202"/>
        <v>42171.763414351852</v>
      </c>
      <c r="T3215" s="13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3">
        <f t="shared" si="202"/>
        <v>42337.792511574073</v>
      </c>
      <c r="T3216" s="13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3">
        <f t="shared" si="202"/>
        <v>42219.665173611109</v>
      </c>
      <c r="T3217" s="13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3">
        <f t="shared" si="202"/>
        <v>42165.462627314817</v>
      </c>
      <c r="T3218" s="13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3">
        <f t="shared" si="202"/>
        <v>42648.546111111107</v>
      </c>
      <c r="T3219" s="13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3">
        <f t="shared" si="202"/>
        <v>41971.002152777779</v>
      </c>
      <c r="T3220" s="13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3">
        <f t="shared" si="202"/>
        <v>42050.983182870375</v>
      </c>
      <c r="T3221" s="13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3">
        <f t="shared" si="202"/>
        <v>42772.833379629628</v>
      </c>
      <c r="T3222" s="13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3">
        <f t="shared" si="202"/>
        <v>42155.696793981479</v>
      </c>
      <c r="T3223" s="13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3">
        <f t="shared" si="202"/>
        <v>42270.582141203704</v>
      </c>
      <c r="T3224" s="13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3">
        <f t="shared" si="202"/>
        <v>42206.835370370376</v>
      </c>
      <c r="T3225" s="13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3">
        <f t="shared" si="202"/>
        <v>42697.850844907407</v>
      </c>
      <c r="T3226" s="13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3">
        <f t="shared" si="202"/>
        <v>42503.559467592597</v>
      </c>
      <c r="T3227" s="13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3">
        <f t="shared" si="202"/>
        <v>42277.583472222221</v>
      </c>
      <c r="T3228" s="13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3">
        <f t="shared" si="202"/>
        <v>42722.882361111115</v>
      </c>
      <c r="T3229" s="13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3">
        <f t="shared" si="202"/>
        <v>42323.70930555556</v>
      </c>
      <c r="T3230" s="13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3">
        <f t="shared" si="202"/>
        <v>41933.291643518518</v>
      </c>
      <c r="T3231" s="13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3">
        <f t="shared" si="202"/>
        <v>41898.168125000004</v>
      </c>
      <c r="T3232" s="13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3">
        <f t="shared" si="202"/>
        <v>42446.943831018521</v>
      </c>
      <c r="T3233" s="13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3">
        <f t="shared" si="202"/>
        <v>42463.81385416667</v>
      </c>
      <c r="T3234" s="13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3">
        <f t="shared" si="202"/>
        <v>42766.805034722223</v>
      </c>
      <c r="T3235" s="13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3">
        <f t="shared" si="202"/>
        <v>42734.789444444439</v>
      </c>
      <c r="T3236" s="13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3">
        <f t="shared" si="202"/>
        <v>42522.347812499997</v>
      </c>
      <c r="T3237" s="13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3">
        <f t="shared" si="202"/>
        <v>42702.917048611111</v>
      </c>
      <c r="T3238" s="13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3">
        <f t="shared" si="202"/>
        <v>42252.474351851852</v>
      </c>
      <c r="T3239" s="13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3">
        <f t="shared" si="202"/>
        <v>42156.510393518518</v>
      </c>
      <c r="T3240" s="13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3">
        <f t="shared" si="202"/>
        <v>42278.089039351849</v>
      </c>
      <c r="T3241" s="13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3">
        <f t="shared" si="202"/>
        <v>42754.693842592591</v>
      </c>
      <c r="T3242" s="13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3">
        <f t="shared" si="202"/>
        <v>41893.324884259258</v>
      </c>
      <c r="T3243" s="13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3">
        <f t="shared" si="202"/>
        <v>41871.755694444444</v>
      </c>
      <c r="T3244" s="13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3">
        <f t="shared" si="202"/>
        <v>42262.096782407403</v>
      </c>
      <c r="T3245" s="13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3">
        <f t="shared" si="202"/>
        <v>42675.694236111114</v>
      </c>
      <c r="T3246" s="13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3">
        <f t="shared" si="202"/>
        <v>42135.60020833333</v>
      </c>
      <c r="T3247" s="13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3">
        <f t="shared" si="202"/>
        <v>42230.472222222219</v>
      </c>
      <c r="T3248" s="13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3">
        <f t="shared" si="202"/>
        <v>42167.434166666666</v>
      </c>
      <c r="T3249" s="13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3">
        <f t="shared" si="202"/>
        <v>42068.888391203705</v>
      </c>
      <c r="T3250" s="13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3">
        <f t="shared" si="202"/>
        <v>42145.746689814812</v>
      </c>
      <c r="T3251" s="13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3">
        <f t="shared" si="202"/>
        <v>41918.742175925923</v>
      </c>
      <c r="T3252" s="13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3">
        <f t="shared" si="202"/>
        <v>42146.731087962966</v>
      </c>
      <c r="T3253" s="13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3">
        <f t="shared" si="202"/>
        <v>42590.472685185188</v>
      </c>
      <c r="T3254" s="13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3">
        <f t="shared" si="202"/>
        <v>42602.576712962968</v>
      </c>
      <c r="T3255" s="13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3">
        <f t="shared" si="202"/>
        <v>42059.085752314815</v>
      </c>
      <c r="T3256" s="13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3">
        <f t="shared" si="202"/>
        <v>41889.768229166664</v>
      </c>
      <c r="T3257" s="13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3">
        <f t="shared" si="202"/>
        <v>42144.573807870373</v>
      </c>
      <c r="T3258" s="13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3">
        <f t="shared" si="202"/>
        <v>42758.559629629628</v>
      </c>
      <c r="T3259" s="13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3">
        <f t="shared" si="202"/>
        <v>41982.887280092589</v>
      </c>
      <c r="T3260" s="13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3">
        <f t="shared" si="202"/>
        <v>42614.760937500003</v>
      </c>
      <c r="T3261" s="13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3">
        <f t="shared" si="202"/>
        <v>42303.672662037032</v>
      </c>
      <c r="T3262" s="13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3">
        <f t="shared" si="202"/>
        <v>42171.725416666668</v>
      </c>
      <c r="T3263" s="13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3">
        <f t="shared" si="202"/>
        <v>41964.315532407403</v>
      </c>
      <c r="T3264" s="13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3">
        <f t="shared" si="202"/>
        <v>42284.516064814816</v>
      </c>
      <c r="T3265" s="13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t="s">
        <v>8315</v>
      </c>
      <c r="R3266" t="s">
        <v>8316</v>
      </c>
      <c r="S3266" s="13">
        <f t="shared" si="202"/>
        <v>42016.800208333334</v>
      </c>
      <c r="T3266" s="13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3">
        <f t="shared" si="206"/>
        <v>42136.536134259266</v>
      </c>
      <c r="T3268" s="13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3">
        <f t="shared" si="206"/>
        <v>42172.757638888885</v>
      </c>
      <c r="T3269" s="13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3">
        <f t="shared" si="206"/>
        <v>42590.90425925926</v>
      </c>
      <c r="T3270" s="13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3">
        <f t="shared" si="206"/>
        <v>42137.395798611105</v>
      </c>
      <c r="T3271" s="13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3">
        <f t="shared" si="206"/>
        <v>42167.533159722225</v>
      </c>
      <c r="T3272" s="13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3">
        <f t="shared" si="206"/>
        <v>41915.437210648146</v>
      </c>
      <c r="T3273" s="13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3">
        <f t="shared" si="206"/>
        <v>42284.500104166669</v>
      </c>
      <c r="T3274" s="13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3">
        <f t="shared" si="206"/>
        <v>42611.801412037035</v>
      </c>
      <c r="T3275" s="13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3">
        <f t="shared" si="206"/>
        <v>42400.704537037032</v>
      </c>
      <c r="T3276" s="13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3">
        <f t="shared" si="206"/>
        <v>42017.88045138889</v>
      </c>
      <c r="T3277" s="13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3">
        <f t="shared" si="206"/>
        <v>42426.949988425928</v>
      </c>
      <c r="T3278" s="13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3">
        <f t="shared" si="206"/>
        <v>41931.682939814818</v>
      </c>
      <c r="T3279" s="13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3">
        <f t="shared" si="206"/>
        <v>42124.848414351851</v>
      </c>
      <c r="T3280" s="13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3">
        <f t="shared" si="206"/>
        <v>42431.102534722217</v>
      </c>
      <c r="T3281" s="13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3">
        <f t="shared" si="206"/>
        <v>42121.756921296299</v>
      </c>
      <c r="T3282" s="13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3">
        <f t="shared" si="206"/>
        <v>42219.019733796296</v>
      </c>
      <c r="T3283" s="13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3">
        <f t="shared" si="206"/>
        <v>42445.19430555556</v>
      </c>
      <c r="T3284" s="13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3">
        <f t="shared" si="206"/>
        <v>42379.74418981481</v>
      </c>
      <c r="T3285" s="13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3">
        <f t="shared" si="206"/>
        <v>42380.884872685187</v>
      </c>
      <c r="T3286" s="13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3">
        <f t="shared" si="206"/>
        <v>42762.942430555559</v>
      </c>
      <c r="T3287" s="13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3">
        <f t="shared" si="206"/>
        <v>42567.840069444443</v>
      </c>
      <c r="T3288" s="13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3">
        <f t="shared" si="206"/>
        <v>42311.750324074077</v>
      </c>
      <c r="T3289" s="13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3">
        <f t="shared" si="206"/>
        <v>42505.774479166663</v>
      </c>
      <c r="T3290" s="13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3">
        <f t="shared" si="206"/>
        <v>42758.368078703701</v>
      </c>
      <c r="T3291" s="13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3">
        <f t="shared" si="206"/>
        <v>42775.51494212963</v>
      </c>
      <c r="T3292" s="13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3">
        <f t="shared" si="206"/>
        <v>42232.702546296292</v>
      </c>
      <c r="T3293" s="13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3">
        <f t="shared" si="206"/>
        <v>42282.770231481481</v>
      </c>
      <c r="T3294" s="13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3">
        <f t="shared" si="206"/>
        <v>42768.425370370373</v>
      </c>
      <c r="T3295" s="13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3">
        <f t="shared" si="206"/>
        <v>42141.541134259256</v>
      </c>
      <c r="T3296" s="13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3">
        <f t="shared" si="206"/>
        <v>42609.442465277782</v>
      </c>
      <c r="T3297" s="13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3">
        <f t="shared" si="206"/>
        <v>42309.756620370375</v>
      </c>
      <c r="T3298" s="13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3">
        <f t="shared" si="206"/>
        <v>42193.771481481483</v>
      </c>
      <c r="T3299" s="13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3">
        <f t="shared" si="206"/>
        <v>42239.957962962959</v>
      </c>
      <c r="T3300" s="13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3">
        <f t="shared" si="206"/>
        <v>42261.917395833334</v>
      </c>
      <c r="T3301" s="13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3">
        <f t="shared" si="206"/>
        <v>42102.743773148148</v>
      </c>
      <c r="T3302" s="13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3">
        <f t="shared" si="206"/>
        <v>42538.73583333334</v>
      </c>
      <c r="T3303" s="13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3">
        <f t="shared" si="206"/>
        <v>42681.35157407407</v>
      </c>
      <c r="T3304" s="13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3">
        <f t="shared" si="206"/>
        <v>42056.65143518518</v>
      </c>
      <c r="T3305" s="13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3">
        <f t="shared" si="206"/>
        <v>42696.624444444446</v>
      </c>
      <c r="T3306" s="13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3">
        <f t="shared" si="206"/>
        <v>42186.855879629627</v>
      </c>
      <c r="T3307" s="13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3">
        <f t="shared" si="206"/>
        <v>42493.219236111108</v>
      </c>
      <c r="T3308" s="13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3">
        <f t="shared" si="206"/>
        <v>42475.057164351849</v>
      </c>
      <c r="T3309" s="13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3">
        <f t="shared" si="206"/>
        <v>42452.876909722225</v>
      </c>
      <c r="T3310" s="13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3">
        <f t="shared" si="206"/>
        <v>42628.650208333333</v>
      </c>
      <c r="T3311" s="13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3">
        <f t="shared" si="206"/>
        <v>42253.928530092591</v>
      </c>
      <c r="T3312" s="13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3">
        <f t="shared" si="206"/>
        <v>42264.29178240741</v>
      </c>
      <c r="T3313" s="13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3">
        <f t="shared" si="206"/>
        <v>42664.809560185182</v>
      </c>
      <c r="T3314" s="13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3">
        <f t="shared" si="206"/>
        <v>42382.244409722218</v>
      </c>
      <c r="T3315" s="13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3">
        <f t="shared" si="206"/>
        <v>42105.267488425925</v>
      </c>
      <c r="T3316" s="13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3">
        <f t="shared" si="206"/>
        <v>42466.303715277783</v>
      </c>
      <c r="T3317" s="13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3">
        <f t="shared" si="206"/>
        <v>41826.871238425927</v>
      </c>
      <c r="T3318" s="13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3">
        <f t="shared" si="206"/>
        <v>42499.039629629624</v>
      </c>
      <c r="T3319" s="13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3">
        <f t="shared" si="206"/>
        <v>42431.302002314813</v>
      </c>
      <c r="T3320" s="13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3">
        <f t="shared" si="206"/>
        <v>41990.585486111115</v>
      </c>
      <c r="T3321" s="13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3">
        <f t="shared" si="206"/>
        <v>42513.045798611114</v>
      </c>
      <c r="T3322" s="13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3">
        <f t="shared" si="206"/>
        <v>41914.100289351853</v>
      </c>
      <c r="T3323" s="13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3">
        <f t="shared" si="206"/>
        <v>42521.010370370372</v>
      </c>
      <c r="T3324" s="13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3">
        <f t="shared" si="206"/>
        <v>42608.36583333333</v>
      </c>
      <c r="T3325" s="13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3">
        <f t="shared" si="206"/>
        <v>42512.58321759259</v>
      </c>
      <c r="T3326" s="13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3">
        <f t="shared" si="206"/>
        <v>42064.785613425927</v>
      </c>
      <c r="T3327" s="13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3">
        <f t="shared" si="206"/>
        <v>42041.714178240742</v>
      </c>
      <c r="T3328" s="13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3">
        <f t="shared" si="206"/>
        <v>42468.374606481477</v>
      </c>
      <c r="T3329" s="13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t="s">
        <v>8315</v>
      </c>
      <c r="R3330" t="s">
        <v>8316</v>
      </c>
      <c r="S3330" s="13">
        <f t="shared" si="206"/>
        <v>41822.57503472222</v>
      </c>
      <c r="T3330" s="13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3">
        <f t="shared" si="210"/>
        <v>42065.887361111112</v>
      </c>
      <c r="T3332" s="13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3">
        <f t="shared" si="210"/>
        <v>42248.697754629626</v>
      </c>
      <c r="T3333" s="13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3">
        <f t="shared" si="210"/>
        <v>41809.860300925924</v>
      </c>
      <c r="T3334" s="13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3">
        <f t="shared" si="210"/>
        <v>42148.676851851851</v>
      </c>
      <c r="T3335" s="13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3">
        <f t="shared" si="210"/>
        <v>42185.521087962959</v>
      </c>
      <c r="T3336" s="13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3">
        <f t="shared" si="210"/>
        <v>41827.674143518518</v>
      </c>
      <c r="T3337" s="13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3">
        <f t="shared" si="210"/>
        <v>42437.398680555561</v>
      </c>
      <c r="T3338" s="13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3">
        <f t="shared" si="210"/>
        <v>41901.282025462962</v>
      </c>
      <c r="T3339" s="13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3">
        <f t="shared" si="210"/>
        <v>42769.574999999997</v>
      </c>
      <c r="T3340" s="13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3">
        <f t="shared" si="210"/>
        <v>42549.665717592594</v>
      </c>
      <c r="T3341" s="13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3">
        <f t="shared" si="210"/>
        <v>42685.974004629628</v>
      </c>
      <c r="T3342" s="13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3">
        <f t="shared" si="210"/>
        <v>42510.798854166671</v>
      </c>
      <c r="T3343" s="13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3">
        <f t="shared" si="210"/>
        <v>42062.296412037031</v>
      </c>
      <c r="T3344" s="13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3">
        <f t="shared" si="210"/>
        <v>42452.916481481487</v>
      </c>
      <c r="T3345" s="13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3">
        <f t="shared" si="210"/>
        <v>41851.200150462959</v>
      </c>
      <c r="T3346" s="13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3">
        <f t="shared" si="210"/>
        <v>42053.106111111112</v>
      </c>
      <c r="T3347" s="13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3">
        <f t="shared" si="210"/>
        <v>42054.024421296301</v>
      </c>
      <c r="T3348" s="13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3">
        <f t="shared" si="210"/>
        <v>42484.551550925928</v>
      </c>
      <c r="T3349" s="13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3">
        <f t="shared" si="210"/>
        <v>42466.558796296296</v>
      </c>
      <c r="T3350" s="13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3">
        <f t="shared" si="210"/>
        <v>42513.110787037032</v>
      </c>
      <c r="T3351" s="13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3">
        <f t="shared" si="210"/>
        <v>42302.701516203699</v>
      </c>
      <c r="T3352" s="13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3">
        <f t="shared" si="210"/>
        <v>41806.395428240743</v>
      </c>
      <c r="T3353" s="13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3">
        <f t="shared" si="210"/>
        <v>42495.992800925931</v>
      </c>
      <c r="T3354" s="13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3">
        <f t="shared" si="210"/>
        <v>42479.432291666672</v>
      </c>
      <c r="T3355" s="13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3">
        <f t="shared" si="210"/>
        <v>42270.7269212963</v>
      </c>
      <c r="T3356" s="13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3">
        <f t="shared" si="210"/>
        <v>42489.619525462964</v>
      </c>
      <c r="T3357" s="13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3">
        <f t="shared" si="210"/>
        <v>42536.815648148149</v>
      </c>
      <c r="T3358" s="13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3">
        <f t="shared" si="210"/>
        <v>41822.417939814812</v>
      </c>
      <c r="T3359" s="13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3">
        <f t="shared" si="210"/>
        <v>41932.311099537037</v>
      </c>
      <c r="T3360" s="13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3">
        <f t="shared" si="210"/>
        <v>42746.057106481487</v>
      </c>
      <c r="T3361" s="13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3">
        <f t="shared" si="210"/>
        <v>42697.082673611112</v>
      </c>
      <c r="T3362" s="13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3">
        <f t="shared" si="210"/>
        <v>41866.025347222225</v>
      </c>
      <c r="T3363" s="13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3">
        <f t="shared" si="210"/>
        <v>42056.091631944444</v>
      </c>
      <c r="T3364" s="13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3">
        <f t="shared" si="210"/>
        <v>41851.771354166667</v>
      </c>
      <c r="T3365" s="13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3">
        <f t="shared" si="210"/>
        <v>42422.977418981478</v>
      </c>
      <c r="T3366" s="13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3">
        <f t="shared" si="210"/>
        <v>42321.101759259262</v>
      </c>
      <c r="T3367" s="13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3">
        <f t="shared" si="210"/>
        <v>42107.067557870367</v>
      </c>
      <c r="T3368" s="13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3">
        <f t="shared" si="210"/>
        <v>42192.933958333335</v>
      </c>
      <c r="T3369" s="13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3">
        <f t="shared" si="210"/>
        <v>41969.199756944443</v>
      </c>
      <c r="T3370" s="13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3">
        <f t="shared" si="210"/>
        <v>42690.041435185187</v>
      </c>
      <c r="T3371" s="13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3">
        <f t="shared" si="210"/>
        <v>42690.334317129629</v>
      </c>
      <c r="T3372" s="13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3">
        <f t="shared" si="210"/>
        <v>42312.874594907407</v>
      </c>
      <c r="T3373" s="13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3">
        <f t="shared" si="210"/>
        <v>41855.548101851848</v>
      </c>
      <c r="T3374" s="13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3">
        <f t="shared" si="210"/>
        <v>42179.854629629626</v>
      </c>
      <c r="T3375" s="13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3">
        <f t="shared" si="210"/>
        <v>42275.731666666667</v>
      </c>
      <c r="T3376" s="13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3">
        <f t="shared" si="210"/>
        <v>41765.610798611109</v>
      </c>
      <c r="T3377" s="13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3">
        <f t="shared" si="210"/>
        <v>42059.701319444444</v>
      </c>
      <c r="T3378" s="13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3">
        <f t="shared" si="210"/>
        <v>42053.732627314821</v>
      </c>
      <c r="T3379" s="13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3">
        <f t="shared" si="210"/>
        <v>41858.355393518519</v>
      </c>
      <c r="T3380" s="13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3">
        <f t="shared" si="210"/>
        <v>42225.513888888891</v>
      </c>
      <c r="T3381" s="13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3">
        <f t="shared" si="210"/>
        <v>41937.95344907407</v>
      </c>
      <c r="T3382" s="13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3">
        <f t="shared" si="210"/>
        <v>42044.184988425928</v>
      </c>
      <c r="T3383" s="13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3">
        <f t="shared" si="210"/>
        <v>42559.431203703702</v>
      </c>
      <c r="T3384" s="13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3">
        <f t="shared" si="210"/>
        <v>42524.782638888893</v>
      </c>
      <c r="T3385" s="13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3">
        <f t="shared" si="210"/>
        <v>42292.087592592594</v>
      </c>
      <c r="T3386" s="13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3">
        <f t="shared" si="210"/>
        <v>41953.8675</v>
      </c>
      <c r="T3387" s="13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3">
        <f t="shared" si="210"/>
        <v>41946.644745370373</v>
      </c>
      <c r="T3388" s="13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3">
        <f t="shared" si="210"/>
        <v>41947.762592592589</v>
      </c>
      <c r="T3389" s="13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3">
        <f t="shared" si="210"/>
        <v>42143.461122685185</v>
      </c>
      <c r="T3390" s="13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3">
        <f t="shared" si="210"/>
        <v>42494.563449074078</v>
      </c>
      <c r="T3391" s="13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3">
        <f t="shared" si="210"/>
        <v>41815.774826388886</v>
      </c>
      <c r="T3392" s="13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3">
        <f t="shared" si="210"/>
        <v>41830.545694444445</v>
      </c>
      <c r="T3393" s="13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t="s">
        <v>8315</v>
      </c>
      <c r="R3394" t="s">
        <v>8316</v>
      </c>
      <c r="S3394" s="13">
        <f t="shared" si="210"/>
        <v>42446.845543981486</v>
      </c>
      <c r="T3394" s="13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3">
        <f t="shared" si="214"/>
        <v>41817.59542824074</v>
      </c>
      <c r="T3396" s="13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3">
        <f t="shared" si="214"/>
        <v>42140.712314814817</v>
      </c>
      <c r="T3397" s="13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3">
        <f t="shared" si="214"/>
        <v>41764.44663194444</v>
      </c>
      <c r="T3398" s="13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3">
        <f t="shared" si="214"/>
        <v>42378.478344907402</v>
      </c>
      <c r="T3399" s="13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3">
        <f t="shared" si="214"/>
        <v>41941.75203703704</v>
      </c>
      <c r="T3400" s="13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3">
        <f t="shared" si="214"/>
        <v>42026.920428240745</v>
      </c>
      <c r="T3401" s="13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3">
        <f t="shared" si="214"/>
        <v>41834.953865740739</v>
      </c>
      <c r="T3402" s="13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3">
        <f t="shared" si="214"/>
        <v>42193.723912037036</v>
      </c>
      <c r="T3403" s="13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3">
        <f t="shared" si="214"/>
        <v>42290.61855324074</v>
      </c>
      <c r="T3404" s="13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3">
        <f t="shared" si="214"/>
        <v>42150.462083333332</v>
      </c>
      <c r="T3405" s="13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3">
        <f t="shared" si="214"/>
        <v>42152.503495370373</v>
      </c>
      <c r="T3406" s="13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3">
        <f t="shared" si="214"/>
        <v>42410.017199074078</v>
      </c>
      <c r="T3407" s="13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3">
        <f t="shared" si="214"/>
        <v>41791.492777777778</v>
      </c>
      <c r="T3408" s="13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3">
        <f t="shared" si="214"/>
        <v>41796.422326388885</v>
      </c>
      <c r="T3409" s="13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3">
        <f t="shared" si="214"/>
        <v>41808.991944444446</v>
      </c>
      <c r="T3410" s="13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3">
        <f t="shared" si="214"/>
        <v>42544.814328703709</v>
      </c>
      <c r="T3411" s="13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3">
        <f t="shared" si="214"/>
        <v>42500.041550925926</v>
      </c>
      <c r="T3412" s="13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3">
        <f t="shared" si="214"/>
        <v>42265.022824074069</v>
      </c>
      <c r="T3413" s="13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3">
        <f t="shared" si="214"/>
        <v>41879.959050925929</v>
      </c>
      <c r="T3414" s="13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3">
        <f t="shared" si="214"/>
        <v>42053.733078703706</v>
      </c>
      <c r="T3415" s="13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3">
        <f t="shared" si="214"/>
        <v>42675.832465277781</v>
      </c>
      <c r="T3416" s="13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3">
        <f t="shared" si="214"/>
        <v>42467.144166666665</v>
      </c>
      <c r="T3417" s="13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3">
        <f t="shared" si="214"/>
        <v>42089.412557870368</v>
      </c>
      <c r="T3418" s="13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3">
        <f t="shared" si="214"/>
        <v>41894.91375</v>
      </c>
      <c r="T3419" s="13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3">
        <f t="shared" si="214"/>
        <v>41752.83457175926</v>
      </c>
      <c r="T3420" s="13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3">
        <f t="shared" si="214"/>
        <v>42448.821585648147</v>
      </c>
      <c r="T3421" s="13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3">
        <f t="shared" si="214"/>
        <v>42405.090300925927</v>
      </c>
      <c r="T3422" s="13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3">
        <f t="shared" si="214"/>
        <v>42037.791238425925</v>
      </c>
      <c r="T3423" s="13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3">
        <f t="shared" si="214"/>
        <v>42323.562222222223</v>
      </c>
      <c r="T3424" s="13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3">
        <f t="shared" si="214"/>
        <v>42088.911354166667</v>
      </c>
      <c r="T3425" s="13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3">
        <f t="shared" si="214"/>
        <v>42018.676898148144</v>
      </c>
      <c r="T3426" s="13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3">
        <f t="shared" si="214"/>
        <v>41884.617314814815</v>
      </c>
      <c r="T3427" s="13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3">
        <f t="shared" si="214"/>
        <v>41884.056747685187</v>
      </c>
      <c r="T3428" s="13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3">
        <f t="shared" si="214"/>
        <v>41792.645277777774</v>
      </c>
      <c r="T3429" s="13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3">
        <f t="shared" si="214"/>
        <v>42038.720451388886</v>
      </c>
      <c r="T3430" s="13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3">
        <f t="shared" si="214"/>
        <v>42662.021539351852</v>
      </c>
      <c r="T3431" s="13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3">
        <f t="shared" si="214"/>
        <v>41820.945613425924</v>
      </c>
      <c r="T3432" s="13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3">
        <f t="shared" si="214"/>
        <v>41839.730937500004</v>
      </c>
      <c r="T3433" s="13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3">
        <f t="shared" si="214"/>
        <v>42380.581180555557</v>
      </c>
      <c r="T3434" s="13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3">
        <f t="shared" si="214"/>
        <v>41776.063136574077</v>
      </c>
      <c r="T3435" s="13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3">
        <f t="shared" si="214"/>
        <v>41800.380428240744</v>
      </c>
      <c r="T3436" s="13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3">
        <f t="shared" si="214"/>
        <v>42572.61681712963</v>
      </c>
      <c r="T3437" s="13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3">
        <f t="shared" si="214"/>
        <v>41851.541585648149</v>
      </c>
      <c r="T3438" s="13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3">
        <f t="shared" si="214"/>
        <v>42205.710879629631</v>
      </c>
      <c r="T3439" s="13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3">
        <f t="shared" si="214"/>
        <v>42100.927858796291</v>
      </c>
      <c r="T3440" s="13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3">
        <f t="shared" si="214"/>
        <v>42374.911226851851</v>
      </c>
      <c r="T3441" s="13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3">
        <f t="shared" si="214"/>
        <v>41809.12300925926</v>
      </c>
      <c r="T3442" s="13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3">
        <f t="shared" si="214"/>
        <v>42294.429641203707</v>
      </c>
      <c r="T3443" s="13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3">
        <f t="shared" si="214"/>
        <v>42124.841111111105</v>
      </c>
      <c r="T3444" s="13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3">
        <f t="shared" si="214"/>
        <v>41861.524837962963</v>
      </c>
      <c r="T3445" s="13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3">
        <f t="shared" si="214"/>
        <v>42521.291504629626</v>
      </c>
      <c r="T3446" s="13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3">
        <f t="shared" si="214"/>
        <v>42272.530509259261</v>
      </c>
      <c r="T3447" s="13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3">
        <f t="shared" si="214"/>
        <v>42016.832465277781</v>
      </c>
      <c r="T3448" s="13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3">
        <f t="shared" si="214"/>
        <v>42402.889027777783</v>
      </c>
      <c r="T3449" s="13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3">
        <f t="shared" si="214"/>
        <v>41960.119085648148</v>
      </c>
      <c r="T3450" s="13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3">
        <f t="shared" si="214"/>
        <v>42532.052523148144</v>
      </c>
      <c r="T3451" s="13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3">
        <f t="shared" si="214"/>
        <v>42036.704525462963</v>
      </c>
      <c r="T3452" s="13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3">
        <f t="shared" si="214"/>
        <v>42088.723692129628</v>
      </c>
      <c r="T3453" s="13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3">
        <f t="shared" si="214"/>
        <v>41820.639189814814</v>
      </c>
      <c r="T3454" s="13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3">
        <f t="shared" si="214"/>
        <v>42535.97865740741</v>
      </c>
      <c r="T3455" s="13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3">
        <f t="shared" si="214"/>
        <v>41821.698599537034</v>
      </c>
      <c r="T3456" s="13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3">
        <f t="shared" si="214"/>
        <v>42626.7503125</v>
      </c>
      <c r="T3457" s="13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t="s">
        <v>8315</v>
      </c>
      <c r="R3458" t="s">
        <v>8316</v>
      </c>
      <c r="S3458" s="13">
        <f t="shared" si="214"/>
        <v>41821.205636574072</v>
      </c>
      <c r="T3458" s="13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3">
        <f t="shared" si="218"/>
        <v>42011.202581018515</v>
      </c>
      <c r="T3460" s="13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3">
        <f t="shared" si="218"/>
        <v>42480.479861111111</v>
      </c>
      <c r="T3461" s="13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3">
        <f t="shared" si="218"/>
        <v>41852.527222222219</v>
      </c>
      <c r="T3462" s="13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3">
        <f t="shared" si="218"/>
        <v>42643.632858796293</v>
      </c>
      <c r="T3463" s="13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3">
        <f t="shared" si="218"/>
        <v>42179.898472222223</v>
      </c>
      <c r="T3464" s="13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3">
        <f t="shared" si="218"/>
        <v>42612.918807870374</v>
      </c>
      <c r="T3465" s="13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3">
        <f t="shared" si="218"/>
        <v>42575.130057870367</v>
      </c>
      <c r="T3466" s="13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3">
        <f t="shared" si="218"/>
        <v>42200.625833333332</v>
      </c>
      <c r="T3467" s="13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3">
        <f t="shared" si="218"/>
        <v>42420.019097222219</v>
      </c>
      <c r="T3468" s="13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3">
        <f t="shared" si="218"/>
        <v>42053.671666666662</v>
      </c>
      <c r="T3469" s="13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3">
        <f t="shared" si="218"/>
        <v>42605.765381944439</v>
      </c>
      <c r="T3470" s="13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3">
        <f t="shared" si="218"/>
        <v>42458.641724537039</v>
      </c>
      <c r="T3471" s="13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3">
        <f t="shared" si="218"/>
        <v>42529.022013888884</v>
      </c>
      <c r="T3472" s="13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3">
        <f t="shared" si="218"/>
        <v>41841.820486111108</v>
      </c>
      <c r="T3473" s="13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3">
        <f t="shared" si="218"/>
        <v>41928.170497685183</v>
      </c>
      <c r="T3474" s="13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3">
        <f t="shared" si="218"/>
        <v>42062.834444444445</v>
      </c>
      <c r="T3475" s="13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3">
        <f t="shared" si="218"/>
        <v>42541.501516203702</v>
      </c>
      <c r="T3476" s="13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3">
        <f t="shared" si="218"/>
        <v>41918.880833333329</v>
      </c>
      <c r="T3477" s="13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3">
        <f t="shared" si="218"/>
        <v>41921.279976851853</v>
      </c>
      <c r="T3478" s="13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3">
        <f t="shared" si="218"/>
        <v>42128.736608796295</v>
      </c>
      <c r="T3479" s="13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3">
        <f t="shared" si="218"/>
        <v>42053.916921296302</v>
      </c>
      <c r="T3480" s="13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3">
        <f t="shared" si="218"/>
        <v>41781.855092592588</v>
      </c>
      <c r="T3481" s="13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3">
        <f t="shared" si="218"/>
        <v>42171.317442129628</v>
      </c>
      <c r="T3482" s="13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3">
        <f t="shared" si="218"/>
        <v>41989.24754629629</v>
      </c>
      <c r="T3483" s="13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3">
        <f t="shared" si="218"/>
        <v>41796.771597222221</v>
      </c>
      <c r="T3484" s="13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3">
        <f t="shared" si="218"/>
        <v>41793.668761574074</v>
      </c>
      <c r="T3485" s="13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3">
        <f t="shared" si="218"/>
        <v>42506.760405092587</v>
      </c>
      <c r="T3486" s="13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3">
        <f t="shared" si="218"/>
        <v>42372.693055555559</v>
      </c>
      <c r="T3487" s="13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3">
        <f t="shared" si="218"/>
        <v>42126.87501157407</v>
      </c>
      <c r="T3488" s="13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3">
        <f t="shared" si="218"/>
        <v>42149.940416666665</v>
      </c>
      <c r="T3489" s="13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3">
        <f t="shared" si="218"/>
        <v>42087.768055555556</v>
      </c>
      <c r="T3490" s="13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3">
        <f t="shared" si="218"/>
        <v>41753.635775462964</v>
      </c>
      <c r="T3491" s="13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3">
        <f t="shared" si="218"/>
        <v>42443.802361111113</v>
      </c>
      <c r="T3492" s="13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3">
        <f t="shared" si="218"/>
        <v>42121.249814814815</v>
      </c>
      <c r="T3493" s="13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3">
        <f t="shared" si="218"/>
        <v>42268.009224537032</v>
      </c>
      <c r="T3494" s="13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3">
        <f t="shared" si="218"/>
        <v>41848.866157407407</v>
      </c>
      <c r="T3495" s="13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3">
        <f t="shared" si="218"/>
        <v>42689.214988425927</v>
      </c>
      <c r="T3496" s="13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3">
        <f t="shared" si="218"/>
        <v>41915.762835648151</v>
      </c>
      <c r="T3497" s="13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3">
        <f t="shared" si="218"/>
        <v>42584.846828703703</v>
      </c>
      <c r="T3498" s="13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3">
        <f t="shared" si="218"/>
        <v>42511.741944444439</v>
      </c>
      <c r="T3499" s="13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3">
        <f t="shared" si="218"/>
        <v>42459.15861111111</v>
      </c>
      <c r="T3500" s="13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3">
        <f t="shared" si="218"/>
        <v>42132.036168981482</v>
      </c>
      <c r="T3501" s="13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3">
        <f t="shared" si="218"/>
        <v>42419.91942129629</v>
      </c>
      <c r="T3502" s="13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3">
        <f t="shared" si="218"/>
        <v>42233.763831018514</v>
      </c>
      <c r="T3503" s="13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3">
        <f t="shared" si="218"/>
        <v>42430.839398148149</v>
      </c>
      <c r="T3504" s="13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3">
        <f t="shared" si="218"/>
        <v>42545.478333333333</v>
      </c>
      <c r="T3505" s="13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3">
        <f t="shared" si="218"/>
        <v>42297.748738425929</v>
      </c>
      <c r="T3506" s="13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3">
        <f t="shared" si="218"/>
        <v>41760.935706018521</v>
      </c>
      <c r="T3507" s="13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3">
        <f t="shared" si="218"/>
        <v>41829.734259259261</v>
      </c>
      <c r="T3508" s="13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3">
        <f t="shared" si="218"/>
        <v>42491.92288194444</v>
      </c>
      <c r="T3509" s="13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3">
        <f t="shared" si="218"/>
        <v>42477.729780092588</v>
      </c>
      <c r="T3510" s="13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3">
        <f t="shared" si="218"/>
        <v>41950.859560185185</v>
      </c>
      <c r="T3511" s="13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3">
        <f t="shared" si="218"/>
        <v>41802.62090277778</v>
      </c>
      <c r="T3512" s="13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3">
        <f t="shared" si="218"/>
        <v>41927.873784722222</v>
      </c>
      <c r="T3513" s="13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3">
        <f t="shared" si="218"/>
        <v>42057.536944444444</v>
      </c>
      <c r="T3514" s="13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3">
        <f t="shared" si="218"/>
        <v>41781.096203703702</v>
      </c>
      <c r="T3515" s="13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3">
        <f t="shared" si="218"/>
        <v>42020.846666666665</v>
      </c>
      <c r="T3516" s="13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3">
        <f t="shared" si="218"/>
        <v>42125.772812499999</v>
      </c>
      <c r="T3517" s="13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3">
        <f t="shared" si="218"/>
        <v>41856.010069444441</v>
      </c>
      <c r="T3518" s="13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3">
        <f t="shared" si="218"/>
        <v>41794.817523148151</v>
      </c>
      <c r="T3519" s="13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3">
        <f t="shared" si="218"/>
        <v>41893.783553240741</v>
      </c>
      <c r="T3520" s="13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3">
        <f t="shared" si="218"/>
        <v>42037.598958333328</v>
      </c>
      <c r="T3521" s="13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t="s">
        <v>8315</v>
      </c>
      <c r="R3522" t="s">
        <v>8316</v>
      </c>
      <c r="S3522" s="13">
        <f t="shared" si="218"/>
        <v>42227.824212962965</v>
      </c>
      <c r="T3522" s="13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3">
        <f t="shared" si="222"/>
        <v>42234.789884259255</v>
      </c>
      <c r="T3524" s="13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3">
        <f t="shared" si="222"/>
        <v>42581.397546296299</v>
      </c>
      <c r="T3525" s="13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3">
        <f t="shared" si="222"/>
        <v>41880.76357638889</v>
      </c>
      <c r="T3526" s="13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3">
        <f t="shared" si="222"/>
        <v>42214.6956712963</v>
      </c>
      <c r="T3527" s="13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3">
        <f t="shared" si="222"/>
        <v>42460.335312499999</v>
      </c>
      <c r="T3528" s="13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3">
        <f t="shared" si="222"/>
        <v>42167.023206018523</v>
      </c>
      <c r="T3529" s="13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3">
        <f t="shared" si="222"/>
        <v>42733.50136574074</v>
      </c>
      <c r="T3530" s="13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3">
        <f t="shared" si="222"/>
        <v>42177.761782407411</v>
      </c>
      <c r="T3531" s="13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3">
        <f t="shared" si="222"/>
        <v>42442.623344907406</v>
      </c>
      <c r="T3532" s="13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3">
        <f t="shared" si="222"/>
        <v>42521.654328703706</v>
      </c>
      <c r="T3533" s="13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3">
        <f t="shared" si="222"/>
        <v>41884.599849537037</v>
      </c>
      <c r="T3534" s="13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3">
        <f t="shared" si="222"/>
        <v>42289.761192129634</v>
      </c>
      <c r="T3535" s="13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3">
        <f t="shared" si="222"/>
        <v>42243.6252662037</v>
      </c>
      <c r="T3536" s="13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3">
        <f t="shared" si="222"/>
        <v>42248.640162037031</v>
      </c>
      <c r="T3537" s="13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3">
        <f t="shared" si="222"/>
        <v>42328.727141203708</v>
      </c>
      <c r="T3538" s="13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3">
        <f t="shared" si="222"/>
        <v>41923.354351851849</v>
      </c>
      <c r="T3539" s="13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3">
        <f t="shared" si="222"/>
        <v>42571.420601851853</v>
      </c>
      <c r="T3540" s="13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3">
        <f t="shared" si="222"/>
        <v>42600.756041666667</v>
      </c>
      <c r="T3541" s="13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3">
        <f t="shared" si="222"/>
        <v>42517.003368055557</v>
      </c>
      <c r="T3542" s="13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3">
        <f t="shared" si="222"/>
        <v>42222.730034722219</v>
      </c>
      <c r="T3543" s="13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3">
        <f t="shared" si="222"/>
        <v>41829.599791666667</v>
      </c>
      <c r="T3544" s="13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3">
        <f t="shared" si="222"/>
        <v>42150.755312499998</v>
      </c>
      <c r="T3545" s="13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3">
        <f t="shared" si="222"/>
        <v>42040.831678240742</v>
      </c>
      <c r="T3546" s="13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3">
        <f t="shared" si="222"/>
        <v>42075.807395833333</v>
      </c>
      <c r="T3547" s="13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3">
        <f t="shared" si="222"/>
        <v>42073.660694444443</v>
      </c>
      <c r="T3548" s="13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3">
        <f t="shared" si="222"/>
        <v>42480.078715277778</v>
      </c>
      <c r="T3549" s="13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3">
        <f t="shared" si="222"/>
        <v>42411.942291666666</v>
      </c>
      <c r="T3550" s="13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3">
        <f t="shared" si="222"/>
        <v>42223.394363425927</v>
      </c>
      <c r="T3551" s="13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3">
        <f t="shared" si="222"/>
        <v>42462.893495370372</v>
      </c>
      <c r="T3552" s="13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3">
        <f t="shared" si="222"/>
        <v>41753.515856481477</v>
      </c>
      <c r="T3553" s="13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3">
        <f t="shared" si="222"/>
        <v>41788.587083333332</v>
      </c>
      <c r="T3554" s="13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3">
        <f t="shared" si="222"/>
        <v>42196.028703703705</v>
      </c>
      <c r="T3555" s="13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3">
        <f t="shared" si="222"/>
        <v>42016.050451388888</v>
      </c>
      <c r="T3556" s="13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3">
        <f t="shared" si="222"/>
        <v>42661.442060185189</v>
      </c>
      <c r="T3557" s="13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3">
        <f t="shared" si="222"/>
        <v>41808.649583333332</v>
      </c>
      <c r="T3558" s="13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3">
        <f t="shared" si="222"/>
        <v>41730.276747685188</v>
      </c>
      <c r="T3559" s="13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3">
        <f t="shared" si="222"/>
        <v>42139.816840277781</v>
      </c>
      <c r="T3560" s="13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3">
        <f t="shared" si="222"/>
        <v>42194.096157407403</v>
      </c>
      <c r="T3561" s="13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3">
        <f t="shared" si="222"/>
        <v>42115.889652777783</v>
      </c>
      <c r="T3562" s="13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3">
        <f t="shared" si="222"/>
        <v>42203.680300925931</v>
      </c>
      <c r="T3563" s="13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3">
        <f t="shared" si="222"/>
        <v>42433.761886574073</v>
      </c>
      <c r="T3564" s="13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3">
        <f t="shared" si="222"/>
        <v>42555.671944444446</v>
      </c>
      <c r="T3565" s="13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3">
        <f t="shared" si="222"/>
        <v>42236.623252314821</v>
      </c>
      <c r="T3566" s="13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3">
        <f t="shared" si="222"/>
        <v>41974.743148148147</v>
      </c>
      <c r="T3567" s="13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3">
        <f t="shared" si="222"/>
        <v>41997.507905092592</v>
      </c>
      <c r="T3568" s="13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3">
        <f t="shared" si="222"/>
        <v>42135.810694444444</v>
      </c>
      <c r="T3569" s="13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3">
        <f t="shared" si="222"/>
        <v>41869.740671296298</v>
      </c>
      <c r="T3570" s="13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3">
        <f t="shared" si="222"/>
        <v>41982.688611111109</v>
      </c>
      <c r="T3571" s="13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3">
        <f t="shared" si="222"/>
        <v>41976.331979166673</v>
      </c>
      <c r="T3572" s="13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3">
        <f t="shared" si="222"/>
        <v>41912.858946759261</v>
      </c>
      <c r="T3573" s="13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3">
        <f t="shared" si="222"/>
        <v>42146.570393518516</v>
      </c>
      <c r="T3574" s="13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3">
        <f t="shared" si="222"/>
        <v>41921.375532407408</v>
      </c>
      <c r="T3575" s="13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3">
        <f t="shared" si="222"/>
        <v>41926.942685185182</v>
      </c>
      <c r="T3576" s="13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3">
        <f t="shared" si="222"/>
        <v>42561.783877314811</v>
      </c>
      <c r="T3577" s="13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3">
        <f t="shared" si="222"/>
        <v>42649.54923611111</v>
      </c>
      <c r="T3578" s="13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3">
        <f t="shared" si="222"/>
        <v>42093.786840277782</v>
      </c>
      <c r="T3579" s="13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3">
        <f t="shared" si="222"/>
        <v>42460.733530092592</v>
      </c>
      <c r="T3580" s="13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3">
        <f t="shared" si="222"/>
        <v>42430.762222222227</v>
      </c>
      <c r="T3581" s="13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3">
        <f t="shared" si="222"/>
        <v>42026.176180555558</v>
      </c>
      <c r="T3582" s="13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3">
        <f t="shared" si="222"/>
        <v>41836.471180555556</v>
      </c>
      <c r="T3583" s="13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3">
        <f t="shared" si="222"/>
        <v>42451.095856481479</v>
      </c>
      <c r="T3584" s="13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3">
        <f t="shared" si="222"/>
        <v>42418.425983796296</v>
      </c>
      <c r="T3585" s="13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t="s">
        <v>8315</v>
      </c>
      <c r="R3586" t="s">
        <v>8316</v>
      </c>
      <c r="S3586" s="13">
        <f t="shared" si="222"/>
        <v>42168.316481481481</v>
      </c>
      <c r="T3586" s="13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3">
        <f t="shared" si="226"/>
        <v>42576.697569444441</v>
      </c>
      <c r="T3588" s="13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3">
        <f t="shared" si="226"/>
        <v>42503.539976851855</v>
      </c>
      <c r="T3589" s="13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3">
        <f t="shared" si="226"/>
        <v>42101.828819444447</v>
      </c>
      <c r="T3590" s="13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3">
        <f t="shared" si="226"/>
        <v>42125.647534722222</v>
      </c>
      <c r="T3591" s="13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3">
        <f t="shared" si="226"/>
        <v>41902.333726851852</v>
      </c>
      <c r="T3592" s="13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3">
        <f t="shared" si="226"/>
        <v>42003.948425925926</v>
      </c>
      <c r="T3593" s="13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3">
        <f t="shared" si="226"/>
        <v>41988.829942129625</v>
      </c>
      <c r="T3594" s="13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3">
        <f t="shared" si="226"/>
        <v>41974.898599537039</v>
      </c>
      <c r="T3595" s="13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3">
        <f t="shared" si="226"/>
        <v>42592.066921296297</v>
      </c>
      <c r="T3596" s="13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3">
        <f t="shared" si="226"/>
        <v>42050.008368055554</v>
      </c>
      <c r="T3597" s="13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3">
        <f t="shared" si="226"/>
        <v>41856.715069444443</v>
      </c>
      <c r="T3598" s="13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3">
        <f t="shared" si="226"/>
        <v>42417.585532407407</v>
      </c>
      <c r="T3599" s="13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3">
        <f t="shared" si="226"/>
        <v>41866.79886574074</v>
      </c>
      <c r="T3600" s="13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3">
        <f t="shared" si="226"/>
        <v>42220.79487268519</v>
      </c>
      <c r="T3601" s="13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3">
        <f t="shared" si="226"/>
        <v>42628.849120370374</v>
      </c>
      <c r="T3602" s="13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3">
        <f t="shared" si="226"/>
        <v>41990.99863425926</v>
      </c>
      <c r="T3603" s="13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3">
        <f t="shared" si="226"/>
        <v>42447.894432870366</v>
      </c>
      <c r="T3604" s="13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3">
        <f t="shared" si="226"/>
        <v>42283.864351851851</v>
      </c>
      <c r="T3605" s="13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3">
        <f t="shared" si="226"/>
        <v>42483.015694444446</v>
      </c>
      <c r="T3606" s="13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3">
        <f t="shared" si="226"/>
        <v>42383.793124999997</v>
      </c>
      <c r="T3607" s="13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3">
        <f t="shared" si="226"/>
        <v>42566.604826388888</v>
      </c>
      <c r="T3608" s="13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3">
        <f t="shared" si="226"/>
        <v>42338.963912037041</v>
      </c>
      <c r="T3609" s="13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3">
        <f t="shared" si="226"/>
        <v>42506.709375000006</v>
      </c>
      <c r="T3610" s="13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3">
        <f t="shared" si="226"/>
        <v>42429.991724537031</v>
      </c>
      <c r="T3611" s="13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3">
        <f t="shared" si="226"/>
        <v>42203.432129629626</v>
      </c>
      <c r="T3612" s="13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3">
        <f t="shared" si="226"/>
        <v>42072.370381944449</v>
      </c>
      <c r="T3613" s="13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3">
        <f t="shared" si="226"/>
        <v>41789.726979166669</v>
      </c>
      <c r="T3614" s="13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3">
        <f t="shared" si="226"/>
        <v>41788.58997685185</v>
      </c>
      <c r="T3615" s="13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3">
        <f t="shared" si="226"/>
        <v>42144.041851851856</v>
      </c>
      <c r="T3616" s="13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3">
        <f t="shared" si="226"/>
        <v>42318.593703703707</v>
      </c>
      <c r="T3617" s="13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3">
        <f t="shared" si="226"/>
        <v>42052.949814814812</v>
      </c>
      <c r="T3618" s="13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3">
        <f t="shared" si="226"/>
        <v>42779.610289351855</v>
      </c>
      <c r="T3619" s="13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3">
        <f t="shared" si="226"/>
        <v>42128.627893518518</v>
      </c>
      <c r="T3620" s="13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3">
        <f t="shared" si="226"/>
        <v>42661.132245370376</v>
      </c>
      <c r="T3621" s="13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3">
        <f t="shared" si="226"/>
        <v>42037.938206018516</v>
      </c>
      <c r="T3622" s="13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3">
        <f t="shared" si="226"/>
        <v>42619.935694444444</v>
      </c>
      <c r="T3623" s="13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3">
        <f t="shared" si="226"/>
        <v>41877.221886574072</v>
      </c>
      <c r="T3624" s="13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3">
        <f t="shared" si="226"/>
        <v>41828.736921296295</v>
      </c>
      <c r="T3625" s="13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3">
        <f t="shared" si="226"/>
        <v>42545.774189814809</v>
      </c>
      <c r="T3626" s="13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3">
        <f t="shared" si="226"/>
        <v>42157.652511574073</v>
      </c>
      <c r="T3627" s="13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3">
        <f t="shared" si="226"/>
        <v>41846.667326388888</v>
      </c>
      <c r="T3628" s="13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3">
        <f t="shared" si="226"/>
        <v>42460.741747685184</v>
      </c>
      <c r="T3629" s="13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3">
        <f t="shared" si="226"/>
        <v>42291.833287037036</v>
      </c>
      <c r="T3630" s="13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3">
        <f t="shared" si="226"/>
        <v>42437.094490740739</v>
      </c>
      <c r="T3631" s="13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3">
        <f t="shared" si="226"/>
        <v>41942.84710648148</v>
      </c>
      <c r="T3632" s="13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3">
        <f t="shared" si="226"/>
        <v>41880.753437499996</v>
      </c>
      <c r="T3633" s="13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3">
        <f t="shared" si="226"/>
        <v>41946.936909722222</v>
      </c>
      <c r="T3634" s="13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3">
        <f t="shared" si="226"/>
        <v>42649.623460648145</v>
      </c>
      <c r="T3635" s="13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3">
        <f t="shared" si="226"/>
        <v>42701.166365740741</v>
      </c>
      <c r="T3636" s="13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3">
        <f t="shared" si="226"/>
        <v>42450.88282407407</v>
      </c>
      <c r="T3637" s="13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3">
        <f t="shared" si="226"/>
        <v>42226.694780092599</v>
      </c>
      <c r="T3638" s="13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3">
        <f t="shared" si="226"/>
        <v>41975.700636574074</v>
      </c>
      <c r="T3639" s="13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3">
        <f t="shared" si="226"/>
        <v>42053.672824074078</v>
      </c>
      <c r="T3640" s="13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3">
        <f t="shared" si="226"/>
        <v>42590.677152777775</v>
      </c>
      <c r="T3641" s="13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3">
        <f t="shared" si="226"/>
        <v>42104.781597222223</v>
      </c>
      <c r="T3642" s="13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3">
        <f t="shared" si="226"/>
        <v>41899.627071759263</v>
      </c>
      <c r="T3643" s="13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3">
        <f t="shared" si="226"/>
        <v>42297.816284722227</v>
      </c>
      <c r="T3644" s="13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3">
        <f t="shared" si="226"/>
        <v>42285.143969907411</v>
      </c>
      <c r="T3645" s="13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3">
        <f t="shared" si="226"/>
        <v>42409.241747685184</v>
      </c>
      <c r="T3646" s="13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3">
        <f t="shared" si="226"/>
        <v>42665.970347222217</v>
      </c>
      <c r="T3647" s="13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3">
        <f t="shared" si="226"/>
        <v>42140.421319444446</v>
      </c>
      <c r="T3648" s="13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3">
        <f t="shared" si="226"/>
        <v>42598.749155092592</v>
      </c>
      <c r="T3649" s="13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t="s">
        <v>8315</v>
      </c>
      <c r="R3650" t="s">
        <v>8316</v>
      </c>
      <c r="S3650" s="13">
        <f t="shared" si="226"/>
        <v>41887.292187500003</v>
      </c>
      <c r="T3650" s="13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3">
        <f t="shared" si="230"/>
        <v>42381.478981481487</v>
      </c>
      <c r="T3652" s="13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3">
        <f t="shared" si="230"/>
        <v>41828.646319444444</v>
      </c>
      <c r="T3653" s="13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3">
        <f t="shared" si="230"/>
        <v>42596.644699074073</v>
      </c>
      <c r="T3654" s="13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3">
        <f t="shared" si="230"/>
        <v>42191.363506944443</v>
      </c>
      <c r="T3655" s="13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3">
        <f t="shared" si="230"/>
        <v>42440.416504629626</v>
      </c>
      <c r="T3656" s="13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3">
        <f t="shared" si="230"/>
        <v>42173.803217592591</v>
      </c>
      <c r="T3657" s="13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3">
        <f t="shared" si="230"/>
        <v>42737.910138888896</v>
      </c>
      <c r="T3658" s="13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3">
        <f t="shared" si="230"/>
        <v>42499.629849537043</v>
      </c>
      <c r="T3659" s="13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3">
        <f t="shared" si="230"/>
        <v>41775.858564814815</v>
      </c>
      <c r="T3660" s="13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3">
        <f t="shared" si="230"/>
        <v>42055.277199074073</v>
      </c>
      <c r="T3661" s="13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3">
        <f t="shared" si="230"/>
        <v>41971.881076388891</v>
      </c>
      <c r="T3662" s="13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3">
        <f t="shared" si="230"/>
        <v>42447.896666666667</v>
      </c>
      <c r="T3663" s="13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3">
        <f t="shared" si="230"/>
        <v>42064.220069444447</v>
      </c>
      <c r="T3664" s="13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3">
        <f t="shared" si="230"/>
        <v>42665.451736111107</v>
      </c>
      <c r="T3665" s="13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3">
        <f t="shared" si="230"/>
        <v>42523.248715277776</v>
      </c>
      <c r="T3666" s="13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3">
        <f t="shared" si="230"/>
        <v>42294.808124999996</v>
      </c>
      <c r="T3667" s="13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3">
        <f t="shared" si="230"/>
        <v>41822.90488425926</v>
      </c>
      <c r="T3668" s="13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3">
        <f t="shared" si="230"/>
        <v>42173.970127314817</v>
      </c>
      <c r="T3669" s="13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3">
        <f t="shared" si="230"/>
        <v>42185.556157407409</v>
      </c>
      <c r="T3670" s="13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3">
        <f t="shared" si="230"/>
        <v>42136.675196759257</v>
      </c>
      <c r="T3671" s="13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3">
        <f t="shared" si="230"/>
        <v>42142.514016203699</v>
      </c>
      <c r="T3672" s="13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3">
        <f t="shared" si="230"/>
        <v>41820.62809027778</v>
      </c>
      <c r="T3673" s="13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3">
        <f t="shared" si="230"/>
        <v>41878.946574074071</v>
      </c>
      <c r="T3674" s="13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3">
        <f t="shared" si="230"/>
        <v>41914.295104166667</v>
      </c>
      <c r="T3675" s="13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3">
        <f t="shared" si="230"/>
        <v>42556.873020833329</v>
      </c>
      <c r="T3676" s="13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3">
        <f t="shared" si="230"/>
        <v>42493.597013888888</v>
      </c>
      <c r="T3677" s="13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3">
        <f t="shared" si="230"/>
        <v>41876.815787037034</v>
      </c>
      <c r="T3678" s="13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3">
        <f t="shared" si="230"/>
        <v>41802.574282407404</v>
      </c>
      <c r="T3679" s="13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3">
        <f t="shared" si="230"/>
        <v>42120.531226851846</v>
      </c>
      <c r="T3680" s="13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3">
        <f t="shared" si="230"/>
        <v>41786.761354166665</v>
      </c>
      <c r="T3681" s="13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3">
        <f t="shared" si="230"/>
        <v>42627.454097222217</v>
      </c>
      <c r="T3682" s="13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3">
        <f t="shared" si="230"/>
        <v>42374.651504629626</v>
      </c>
      <c r="T3683" s="13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3">
        <f t="shared" si="230"/>
        <v>41772.685393518521</v>
      </c>
      <c r="T3684" s="13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3">
        <f t="shared" si="230"/>
        <v>42633.116851851853</v>
      </c>
      <c r="T3685" s="13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3">
        <f t="shared" si="230"/>
        <v>42219.180393518516</v>
      </c>
      <c r="T3686" s="13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3">
        <f t="shared" si="230"/>
        <v>41753.593275462961</v>
      </c>
      <c r="T3687" s="13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3">
        <f t="shared" si="230"/>
        <v>42230.662731481483</v>
      </c>
      <c r="T3688" s="13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3">
        <f t="shared" si="230"/>
        <v>41787.218229166669</v>
      </c>
      <c r="T3689" s="13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3">
        <f t="shared" si="230"/>
        <v>41829.787083333329</v>
      </c>
      <c r="T3690" s="13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3">
        <f t="shared" si="230"/>
        <v>42147.826840277776</v>
      </c>
      <c r="T3691" s="13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3">
        <f t="shared" si="230"/>
        <v>41940.598182870373</v>
      </c>
      <c r="T3692" s="13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3">
        <f t="shared" si="230"/>
        <v>42020.700567129628</v>
      </c>
      <c r="T3693" s="13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3">
        <f t="shared" si="230"/>
        <v>41891.96503472222</v>
      </c>
      <c r="T3694" s="13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3">
        <f t="shared" si="230"/>
        <v>42309.191307870366</v>
      </c>
      <c r="T3695" s="13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3">
        <f t="shared" si="230"/>
        <v>42490.133877314816</v>
      </c>
      <c r="T3696" s="13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3">
        <f t="shared" si="230"/>
        <v>41995.870486111111</v>
      </c>
      <c r="T3697" s="13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3">
        <f t="shared" si="230"/>
        <v>41988.617083333331</v>
      </c>
      <c r="T3698" s="13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3">
        <f t="shared" si="230"/>
        <v>42479.465833333335</v>
      </c>
      <c r="T3699" s="13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3">
        <f t="shared" si="230"/>
        <v>42401.806562500002</v>
      </c>
      <c r="T3700" s="13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3">
        <f t="shared" si="230"/>
        <v>41897.602037037039</v>
      </c>
      <c r="T3701" s="13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3">
        <f t="shared" si="230"/>
        <v>41882.585648148146</v>
      </c>
      <c r="T3702" s="13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3">
        <f t="shared" si="230"/>
        <v>42129.541585648149</v>
      </c>
      <c r="T3703" s="13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3">
        <f t="shared" si="230"/>
        <v>42524.53800925926</v>
      </c>
      <c r="T3704" s="13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3">
        <f t="shared" si="230"/>
        <v>42556.504490740743</v>
      </c>
      <c r="T3705" s="13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3">
        <f t="shared" si="230"/>
        <v>42461.689745370371</v>
      </c>
      <c r="T3706" s="13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3">
        <f t="shared" si="230"/>
        <v>41792.542986111112</v>
      </c>
      <c r="T3707" s="13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3">
        <f t="shared" si="230"/>
        <v>41879.913761574076</v>
      </c>
      <c r="T3708" s="13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3">
        <f t="shared" si="230"/>
        <v>42552.048356481479</v>
      </c>
      <c r="T3709" s="13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3">
        <f t="shared" si="230"/>
        <v>41810.142199074071</v>
      </c>
      <c r="T3710" s="13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3">
        <f t="shared" si="230"/>
        <v>41785.707708333335</v>
      </c>
      <c r="T3711" s="13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3">
        <f t="shared" si="230"/>
        <v>42072.576249999998</v>
      </c>
      <c r="T3712" s="13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3">
        <f t="shared" si="230"/>
        <v>41779.724224537036</v>
      </c>
      <c r="T3713" s="13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t="s">
        <v>8315</v>
      </c>
      <c r="R3714" t="s">
        <v>8316</v>
      </c>
      <c r="S3714" s="13">
        <f t="shared" si="230"/>
        <v>42134.172071759262</v>
      </c>
      <c r="T3714" s="13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3">
        <f t="shared" si="234"/>
        <v>42118.556331018524</v>
      </c>
      <c r="T3716" s="13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3">
        <f t="shared" si="234"/>
        <v>42036.995590277773</v>
      </c>
      <c r="T3717" s="13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3">
        <f t="shared" si="234"/>
        <v>42360.887835648144</v>
      </c>
      <c r="T3718" s="13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3">
        <f t="shared" si="234"/>
        <v>42102.866307870368</v>
      </c>
      <c r="T3719" s="13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3">
        <f t="shared" si="234"/>
        <v>42032.716145833328</v>
      </c>
      <c r="T3720" s="13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3">
        <f t="shared" si="234"/>
        <v>42147.729930555557</v>
      </c>
      <c r="T3721" s="13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3">
        <f t="shared" si="234"/>
        <v>42165.993125000001</v>
      </c>
      <c r="T3722" s="13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3">
        <f t="shared" si="234"/>
        <v>41927.936157407406</v>
      </c>
      <c r="T3723" s="13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3">
        <f t="shared" si="234"/>
        <v>42381.671840277777</v>
      </c>
      <c r="T3724" s="13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3">
        <f t="shared" si="234"/>
        <v>41943.753032407411</v>
      </c>
      <c r="T3725" s="13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3">
        <f t="shared" si="234"/>
        <v>42465.491435185191</v>
      </c>
      <c r="T3726" s="13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3">
        <f t="shared" si="234"/>
        <v>42401.945219907408</v>
      </c>
      <c r="T3727" s="13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3">
        <f t="shared" si="234"/>
        <v>42462.140868055561</v>
      </c>
      <c r="T3728" s="13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3">
        <f t="shared" si="234"/>
        <v>42632.348310185189</v>
      </c>
      <c r="T3729" s="13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3">
        <f t="shared" si="234"/>
        <v>42205.171018518522</v>
      </c>
      <c r="T3730" s="13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3">
        <f t="shared" si="234"/>
        <v>42041.205000000002</v>
      </c>
      <c r="T3731" s="13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3">
        <f t="shared" si="234"/>
        <v>42203.677766203706</v>
      </c>
      <c r="T3732" s="13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3">
        <f t="shared" si="234"/>
        <v>41983.752847222218</v>
      </c>
      <c r="T3733" s="13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3">
        <f t="shared" si="234"/>
        <v>41968.677465277782</v>
      </c>
      <c r="T3734" s="13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3">
        <f t="shared" si="234"/>
        <v>42103.024398148147</v>
      </c>
      <c r="T3735" s="13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3">
        <f t="shared" si="234"/>
        <v>42089.901574074072</v>
      </c>
      <c r="T3736" s="13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3">
        <f t="shared" si="234"/>
        <v>42122.693159722221</v>
      </c>
      <c r="T3737" s="13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3">
        <f t="shared" si="234"/>
        <v>42048.711724537032</v>
      </c>
      <c r="T3738" s="13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3">
        <f t="shared" si="234"/>
        <v>42297.691006944442</v>
      </c>
      <c r="T3739" s="13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3">
        <f t="shared" si="234"/>
        <v>41813.938715277778</v>
      </c>
      <c r="T3740" s="13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3">
        <f t="shared" si="234"/>
        <v>42548.449861111112</v>
      </c>
      <c r="T3741" s="13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3">
        <f t="shared" si="234"/>
        <v>41833.089756944442</v>
      </c>
      <c r="T3742" s="13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3">
        <f t="shared" si="234"/>
        <v>42325.920717592591</v>
      </c>
      <c r="T3743" s="13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3">
        <f t="shared" si="234"/>
        <v>41858.214629629627</v>
      </c>
      <c r="T3744" s="13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3">
        <f t="shared" si="234"/>
        <v>41793.710231481484</v>
      </c>
      <c r="T3745" s="13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3">
        <f t="shared" si="234"/>
        <v>41793.814259259263</v>
      </c>
      <c r="T3746" s="13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3">
        <f t="shared" si="234"/>
        <v>41831.697939814818</v>
      </c>
      <c r="T3747" s="13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3">
        <f t="shared" si="234"/>
        <v>42621.389340277776</v>
      </c>
      <c r="T3748" s="13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3">
        <f t="shared" si="234"/>
        <v>42164.299722222218</v>
      </c>
      <c r="T3749" s="13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3">
        <f t="shared" si="234"/>
        <v>42395.706435185188</v>
      </c>
      <c r="T3750" s="13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3">
        <f t="shared" si="234"/>
        <v>42458.127175925925</v>
      </c>
      <c r="T3751" s="13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3">
        <f t="shared" si="234"/>
        <v>42016.981574074074</v>
      </c>
      <c r="T3752" s="13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3">
        <f t="shared" si="234"/>
        <v>42403.035567129627</v>
      </c>
      <c r="T3753" s="13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3">
        <f t="shared" si="234"/>
        <v>42619.802488425921</v>
      </c>
      <c r="T3754" s="13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3">
        <f t="shared" si="234"/>
        <v>42128.824074074073</v>
      </c>
      <c r="T3755" s="13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3">
        <f t="shared" si="234"/>
        <v>41808.881215277775</v>
      </c>
      <c r="T3756" s="13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3">
        <f t="shared" si="234"/>
        <v>42445.866979166662</v>
      </c>
      <c r="T3757" s="13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3">
        <f t="shared" si="234"/>
        <v>41771.814791666664</v>
      </c>
      <c r="T3758" s="13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3">
        <f t="shared" si="234"/>
        <v>41954.850868055553</v>
      </c>
      <c r="T3759" s="13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3">
        <f t="shared" si="234"/>
        <v>41747.471504629626</v>
      </c>
      <c r="T3760" s="13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3">
        <f t="shared" si="234"/>
        <v>42182.108252314814</v>
      </c>
      <c r="T3761" s="13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3">
        <f t="shared" si="234"/>
        <v>41739.525300925925</v>
      </c>
      <c r="T3762" s="13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3">
        <f t="shared" si="234"/>
        <v>42173.466863425929</v>
      </c>
      <c r="T3763" s="13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3">
        <f t="shared" si="234"/>
        <v>42193.813530092593</v>
      </c>
      <c r="T3764" s="13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3">
        <f t="shared" si="234"/>
        <v>42065.750300925924</v>
      </c>
      <c r="T3765" s="13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3">
        <f t="shared" si="234"/>
        <v>42499.842962962968</v>
      </c>
      <c r="T3766" s="13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3">
        <f t="shared" si="234"/>
        <v>41820.776412037041</v>
      </c>
      <c r="T3767" s="13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3">
        <f t="shared" si="234"/>
        <v>41788.167187500003</v>
      </c>
      <c r="T3768" s="13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3">
        <f t="shared" si="234"/>
        <v>42050.019641203704</v>
      </c>
      <c r="T3769" s="13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3">
        <f t="shared" si="234"/>
        <v>41772.727893518517</v>
      </c>
      <c r="T3770" s="13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3">
        <f t="shared" si="234"/>
        <v>42445.598136574074</v>
      </c>
      <c r="T3771" s="13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3">
        <f t="shared" si="234"/>
        <v>42138.930671296301</v>
      </c>
      <c r="T3772" s="13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3">
        <f t="shared" si="234"/>
        <v>42493.857083333336</v>
      </c>
      <c r="T3773" s="13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3">
        <f t="shared" si="234"/>
        <v>42682.616967592592</v>
      </c>
      <c r="T3774" s="13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3">
        <f t="shared" si="234"/>
        <v>42656.005173611105</v>
      </c>
      <c r="T3775" s="13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3">
        <f t="shared" si="234"/>
        <v>42087.792303240742</v>
      </c>
      <c r="T3776" s="13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3">
        <f t="shared" si="234"/>
        <v>42075.942627314813</v>
      </c>
      <c r="T3777" s="13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t="s">
        <v>8315</v>
      </c>
      <c r="R3778" t="s">
        <v>8357</v>
      </c>
      <c r="S3778" s="13">
        <f t="shared" si="234"/>
        <v>41814.367800925924</v>
      </c>
      <c r="T3778" s="13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3">
        <f t="shared" si="238"/>
        <v>41989.819212962961</v>
      </c>
      <c r="T3780" s="13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3">
        <f t="shared" si="238"/>
        <v>42425.735416666663</v>
      </c>
      <c r="T3781" s="13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3">
        <f t="shared" si="238"/>
        <v>42166.219733796301</v>
      </c>
      <c r="T3782" s="13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3">
        <f t="shared" si="238"/>
        <v>41865.882928240739</v>
      </c>
      <c r="T3783" s="13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3">
        <f t="shared" si="238"/>
        <v>42546.862233796302</v>
      </c>
      <c r="T3784" s="13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3">
        <f t="shared" si="238"/>
        <v>42420.140277777777</v>
      </c>
      <c r="T3785" s="13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3">
        <f t="shared" si="238"/>
        <v>42531.980694444443</v>
      </c>
      <c r="T3786" s="13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3">
        <f t="shared" si="238"/>
        <v>42548.63853009259</v>
      </c>
      <c r="T3787" s="13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3">
        <f t="shared" si="238"/>
        <v>42487.037905092591</v>
      </c>
      <c r="T3788" s="13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3">
        <f t="shared" si="238"/>
        <v>42167.534791666665</v>
      </c>
      <c r="T3789" s="13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3">
        <f t="shared" si="238"/>
        <v>42333.695821759262</v>
      </c>
      <c r="T3790" s="13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3">
        <f t="shared" si="238"/>
        <v>42138.798819444448</v>
      </c>
      <c r="T3791" s="13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3">
        <f t="shared" si="238"/>
        <v>42666.666932870372</v>
      </c>
      <c r="T3792" s="13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3">
        <f t="shared" si="238"/>
        <v>41766.692037037035</v>
      </c>
      <c r="T3793" s="13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3">
        <f t="shared" si="238"/>
        <v>42170.447013888886</v>
      </c>
      <c r="T3794" s="13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3">
        <f t="shared" si="238"/>
        <v>41968.938993055555</v>
      </c>
      <c r="T3795" s="13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3">
        <f t="shared" si="238"/>
        <v>42132.58048611111</v>
      </c>
      <c r="T3796" s="13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3">
        <f t="shared" si="238"/>
        <v>42201.436226851853</v>
      </c>
      <c r="T3797" s="13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3">
        <f t="shared" si="238"/>
        <v>42689.029583333337</v>
      </c>
      <c r="T3798" s="13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3">
        <f t="shared" si="238"/>
        <v>42084.881539351853</v>
      </c>
      <c r="T3799" s="13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3">
        <f t="shared" si="238"/>
        <v>41831.722777777781</v>
      </c>
      <c r="T3800" s="13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3">
        <f t="shared" si="238"/>
        <v>42410.93105324074</v>
      </c>
      <c r="T3801" s="13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3">
        <f t="shared" si="238"/>
        <v>41982.737071759257</v>
      </c>
      <c r="T3802" s="13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3">
        <f t="shared" si="238"/>
        <v>41975.676111111112</v>
      </c>
      <c r="T3803" s="13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3">
        <f t="shared" si="238"/>
        <v>42269.126226851848</v>
      </c>
      <c r="T3804" s="13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3">
        <f t="shared" si="238"/>
        <v>42403.971851851849</v>
      </c>
      <c r="T3805" s="13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3">
        <f t="shared" si="238"/>
        <v>42527.00953703704</v>
      </c>
      <c r="T3806" s="13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3">
        <f t="shared" si="238"/>
        <v>41849.887037037035</v>
      </c>
      <c r="T3807" s="13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3">
        <f t="shared" si="238"/>
        <v>41799.259039351848</v>
      </c>
      <c r="T3808" s="13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3">
        <f t="shared" si="238"/>
        <v>42090.909016203703</v>
      </c>
      <c r="T3809" s="13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3">
        <f t="shared" si="238"/>
        <v>42059.453923611116</v>
      </c>
      <c r="T3810" s="13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3">
        <f t="shared" si="238"/>
        <v>41800.526701388888</v>
      </c>
      <c r="T3811" s="13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3">
        <f t="shared" si="238"/>
        <v>42054.849050925928</v>
      </c>
      <c r="T3812" s="13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3">
        <f t="shared" si="238"/>
        <v>42487.62700231481</v>
      </c>
      <c r="T3813" s="13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3">
        <f t="shared" si="238"/>
        <v>42109.751250000001</v>
      </c>
      <c r="T3814" s="13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3">
        <f t="shared" si="238"/>
        <v>42497.275706018518</v>
      </c>
      <c r="T3815" s="13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3">
        <f t="shared" si="238"/>
        <v>42058.904074074075</v>
      </c>
      <c r="T3816" s="13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3">
        <f t="shared" si="238"/>
        <v>42207.259918981479</v>
      </c>
      <c r="T3817" s="13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3">
        <f t="shared" si="238"/>
        <v>41807.690081018518</v>
      </c>
      <c r="T3818" s="13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3">
        <f t="shared" si="238"/>
        <v>42284.69694444444</v>
      </c>
      <c r="T3819" s="13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3">
        <f t="shared" si="238"/>
        <v>42045.84238425926</v>
      </c>
      <c r="T3820" s="13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3">
        <f t="shared" si="238"/>
        <v>42184.209537037037</v>
      </c>
      <c r="T3821" s="13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3">
        <f t="shared" si="238"/>
        <v>42160.651817129634</v>
      </c>
      <c r="T3822" s="13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3">
        <f t="shared" si="238"/>
        <v>42341.180636574078</v>
      </c>
      <c r="T3823" s="13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3">
        <f t="shared" si="238"/>
        <v>42329.838159722218</v>
      </c>
      <c r="T3824" s="13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3">
        <f t="shared" si="238"/>
        <v>42170.910231481481</v>
      </c>
      <c r="T3825" s="13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3">
        <f t="shared" si="238"/>
        <v>42571.626192129625</v>
      </c>
      <c r="T3826" s="13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3">
        <f t="shared" si="238"/>
        <v>42151.069606481484</v>
      </c>
      <c r="T3827" s="13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3">
        <f t="shared" si="238"/>
        <v>42101.423541666663</v>
      </c>
      <c r="T3828" s="13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3">
        <f t="shared" si="238"/>
        <v>42034.928252314814</v>
      </c>
      <c r="T3829" s="13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3">
        <f t="shared" si="238"/>
        <v>41944.527627314819</v>
      </c>
      <c r="T3830" s="13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3">
        <f t="shared" si="238"/>
        <v>42593.865405092598</v>
      </c>
      <c r="T3831" s="13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3">
        <f t="shared" si="238"/>
        <v>42503.740868055553</v>
      </c>
      <c r="T3832" s="13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3">
        <f t="shared" si="238"/>
        <v>41927.848900462966</v>
      </c>
      <c r="T3833" s="13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3">
        <f t="shared" si="238"/>
        <v>42375.114988425921</v>
      </c>
      <c r="T3834" s="13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3">
        <f t="shared" si="238"/>
        <v>41963.872361111105</v>
      </c>
      <c r="T3835" s="13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3">
        <f t="shared" si="238"/>
        <v>42143.445219907408</v>
      </c>
      <c r="T3836" s="13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3">
        <f t="shared" si="238"/>
        <v>42460.94222222222</v>
      </c>
      <c r="T3837" s="13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3">
        <f t="shared" si="238"/>
        <v>42553.926527777774</v>
      </c>
      <c r="T3838" s="13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3">
        <f t="shared" si="238"/>
        <v>42152.765717592592</v>
      </c>
      <c r="T3839" s="13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3">
        <f t="shared" si="238"/>
        <v>42116.710752314815</v>
      </c>
      <c r="T3840" s="13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3">
        <f t="shared" si="238"/>
        <v>42155.142638888887</v>
      </c>
      <c r="T3841" s="13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t="s">
        <v>8315</v>
      </c>
      <c r="R3842" t="s">
        <v>8316</v>
      </c>
      <c r="S3842" s="13">
        <f t="shared" si="238"/>
        <v>42432.701724537037</v>
      </c>
      <c r="T3842" s="13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3">
        <f t="shared" si="242"/>
        <v>41740.493657407409</v>
      </c>
      <c r="T3844" s="13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3">
        <f t="shared" si="242"/>
        <v>41766.072500000002</v>
      </c>
      <c r="T3845" s="13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3">
        <f t="shared" si="242"/>
        <v>41766.617291666669</v>
      </c>
      <c r="T3846" s="13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3">
        <f t="shared" si="242"/>
        <v>42248.627013888887</v>
      </c>
      <c r="T3847" s="13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3">
        <f t="shared" si="242"/>
        <v>41885.221550925926</v>
      </c>
      <c r="T3848" s="13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3">
        <f t="shared" si="242"/>
        <v>42159.224432870367</v>
      </c>
      <c r="T3849" s="13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3">
        <f t="shared" si="242"/>
        <v>42265.817002314812</v>
      </c>
      <c r="T3850" s="13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3">
        <f t="shared" si="242"/>
        <v>42136.767175925925</v>
      </c>
      <c r="T3851" s="13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3">
        <f t="shared" si="242"/>
        <v>41975.124340277776</v>
      </c>
      <c r="T3852" s="13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3">
        <f t="shared" si="242"/>
        <v>42172.439571759256</v>
      </c>
      <c r="T3853" s="13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3">
        <f t="shared" si="242"/>
        <v>42065.190694444449</v>
      </c>
      <c r="T3854" s="13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3">
        <f t="shared" si="242"/>
        <v>41848.84002314815</v>
      </c>
      <c r="T3855" s="13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3">
        <f t="shared" si="242"/>
        <v>42103.884930555556</v>
      </c>
      <c r="T3856" s="13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3">
        <f t="shared" si="242"/>
        <v>42059.970729166671</v>
      </c>
      <c r="T3857" s="13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3">
        <f t="shared" si="242"/>
        <v>42041.743090277778</v>
      </c>
      <c r="T3858" s="13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3">
        <f t="shared" si="242"/>
        <v>41829.73715277778</v>
      </c>
      <c r="T3859" s="13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3">
        <f t="shared" si="242"/>
        <v>42128.431064814817</v>
      </c>
      <c r="T3860" s="13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3">
        <f t="shared" si="242"/>
        <v>41789.893599537041</v>
      </c>
      <c r="T3861" s="13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3">
        <f t="shared" si="242"/>
        <v>41833.660995370366</v>
      </c>
      <c r="T3862" s="13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3">
        <f t="shared" si="242"/>
        <v>41914.590011574073</v>
      </c>
      <c r="T3863" s="13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3">
        <f t="shared" si="242"/>
        <v>42611.261064814811</v>
      </c>
      <c r="T3864" s="13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3">
        <f t="shared" si="242"/>
        <v>42253.633159722223</v>
      </c>
      <c r="T3865" s="13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3">
        <f t="shared" si="242"/>
        <v>42295.891828703709</v>
      </c>
      <c r="T3866" s="13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3">
        <f t="shared" si="242"/>
        <v>41841.651597222226</v>
      </c>
      <c r="T3867" s="13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3">
        <f t="shared" si="242"/>
        <v>42402.947002314817</v>
      </c>
      <c r="T3868" s="13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3">
        <f t="shared" si="242"/>
        <v>42509.814108796301</v>
      </c>
      <c r="T3869" s="13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3">
        <f t="shared" si="242"/>
        <v>41865.659780092588</v>
      </c>
      <c r="T3870" s="13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3">
        <f t="shared" si="242"/>
        <v>42047.724444444444</v>
      </c>
      <c r="T3871" s="13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3">
        <f t="shared" si="242"/>
        <v>41793.17219907407</v>
      </c>
      <c r="T3872" s="13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3">
        <f t="shared" si="242"/>
        <v>42763.780671296292</v>
      </c>
      <c r="T3873" s="13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3">
        <f t="shared" si="242"/>
        <v>42180.145787037036</v>
      </c>
      <c r="T3874" s="13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3">
        <f t="shared" si="242"/>
        <v>42255.696006944447</v>
      </c>
      <c r="T3875" s="13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3">
        <f t="shared" si="242"/>
        <v>42007.016458333332</v>
      </c>
      <c r="T3876" s="13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3">
        <f t="shared" si="242"/>
        <v>42615.346817129626</v>
      </c>
      <c r="T3877" s="13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3">
        <f t="shared" si="242"/>
        <v>42372.624166666668</v>
      </c>
      <c r="T3878" s="13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3">
        <f t="shared" si="242"/>
        <v>42682.67768518519</v>
      </c>
      <c r="T3879" s="13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3">
        <f t="shared" si="242"/>
        <v>42154.818819444445</v>
      </c>
      <c r="T3880" s="13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3">
        <f t="shared" si="242"/>
        <v>41999.861064814817</v>
      </c>
      <c r="T3881" s="13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3">
        <f t="shared" si="242"/>
        <v>41815.815046296295</v>
      </c>
      <c r="T3882" s="13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3">
        <f t="shared" si="242"/>
        <v>42756.018506944441</v>
      </c>
      <c r="T3883" s="13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3">
        <f t="shared" si="242"/>
        <v>42373.983449074076</v>
      </c>
      <c r="T3884" s="13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3">
        <f t="shared" si="242"/>
        <v>41854.602650462963</v>
      </c>
      <c r="T3885" s="13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3">
        <f t="shared" si="242"/>
        <v>42065.791574074072</v>
      </c>
      <c r="T3886" s="13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3">
        <f t="shared" si="242"/>
        <v>42469.951284722221</v>
      </c>
      <c r="T3887" s="13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3">
        <f t="shared" si="242"/>
        <v>41954.228032407409</v>
      </c>
      <c r="T3888" s="13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3">
        <f t="shared" si="242"/>
        <v>42079.857974537037</v>
      </c>
      <c r="T3889" s="13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3">
        <f t="shared" si="242"/>
        <v>42762.545810185184</v>
      </c>
      <c r="T3890" s="13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3">
        <f t="shared" si="242"/>
        <v>41977.004976851851</v>
      </c>
      <c r="T3891" s="13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3">
        <f t="shared" si="242"/>
        <v>42171.758611111116</v>
      </c>
      <c r="T3892" s="13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3">
        <f t="shared" si="242"/>
        <v>42056.1324537037</v>
      </c>
      <c r="T3893" s="13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3">
        <f t="shared" si="242"/>
        <v>41867.652280092596</v>
      </c>
      <c r="T3894" s="13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3">
        <f t="shared" si="242"/>
        <v>41779.657870370371</v>
      </c>
      <c r="T3895" s="13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3">
        <f t="shared" si="242"/>
        <v>42679.958472222221</v>
      </c>
      <c r="T3896" s="13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3">
        <f t="shared" si="242"/>
        <v>42032.250208333338</v>
      </c>
      <c r="T3897" s="13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3">
        <f t="shared" si="242"/>
        <v>41793.191875000004</v>
      </c>
      <c r="T3898" s="13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3">
        <f t="shared" si="242"/>
        <v>41982.87364583333</v>
      </c>
      <c r="T3899" s="13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3">
        <f t="shared" si="242"/>
        <v>42193.482291666667</v>
      </c>
      <c r="T3900" s="13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3">
        <f t="shared" si="242"/>
        <v>41843.775011574071</v>
      </c>
      <c r="T3901" s="13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3">
        <f t="shared" si="242"/>
        <v>42136.092488425929</v>
      </c>
      <c r="T3902" s="13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3">
        <f t="shared" si="242"/>
        <v>42317.826377314821</v>
      </c>
      <c r="T3903" s="13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3">
        <f t="shared" si="242"/>
        <v>42663.468078703707</v>
      </c>
      <c r="T3904" s="13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3">
        <f t="shared" si="242"/>
        <v>42186.01116898148</v>
      </c>
      <c r="T3905" s="13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t="s">
        <v>8315</v>
      </c>
      <c r="R3906" t="s">
        <v>8316</v>
      </c>
      <c r="S3906" s="13">
        <f t="shared" si="242"/>
        <v>42095.229166666672</v>
      </c>
      <c r="T3906" s="13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3">
        <f t="shared" si="246"/>
        <v>42143.917743055557</v>
      </c>
      <c r="T3908" s="13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3">
        <f t="shared" si="246"/>
        <v>41906.819513888891</v>
      </c>
      <c r="T3909" s="13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3">
        <f t="shared" si="246"/>
        <v>41834.135370370372</v>
      </c>
      <c r="T3910" s="13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3">
        <f t="shared" si="246"/>
        <v>41863.359282407408</v>
      </c>
      <c r="T3911" s="13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3">
        <f t="shared" si="246"/>
        <v>42224.756909722222</v>
      </c>
      <c r="T3912" s="13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3">
        <f t="shared" si="246"/>
        <v>41939.8122337963</v>
      </c>
      <c r="T3913" s="13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3">
        <f t="shared" si="246"/>
        <v>42059.270023148143</v>
      </c>
      <c r="T3914" s="13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3">
        <f t="shared" si="246"/>
        <v>42308.211215277777</v>
      </c>
      <c r="T3915" s="13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3">
        <f t="shared" si="246"/>
        <v>42114.818935185183</v>
      </c>
      <c r="T3916" s="13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3">
        <f t="shared" si="246"/>
        <v>42492.98505787037</v>
      </c>
      <c r="T3917" s="13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3">
        <f t="shared" si="246"/>
        <v>42494.471666666665</v>
      </c>
      <c r="T3918" s="13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3">
        <f t="shared" si="246"/>
        <v>41863.527326388888</v>
      </c>
      <c r="T3919" s="13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3">
        <f t="shared" si="246"/>
        <v>41843.664618055554</v>
      </c>
      <c r="T3920" s="13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3">
        <f t="shared" si="246"/>
        <v>42358.684872685189</v>
      </c>
      <c r="T3921" s="13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3">
        <f t="shared" si="246"/>
        <v>42657.38726851852</v>
      </c>
      <c r="T3922" s="13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3">
        <f t="shared" si="246"/>
        <v>41926.542303240742</v>
      </c>
      <c r="T3923" s="13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3">
        <f t="shared" si="246"/>
        <v>42020.768634259264</v>
      </c>
      <c r="T3924" s="13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3">
        <f t="shared" si="246"/>
        <v>42075.979988425926</v>
      </c>
      <c r="T3925" s="13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3">
        <f t="shared" si="246"/>
        <v>41786.959745370368</v>
      </c>
      <c r="T3926" s="13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3">
        <f t="shared" si="246"/>
        <v>41820.870821759258</v>
      </c>
      <c r="T3927" s="13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3">
        <f t="shared" si="246"/>
        <v>41970.085046296299</v>
      </c>
      <c r="T3928" s="13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3">
        <f t="shared" si="246"/>
        <v>41830.267407407409</v>
      </c>
      <c r="T3929" s="13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3">
        <f t="shared" si="246"/>
        <v>42265.683182870373</v>
      </c>
      <c r="T3930" s="13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3">
        <f t="shared" si="246"/>
        <v>42601.827141203699</v>
      </c>
      <c r="T3931" s="13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3">
        <f t="shared" si="246"/>
        <v>42433.338749999995</v>
      </c>
      <c r="T3932" s="13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3">
        <f t="shared" si="246"/>
        <v>42228.151701388888</v>
      </c>
      <c r="T3933" s="13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3">
        <f t="shared" si="246"/>
        <v>42415.168564814812</v>
      </c>
      <c r="T3934" s="13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3">
        <f t="shared" si="246"/>
        <v>42538.968310185184</v>
      </c>
      <c r="T3935" s="13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3">
        <f t="shared" si="246"/>
        <v>42233.671747685185</v>
      </c>
      <c r="T3936" s="13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3">
        <f t="shared" si="246"/>
        <v>42221.656782407401</v>
      </c>
      <c r="T3937" s="13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3">
        <f t="shared" si="246"/>
        <v>42675.262962962966</v>
      </c>
      <c r="T3938" s="13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3">
        <f t="shared" si="246"/>
        <v>42534.631481481483</v>
      </c>
      <c r="T3939" s="13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3">
        <f t="shared" si="246"/>
        <v>42151.905717592599</v>
      </c>
      <c r="T3940" s="13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3">
        <f t="shared" si="246"/>
        <v>41915.400219907409</v>
      </c>
      <c r="T3941" s="13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3">
        <f t="shared" si="246"/>
        <v>41961.492488425924</v>
      </c>
      <c r="T3942" s="13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3">
        <f t="shared" si="246"/>
        <v>41940.587233796294</v>
      </c>
      <c r="T3943" s="13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3">
        <f t="shared" si="246"/>
        <v>42111.904097222221</v>
      </c>
      <c r="T3944" s="13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3">
        <f t="shared" si="246"/>
        <v>42279.778564814813</v>
      </c>
      <c r="T3945" s="13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3">
        <f t="shared" si="246"/>
        <v>42213.662905092591</v>
      </c>
      <c r="T3946" s="13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3">
        <f t="shared" si="246"/>
        <v>42109.801712962959</v>
      </c>
      <c r="T3947" s="13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3">
        <f t="shared" si="246"/>
        <v>42031.833587962959</v>
      </c>
      <c r="T3948" s="13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3">
        <f t="shared" si="246"/>
        <v>42615.142870370371</v>
      </c>
      <c r="T3949" s="13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3">
        <f t="shared" si="246"/>
        <v>41829.325497685182</v>
      </c>
      <c r="T3950" s="13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3">
        <f t="shared" si="246"/>
        <v>42016.120613425926</v>
      </c>
      <c r="T3951" s="13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3">
        <f t="shared" si="246"/>
        <v>42439.702314814815</v>
      </c>
      <c r="T3952" s="13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3">
        <f t="shared" si="246"/>
        <v>42433.825717592597</v>
      </c>
      <c r="T3953" s="13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3">
        <f t="shared" si="246"/>
        <v>42243.790393518517</v>
      </c>
      <c r="T3954" s="13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3">
        <f t="shared" si="246"/>
        <v>42550.048449074078</v>
      </c>
      <c r="T3955" s="13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3">
        <f t="shared" si="246"/>
        <v>41774.651203703703</v>
      </c>
      <c r="T3956" s="13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3">
        <f t="shared" si="246"/>
        <v>42306.848854166667</v>
      </c>
      <c r="T3957" s="13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3">
        <f t="shared" si="246"/>
        <v>42457.932025462964</v>
      </c>
      <c r="T3958" s="13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3">
        <f t="shared" si="246"/>
        <v>42513.976319444439</v>
      </c>
      <c r="T3959" s="13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3">
        <f t="shared" si="246"/>
        <v>41816.950370370374</v>
      </c>
      <c r="T3960" s="13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3">
        <f t="shared" si="246"/>
        <v>41880.788842592592</v>
      </c>
      <c r="T3961" s="13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3">
        <f t="shared" si="246"/>
        <v>42342.845555555556</v>
      </c>
      <c r="T3962" s="13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3">
        <f t="shared" si="246"/>
        <v>41745.891319444447</v>
      </c>
      <c r="T3963" s="13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3">
        <f t="shared" si="246"/>
        <v>42311.621458333335</v>
      </c>
      <c r="T3964" s="13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3">
        <f t="shared" si="246"/>
        <v>42296.154131944444</v>
      </c>
      <c r="T3965" s="13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3">
        <f t="shared" si="246"/>
        <v>42053.722060185188</v>
      </c>
      <c r="T3966" s="13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3">
        <f t="shared" si="246"/>
        <v>42414.235879629632</v>
      </c>
      <c r="T3967" s="13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3">
        <f t="shared" si="246"/>
        <v>41801.711550925924</v>
      </c>
      <c r="T3968" s="13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3">
        <f t="shared" si="246"/>
        <v>42770.290590277778</v>
      </c>
      <c r="T3969" s="13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t="s">
        <v>8315</v>
      </c>
      <c r="R3970" t="s">
        <v>8316</v>
      </c>
      <c r="S3970" s="13">
        <f t="shared" si="246"/>
        <v>42452.815659722226</v>
      </c>
      <c r="T3970" s="13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3">
        <f t="shared" si="250"/>
        <v>42447.863553240735</v>
      </c>
      <c r="T3972" s="13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3">
        <f t="shared" si="250"/>
        <v>41811.536180555559</v>
      </c>
      <c r="T3973" s="13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3">
        <f t="shared" si="250"/>
        <v>41981.067523148144</v>
      </c>
      <c r="T3974" s="13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3">
        <f t="shared" si="250"/>
        <v>42469.68414351852</v>
      </c>
      <c r="T3975" s="13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3">
        <f t="shared" si="250"/>
        <v>42493.546851851846</v>
      </c>
      <c r="T3976" s="13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3">
        <f t="shared" si="250"/>
        <v>42534.866875</v>
      </c>
      <c r="T3977" s="13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3">
        <f t="shared" si="250"/>
        <v>41830.858344907407</v>
      </c>
      <c r="T3978" s="13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3">
        <f t="shared" si="250"/>
        <v>42543.788564814815</v>
      </c>
      <c r="T3979" s="13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3">
        <f t="shared" si="250"/>
        <v>41975.642974537041</v>
      </c>
      <c r="T3980" s="13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3">
        <f t="shared" si="250"/>
        <v>42069.903437500005</v>
      </c>
      <c r="T3981" s="13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3">
        <f t="shared" si="250"/>
        <v>41795.598923611113</v>
      </c>
      <c r="T3982" s="13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3">
        <f t="shared" si="250"/>
        <v>42508.179965277777</v>
      </c>
      <c r="T3983" s="13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3">
        <f t="shared" si="250"/>
        <v>42132.809953703705</v>
      </c>
      <c r="T3984" s="13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3">
        <f t="shared" si="250"/>
        <v>41747.86986111111</v>
      </c>
      <c r="T3985" s="13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3">
        <f t="shared" si="250"/>
        <v>41920.963472222218</v>
      </c>
      <c r="T3986" s="13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3">
        <f t="shared" si="250"/>
        <v>42399.707407407404</v>
      </c>
      <c r="T3987" s="13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3">
        <f t="shared" si="250"/>
        <v>42467.548541666663</v>
      </c>
      <c r="T3988" s="13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3">
        <f t="shared" si="250"/>
        <v>41765.92465277778</v>
      </c>
      <c r="T3989" s="13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3">
        <f t="shared" si="250"/>
        <v>42230.08116898148</v>
      </c>
      <c r="T3990" s="13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3">
        <f t="shared" si="250"/>
        <v>42286.749780092592</v>
      </c>
      <c r="T3991" s="13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3">
        <f t="shared" si="250"/>
        <v>42401.672372685185</v>
      </c>
      <c r="T3992" s="13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3">
        <f t="shared" si="250"/>
        <v>42125.644467592589</v>
      </c>
      <c r="T3993" s="13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3">
        <f t="shared" si="250"/>
        <v>42289.94049768518</v>
      </c>
      <c r="T3994" s="13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3">
        <f t="shared" si="250"/>
        <v>42107.864722222221</v>
      </c>
      <c r="T3995" s="13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3">
        <f t="shared" si="250"/>
        <v>41809.389930555553</v>
      </c>
      <c r="T3996" s="13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3">
        <f t="shared" si="250"/>
        <v>42019.683761574073</v>
      </c>
      <c r="T3997" s="13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3">
        <f t="shared" si="250"/>
        <v>41950.26694444444</v>
      </c>
      <c r="T3998" s="13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3">
        <f t="shared" si="250"/>
        <v>42069.391446759255</v>
      </c>
      <c r="T3999" s="13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3">
        <f t="shared" si="250"/>
        <v>42061.963263888887</v>
      </c>
      <c r="T4000" s="13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3">
        <f t="shared" si="250"/>
        <v>41842.828680555554</v>
      </c>
      <c r="T4001" s="13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3">
        <f t="shared" si="250"/>
        <v>42437.64534722222</v>
      </c>
      <c r="T4002" s="13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3">
        <f t="shared" si="250"/>
        <v>42775.964212962965</v>
      </c>
      <c r="T4003" s="13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3">
        <f t="shared" si="250"/>
        <v>41879.043530092589</v>
      </c>
      <c r="T4004" s="13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3">
        <f t="shared" si="250"/>
        <v>42020.587349537032</v>
      </c>
      <c r="T4005" s="13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3">
        <f t="shared" si="250"/>
        <v>41890.16269675926</v>
      </c>
      <c r="T4006" s="13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3">
        <f t="shared" si="250"/>
        <v>41872.807696759257</v>
      </c>
      <c r="T4007" s="13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3">
        <f t="shared" si="250"/>
        <v>42391.772997685184</v>
      </c>
      <c r="T4008" s="13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3">
        <f t="shared" si="250"/>
        <v>41848.772928240738</v>
      </c>
      <c r="T4009" s="13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3">
        <f t="shared" si="250"/>
        <v>42177.964201388888</v>
      </c>
      <c r="T4010" s="13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3">
        <f t="shared" si="250"/>
        <v>41851.700925925928</v>
      </c>
      <c r="T4011" s="13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3">
        <f t="shared" si="250"/>
        <v>41921.770439814813</v>
      </c>
      <c r="T4012" s="13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3">
        <f t="shared" si="250"/>
        <v>42002.54488425926</v>
      </c>
      <c r="T4013" s="13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3">
        <f t="shared" si="250"/>
        <v>42096.544548611113</v>
      </c>
      <c r="T4014" s="13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3">
        <f t="shared" si="250"/>
        <v>42021.301192129627</v>
      </c>
      <c r="T4015" s="13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3">
        <f t="shared" si="250"/>
        <v>42419.246168981481</v>
      </c>
      <c r="T4016" s="13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3">
        <f t="shared" si="250"/>
        <v>42174.780821759254</v>
      </c>
      <c r="T4017" s="13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3">
        <f t="shared" si="250"/>
        <v>41869.872685185182</v>
      </c>
      <c r="T4018" s="13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3">
        <f t="shared" si="250"/>
        <v>41856.672152777777</v>
      </c>
      <c r="T4019" s="13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3">
        <f t="shared" si="250"/>
        <v>42620.91097222222</v>
      </c>
      <c r="T4020" s="13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3">
        <f t="shared" si="250"/>
        <v>42417.675879629634</v>
      </c>
      <c r="T4021" s="13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3">
        <f t="shared" si="250"/>
        <v>42057.190960648149</v>
      </c>
      <c r="T4022" s="13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3">
        <f t="shared" si="250"/>
        <v>41878.911550925928</v>
      </c>
      <c r="T4023" s="13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3">
        <f t="shared" si="250"/>
        <v>41990.584108796291</v>
      </c>
      <c r="T4024" s="13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3">
        <f t="shared" si="250"/>
        <v>42408.999571759254</v>
      </c>
      <c r="T4025" s="13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3">
        <f t="shared" si="250"/>
        <v>42217.670104166667</v>
      </c>
      <c r="T4026" s="13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3">
        <f t="shared" si="250"/>
        <v>42151.237685185188</v>
      </c>
      <c r="T4027" s="13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3">
        <f t="shared" si="250"/>
        <v>42282.655543981484</v>
      </c>
      <c r="T4028" s="13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3">
        <f t="shared" si="250"/>
        <v>42768.97084490741</v>
      </c>
      <c r="T4029" s="13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3">
        <f t="shared" si="250"/>
        <v>41765.938657407409</v>
      </c>
      <c r="T4030" s="13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3">
        <f t="shared" si="250"/>
        <v>42322.025115740747</v>
      </c>
      <c r="T4031" s="13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3">
        <f t="shared" si="250"/>
        <v>42374.655081018514</v>
      </c>
      <c r="T4032" s="13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3">
        <f t="shared" si="250"/>
        <v>41941.585231481484</v>
      </c>
      <c r="T4033" s="13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t="s">
        <v>8315</v>
      </c>
      <c r="R4034" t="s">
        <v>8316</v>
      </c>
      <c r="S4034" s="13">
        <f t="shared" si="250"/>
        <v>42293.809212962966</v>
      </c>
      <c r="T4034" s="13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3">
        <f t="shared" si="254"/>
        <v>42067.947337962964</v>
      </c>
      <c r="T4036" s="13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3">
        <f t="shared" si="254"/>
        <v>41903.882951388885</v>
      </c>
      <c r="T4037" s="13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3">
        <f t="shared" si="254"/>
        <v>41804.937083333331</v>
      </c>
      <c r="T4038" s="13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3">
        <f t="shared" si="254"/>
        <v>42497.070775462969</v>
      </c>
      <c r="T4039" s="13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3">
        <f t="shared" si="254"/>
        <v>41869.798726851855</v>
      </c>
      <c r="T4040" s="13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3">
        <f t="shared" si="254"/>
        <v>42305.670914351853</v>
      </c>
      <c r="T4041" s="13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3">
        <f t="shared" si="254"/>
        <v>42144.231527777782</v>
      </c>
      <c r="T4042" s="13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3">
        <f t="shared" si="254"/>
        <v>42559.474004629628</v>
      </c>
      <c r="T4043" s="13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3">
        <f t="shared" si="254"/>
        <v>41995.084074074075</v>
      </c>
      <c r="T4044" s="13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3">
        <f t="shared" si="254"/>
        <v>41948.957465277781</v>
      </c>
      <c r="T4045" s="13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3">
        <f t="shared" si="254"/>
        <v>42074.219699074078</v>
      </c>
      <c r="T4046" s="13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3">
        <f t="shared" si="254"/>
        <v>41842.201261574075</v>
      </c>
      <c r="T4047" s="13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3">
        <f t="shared" si="254"/>
        <v>41904.650578703702</v>
      </c>
      <c r="T4048" s="13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3">
        <f t="shared" si="254"/>
        <v>41991.022488425922</v>
      </c>
      <c r="T4049" s="13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3">
        <f t="shared" si="254"/>
        <v>42436.509108796294</v>
      </c>
      <c r="T4050" s="13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3">
        <f t="shared" si="254"/>
        <v>42169.958506944444</v>
      </c>
      <c r="T4051" s="13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3">
        <f t="shared" si="254"/>
        <v>41905.636469907404</v>
      </c>
      <c r="T4052" s="13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3">
        <f t="shared" si="254"/>
        <v>41761.810150462967</v>
      </c>
      <c r="T4053" s="13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3">
        <f t="shared" si="254"/>
        <v>41865.878657407404</v>
      </c>
      <c r="T4054" s="13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3">
        <f t="shared" si="254"/>
        <v>41928.690138888887</v>
      </c>
      <c r="T4055" s="13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3">
        <f t="shared" si="254"/>
        <v>42613.841261574074</v>
      </c>
      <c r="T4056" s="13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3">
        <f t="shared" si="254"/>
        <v>41779.648506944446</v>
      </c>
      <c r="T4057" s="13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3">
        <f t="shared" si="254"/>
        <v>42534.933321759265</v>
      </c>
      <c r="T4058" s="13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3">
        <f t="shared" si="254"/>
        <v>42310.968518518523</v>
      </c>
      <c r="T4059" s="13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3">
        <f t="shared" si="254"/>
        <v>42446.060694444444</v>
      </c>
      <c r="T4060" s="13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3">
        <f t="shared" si="254"/>
        <v>41866.640648148146</v>
      </c>
      <c r="T4061" s="13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3">
        <f t="shared" si="254"/>
        <v>41779.695092592592</v>
      </c>
      <c r="T4062" s="13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3">
        <f t="shared" si="254"/>
        <v>42421.141469907408</v>
      </c>
      <c r="T4063" s="13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3">
        <f t="shared" si="254"/>
        <v>42523.739212962959</v>
      </c>
      <c r="T4064" s="13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3">
        <f t="shared" si="254"/>
        <v>41787.681527777779</v>
      </c>
      <c r="T4065" s="13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3">
        <f t="shared" si="254"/>
        <v>42093.588263888887</v>
      </c>
      <c r="T4066" s="13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3">
        <f t="shared" si="254"/>
        <v>41833.951516203706</v>
      </c>
      <c r="T4067" s="13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3">
        <f t="shared" si="254"/>
        <v>42479.039212962962</v>
      </c>
      <c r="T4068" s="13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3">
        <f t="shared" si="254"/>
        <v>42235.117476851854</v>
      </c>
      <c r="T4069" s="13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3">
        <f t="shared" si="254"/>
        <v>42718.963599537034</v>
      </c>
      <c r="T4070" s="13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3">
        <f t="shared" si="254"/>
        <v>42022.661527777775</v>
      </c>
      <c r="T4071" s="13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3">
        <f t="shared" si="254"/>
        <v>42031.666898148149</v>
      </c>
      <c r="T4072" s="13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3">
        <f t="shared" si="254"/>
        <v>42700.804756944446</v>
      </c>
      <c r="T4073" s="13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3">
        <f t="shared" si="254"/>
        <v>41812.77443287037</v>
      </c>
      <c r="T4074" s="13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3">
        <f t="shared" si="254"/>
        <v>42078.34520833334</v>
      </c>
      <c r="T4075" s="13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3">
        <f t="shared" si="254"/>
        <v>42283.552951388891</v>
      </c>
      <c r="T4076" s="13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3">
        <f t="shared" si="254"/>
        <v>41779.045937499999</v>
      </c>
      <c r="T4077" s="13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3">
        <f t="shared" si="254"/>
        <v>41905.795706018522</v>
      </c>
      <c r="T4078" s="13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3">
        <f t="shared" si="254"/>
        <v>42695.7105787037</v>
      </c>
      <c r="T4079" s="13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3">
        <f t="shared" si="254"/>
        <v>42732.787523148145</v>
      </c>
      <c r="T4080" s="13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3">
        <f t="shared" si="254"/>
        <v>42510.938900462963</v>
      </c>
      <c r="T4081" s="13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3">
        <f t="shared" si="254"/>
        <v>42511.698101851856</v>
      </c>
      <c r="T4082" s="13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3">
        <f t="shared" si="254"/>
        <v>42041.581307870365</v>
      </c>
      <c r="T4083" s="13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3">
        <f t="shared" si="254"/>
        <v>42307.189270833333</v>
      </c>
      <c r="T4084" s="13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3">
        <f t="shared" si="254"/>
        <v>42353.761759259258</v>
      </c>
      <c r="T4085" s="13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3">
        <f t="shared" si="254"/>
        <v>42622.436412037037</v>
      </c>
      <c r="T4086" s="13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3">
        <f t="shared" si="254"/>
        <v>42058.603877314818</v>
      </c>
      <c r="T4087" s="13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3">
        <f t="shared" si="254"/>
        <v>42304.940960648149</v>
      </c>
      <c r="T4088" s="13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3">
        <f t="shared" si="254"/>
        <v>42538.742893518516</v>
      </c>
      <c r="T4089" s="13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3">
        <f t="shared" si="254"/>
        <v>41990.612546296295</v>
      </c>
      <c r="T4090" s="13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3">
        <f t="shared" si="254"/>
        <v>42122.732499999998</v>
      </c>
      <c r="T4091" s="13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3">
        <f t="shared" si="254"/>
        <v>42209.67288194444</v>
      </c>
      <c r="T4092" s="13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3">
        <f t="shared" si="254"/>
        <v>41990.506377314814</v>
      </c>
      <c r="T4093" s="13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3">
        <f t="shared" si="254"/>
        <v>42039.194988425923</v>
      </c>
      <c r="T4094" s="13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3">
        <f t="shared" si="254"/>
        <v>42178.815891203703</v>
      </c>
      <c r="T4095" s="13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3">
        <f t="shared" si="254"/>
        <v>41890.086805555555</v>
      </c>
      <c r="T4096" s="13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3">
        <f t="shared" si="254"/>
        <v>42693.031828703708</v>
      </c>
      <c r="T4097" s="13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t="s">
        <v>8315</v>
      </c>
      <c r="R4098" t="s">
        <v>8316</v>
      </c>
      <c r="S4098" s="13">
        <f t="shared" si="254"/>
        <v>42750.530312499999</v>
      </c>
      <c r="T4098" s="13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3">
        <f t="shared" si="258"/>
        <v>42495.722187499996</v>
      </c>
      <c r="T4100" s="13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3">
        <f t="shared" si="258"/>
        <v>42570.850381944445</v>
      </c>
      <c r="T4101" s="13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3">
        <f t="shared" si="258"/>
        <v>41927.124884259261</v>
      </c>
      <c r="T4102" s="13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3">
        <f t="shared" si="258"/>
        <v>42730.903726851851</v>
      </c>
      <c r="T4103" s="13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3">
        <f t="shared" si="258"/>
        <v>42475.848067129627</v>
      </c>
      <c r="T4104" s="13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3">
        <f t="shared" si="258"/>
        <v>42188.83293981482</v>
      </c>
      <c r="T4105" s="13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3">
        <f t="shared" si="258"/>
        <v>42640.278171296297</v>
      </c>
      <c r="T4106" s="13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3">
        <f t="shared" si="258"/>
        <v>42697.010520833333</v>
      </c>
      <c r="T4107" s="13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3">
        <f t="shared" si="258"/>
        <v>42053.049375000002</v>
      </c>
      <c r="T4108" s="13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3">
        <f t="shared" si="258"/>
        <v>41883.916678240741</v>
      </c>
      <c r="T4109" s="13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3">
        <f t="shared" si="258"/>
        <v>42767.031678240746</v>
      </c>
      <c r="T4110" s="13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3">
        <f t="shared" si="258"/>
        <v>42307.539398148147</v>
      </c>
      <c r="T4111" s="13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3">
        <f t="shared" si="258"/>
        <v>42512.626747685179</v>
      </c>
      <c r="T4112" s="13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3">
        <f t="shared" si="258"/>
        <v>42029.135879629626</v>
      </c>
      <c r="T4113" s="13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3">
        <f t="shared" si="258"/>
        <v>42400.946597222224</v>
      </c>
      <c r="T4114" s="13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00000000-0001-0000-0000-000000000000}"/>
  <sortState xmlns:xlrd2="http://schemas.microsoft.com/office/spreadsheetml/2017/richdata2" ref="A2:O4115">
    <sortCondition ref="A2:A4115"/>
  </sortState>
  <conditionalFormatting sqref="F1:F1048576">
    <cfRule type="cellIs" dxfId="15" priority="3" operator="equal">
      <formula>"failed"</formula>
    </cfRule>
    <cfRule type="cellIs" dxfId="14" priority="4" operator="equal">
      <formula>"canceled"</formula>
    </cfRule>
    <cfRule type="cellIs" dxfId="13" priority="6" operator="equal">
      <formula>"successful"</formula>
    </cfRule>
    <cfRule type="cellIs" dxfId="12" priority="7" operator="equal">
      <formula>"live"</formula>
    </cfRule>
  </conditionalFormatting>
  <conditionalFormatting sqref="O1:O1048576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5131D-8C51-4122-8B8D-03732EF7E84B}">
  <dimension ref="A1:F6"/>
  <sheetViews>
    <sheetView workbookViewId="0">
      <selection activeCell="Q9" sqref="Q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9" t="s">
        <v>8222</v>
      </c>
      <c r="B1" t="s">
        <v>8223</v>
      </c>
    </row>
    <row r="3" spans="1:6" x14ac:dyDescent="0.25">
      <c r="A3" s="9" t="s">
        <v>8363</v>
      </c>
      <c r="B3" s="9" t="s">
        <v>8361</v>
      </c>
    </row>
    <row r="4" spans="1:6" x14ac:dyDescent="0.25">
      <c r="A4" s="9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1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5">
      <c r="A6" s="11" t="s">
        <v>8362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DC47A-6F61-4E50-BA31-CA517E5D403D}">
  <dimension ref="A1:E7"/>
  <sheetViews>
    <sheetView workbookViewId="0">
      <selection activeCell="M22" sqref="M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8222</v>
      </c>
      <c r="B1" t="s">
        <v>8223</v>
      </c>
    </row>
    <row r="2" spans="1:5" x14ac:dyDescent="0.25">
      <c r="A2" s="9" t="s">
        <v>8359</v>
      </c>
      <c r="B2" t="s">
        <v>8315</v>
      </c>
    </row>
    <row r="4" spans="1:5" x14ac:dyDescent="0.25">
      <c r="A4" s="9" t="s">
        <v>8363</v>
      </c>
      <c r="B4" s="9" t="s">
        <v>8361</v>
      </c>
    </row>
    <row r="5" spans="1:5" x14ac:dyDescent="0.25">
      <c r="A5" s="9" t="s">
        <v>8364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1" t="s">
        <v>8316</v>
      </c>
      <c r="B6" s="10">
        <v>250</v>
      </c>
      <c r="C6" s="10">
        <v>9</v>
      </c>
      <c r="D6" s="10">
        <v>412</v>
      </c>
      <c r="E6" s="10">
        <v>671</v>
      </c>
    </row>
    <row r="7" spans="1:5" x14ac:dyDescent="0.25">
      <c r="A7" s="11" t="s">
        <v>8362</v>
      </c>
      <c r="B7" s="10">
        <v>250</v>
      </c>
      <c r="C7" s="10">
        <v>9</v>
      </c>
      <c r="D7" s="10">
        <v>412</v>
      </c>
      <c r="E7" s="10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A40CC-B1B8-424F-9518-0DA59A665B5F}">
  <dimension ref="A1:F18"/>
  <sheetViews>
    <sheetView workbookViewId="0">
      <selection activeCell="E10" sqref="E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8359</v>
      </c>
      <c r="B1" t="s">
        <v>8315</v>
      </c>
    </row>
    <row r="2" spans="1:6" x14ac:dyDescent="0.25">
      <c r="A2" s="9" t="s">
        <v>8379</v>
      </c>
      <c r="B2" t="s">
        <v>8360</v>
      </c>
    </row>
    <row r="4" spans="1:6" x14ac:dyDescent="0.25">
      <c r="A4" s="9" t="s">
        <v>8363</v>
      </c>
      <c r="B4" s="9" t="s">
        <v>8361</v>
      </c>
    </row>
    <row r="5" spans="1:6" x14ac:dyDescent="0.25">
      <c r="A5" s="9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4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5">
      <c r="A7" s="14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5">
      <c r="A8" s="14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5">
      <c r="A9" s="14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5">
      <c r="A10" s="14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5">
      <c r="A11" s="14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5">
      <c r="A12" s="14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5">
      <c r="A13" s="14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5">
      <c r="A14" s="14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5">
      <c r="A15" s="14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5">
      <c r="A16" s="14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5">
      <c r="A17" s="14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5">
      <c r="A18" s="14" t="s">
        <v>8362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01166-AD7B-4CD4-9B53-BC1C50647104}">
  <dimension ref="A1:F6"/>
  <sheetViews>
    <sheetView workbookViewId="0">
      <selection activeCell="E4" sqref="E4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8" bestFit="1" customWidth="1"/>
  </cols>
  <sheetData>
    <row r="1" spans="1:6" x14ac:dyDescent="0.25">
      <c r="A1" t="s">
        <v>8380</v>
      </c>
      <c r="B1" t="s">
        <v>8381</v>
      </c>
      <c r="C1" t="s">
        <v>8383</v>
      </c>
      <c r="D1" t="s">
        <v>8384</v>
      </c>
      <c r="E1" t="s">
        <v>8307</v>
      </c>
      <c r="F1" t="s">
        <v>8385</v>
      </c>
    </row>
    <row r="2" spans="1:6" x14ac:dyDescent="0.25">
      <c r="A2" t="s">
        <v>3473</v>
      </c>
      <c r="B2" t="str">
        <f>VLOOKUP(A2,Kickstarter!B:C,2,0)</f>
        <v>Help us get actor-writer Ian Bonar's debut play - a hilarious, heartbreaking story of grief and loss - to the 2016 Edinburgh Fringe.</v>
      </c>
      <c r="C2">
        <f>VLOOKUP(A2,Kickstarter!B:E,3,0)</f>
        <v>2000</v>
      </c>
      <c r="D2">
        <f>VLOOKUP(A2,Kickstarter!B:E,4,0)</f>
        <v>2020</v>
      </c>
      <c r="E2">
        <f>VLOOKUP(A2,Kickstarter!B:P,15,0)</f>
        <v>51.79</v>
      </c>
      <c r="F2">
        <f>VLOOKUP(A2,Kickstarter!B:L,11,0)</f>
        <v>39</v>
      </c>
    </row>
    <row r="3" spans="1:6" x14ac:dyDescent="0.25">
      <c r="A3" t="s">
        <v>3616</v>
      </c>
      <c r="B3" t="str">
        <f>VLOOKUP(A3,Kickstarter!B:C,2,0)</f>
        <v>The play yet to be described as "A surefire Edinburgh Fringe Festival Cult Hit". Coming to the Underbelly, Edinburgh, 5th-30th August.</v>
      </c>
      <c r="C3">
        <f>VLOOKUP(A3,Kickstarter!B:E,3,0)</f>
        <v>2000</v>
      </c>
      <c r="D3">
        <f>VLOOKUP(A3,Kickstarter!B:E,4,0)</f>
        <v>2020</v>
      </c>
      <c r="E3">
        <f>VLOOKUP(A3,Kickstarter!B:P,15,0)</f>
        <v>36.07</v>
      </c>
      <c r="F3">
        <f>VLOOKUP(A3,Kickstarter!B:L,11,0)</f>
        <v>56</v>
      </c>
    </row>
    <row r="4" spans="1:6" x14ac:dyDescent="0.25">
      <c r="A4" t="s">
        <v>8382</v>
      </c>
      <c r="B4" t="str">
        <f>VLOOKUP(A4,Kickstarter!B:C,2,0)</f>
        <v>Cutting Off Kate Bush is a one-woman show written &amp; performed by Lucy Benson-Brown, premiering at the Edinburgh Fringe Festival 2014</v>
      </c>
      <c r="C4">
        <f>VLOOKUP(A4,Kickstarter!B:E,3,0)</f>
        <v>1500</v>
      </c>
      <c r="D4">
        <f>VLOOKUP(A4,Kickstarter!B:E,4,0)</f>
        <v>2576</v>
      </c>
      <c r="E4">
        <f>VLOOKUP(A4,Kickstarter!B:P,15,0)</f>
        <v>33.03</v>
      </c>
      <c r="F4">
        <f>VLOOKUP(A4,Kickstarter!B:L,11,0)</f>
        <v>78</v>
      </c>
    </row>
    <row r="5" spans="1:6" x14ac:dyDescent="0.25">
      <c r="A5" t="s">
        <v>3329</v>
      </c>
      <c r="B5" t="str">
        <f>VLOOKUP(A5,Kickstarter!B:C,2,0)</f>
        <v>Jestia and Raedon is a brand new romantic comedy play going to the Edinburgh Fringe Festival this summer.</v>
      </c>
      <c r="C5">
        <f>VLOOKUP(A5,Kickstarter!B:E,3,0)</f>
        <v>1000</v>
      </c>
      <c r="D5">
        <f>VLOOKUP(A5,Kickstarter!B:E,4,0)</f>
        <v>1168</v>
      </c>
      <c r="E5">
        <f>VLOOKUP(A5,Kickstarter!B:P,15,0)</f>
        <v>44.92</v>
      </c>
      <c r="F5">
        <f>VLOOKUP(A5,Kickstarter!B:L,11,0)</f>
        <v>26</v>
      </c>
    </row>
    <row r="6" spans="1:6" x14ac:dyDescent="0.25">
      <c r="A6" t="s">
        <v>3221</v>
      </c>
      <c r="B6" t="str">
        <f>VLOOKUP(A6,Kickstarter!B:C,2,0)</f>
        <v>A one-man show about love, loss, and motorways, written &amp; performed by Ben Norris. Help us get to the 2015 Edinburgh Fringe and beyond!</v>
      </c>
      <c r="C6">
        <f>VLOOKUP(A6,Kickstarter!B:E,3,0)</f>
        <v>4000</v>
      </c>
      <c r="D6">
        <f>VLOOKUP(A6,Kickstarter!B:E,4,0)</f>
        <v>4137</v>
      </c>
      <c r="E6">
        <f>VLOOKUP(A6,Kickstarter!B:P,15,0)</f>
        <v>36.61</v>
      </c>
      <c r="F6">
        <f>VLOOKUP(A6,Kickstarter!B:L,11,0)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59F38-E191-442E-8C88-FFAE17CD3653}">
  <dimension ref="A1:T413"/>
  <sheetViews>
    <sheetView workbookViewId="0">
      <selection activeCell="F2" sqref="F2"/>
    </sheetView>
  </sheetViews>
  <sheetFormatPr defaultRowHeight="15" x14ac:dyDescent="0.25"/>
  <cols>
    <col min="1" max="1" width="5" bestFit="1" customWidth="1"/>
    <col min="2" max="2" width="45.140625" customWidth="1"/>
    <col min="3" max="3" width="41.425781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2" t="s">
        <v>8365</v>
      </c>
      <c r="T1" s="12" t="s">
        <v>8366</v>
      </c>
    </row>
    <row r="2" spans="1:20" ht="6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3">
        <v>42646.092812499999</v>
      </c>
      <c r="T2" s="13">
        <v>42675.207638888889</v>
      </c>
    </row>
    <row r="3" spans="1:20" ht="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3">
        <v>42430.040798611109</v>
      </c>
      <c r="T3" s="13">
        <v>42449.999131944445</v>
      </c>
    </row>
    <row r="4" spans="1:20" ht="4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3">
        <v>42238.13282407407</v>
      </c>
      <c r="T4" s="13"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3">
        <v>41850.400937500002</v>
      </c>
      <c r="T5" s="13">
        <v>41895.400937500002</v>
      </c>
    </row>
    <row r="6" spans="1:20" ht="6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3">
        <v>42753.205625000002</v>
      </c>
      <c r="T6" s="13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3">
        <v>42155.920219907406</v>
      </c>
      <c r="T7" s="13">
        <v>42176.888888888891</v>
      </c>
    </row>
    <row r="8" spans="1:20" ht="4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3">
        <v>42157.591064814813</v>
      </c>
      <c r="T8" s="13">
        <v>42179.083333333328</v>
      </c>
    </row>
    <row r="9" spans="1:20" ht="60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3">
        <v>42676.065150462964</v>
      </c>
      <c r="T9" s="13">
        <v>42721.290972222225</v>
      </c>
    </row>
    <row r="10" spans="1:20" ht="45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3">
        <v>42473.007037037038</v>
      </c>
      <c r="T10" s="13">
        <v>42503.007037037038</v>
      </c>
    </row>
    <row r="11" spans="1:20" ht="6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3">
        <v>42282.768414351856</v>
      </c>
      <c r="T11" s="13">
        <v>42312.810081018513</v>
      </c>
    </row>
    <row r="12" spans="1:20" ht="60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3">
        <v>42473.794710648144</v>
      </c>
      <c r="T12" s="13">
        <v>42503.794710648144</v>
      </c>
    </row>
    <row r="13" spans="1:20" ht="4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3">
        <v>42712.23474537037</v>
      </c>
      <c r="T13" s="13">
        <v>42735.707638888889</v>
      </c>
    </row>
    <row r="14" spans="1:20" ht="6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3">
        <v>42561.154664351852</v>
      </c>
      <c r="T14" s="13"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3">
        <v>42709.134780092587</v>
      </c>
      <c r="T15" s="13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3">
        <v>42086.614942129629</v>
      </c>
      <c r="T16" s="13">
        <v>42117.290972222225</v>
      </c>
    </row>
    <row r="17" spans="1:20" ht="45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3">
        <v>42064.652673611112</v>
      </c>
      <c r="T17" s="13">
        <v>42101.291666666672</v>
      </c>
    </row>
    <row r="18" spans="1:20" ht="6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3">
        <v>42292.701053240744</v>
      </c>
      <c r="T18" s="13">
        <v>42322.742719907401</v>
      </c>
    </row>
    <row r="19" spans="1:20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3">
        <v>42461.747199074074</v>
      </c>
      <c r="T19" s="13"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3">
        <v>42169.814340277779</v>
      </c>
      <c r="T20" s="13">
        <v>42199.814340277779</v>
      </c>
    </row>
    <row r="21" spans="1:20" ht="60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3">
        <v>42483.675208333334</v>
      </c>
      <c r="T21" s="13">
        <v>42522.789583333331</v>
      </c>
    </row>
    <row r="22" spans="1:20" ht="60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3">
        <v>42195.749745370369</v>
      </c>
      <c r="T22" s="13"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3">
        <v>42675.057997685188</v>
      </c>
      <c r="T23" s="13"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3">
        <v>42018.94159722222</v>
      </c>
      <c r="T24" s="13"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3">
        <v>42026.924976851849</v>
      </c>
      <c r="T25" s="13"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3">
        <v>41920.787534722222</v>
      </c>
      <c r="T26" s="13"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3">
        <v>42558.189432870371</v>
      </c>
      <c r="T27" s="13">
        <v>42587.875</v>
      </c>
    </row>
    <row r="28" spans="1:20" ht="4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3">
        <v>41808.198518518519</v>
      </c>
      <c r="T28" s="13"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3">
        <v>42550.701886574068</v>
      </c>
      <c r="T29" s="13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3">
        <v>42056.013124999998</v>
      </c>
      <c r="T30" s="13">
        <v>42075.166666666672</v>
      </c>
    </row>
    <row r="31" spans="1:20" ht="6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3">
        <v>42016.938692129625</v>
      </c>
      <c r="T31" s="13">
        <v>42046.938692129625</v>
      </c>
    </row>
    <row r="32" spans="1:20" ht="60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3">
        <v>42591.899988425925</v>
      </c>
      <c r="T32" s="13"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3">
        <v>42183.231006944443</v>
      </c>
      <c r="T33" s="13"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3">
        <v>41780.525937500002</v>
      </c>
      <c r="T34" s="13">
        <v>41796.958333333336</v>
      </c>
    </row>
    <row r="35" spans="1:20" ht="60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3">
        <v>42158.065694444449</v>
      </c>
      <c r="T35" s="13"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3">
        <v>42154.873124999998</v>
      </c>
      <c r="T36" s="13">
        <v>42184.873124999998</v>
      </c>
    </row>
    <row r="37" spans="1:20" ht="60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3">
        <v>42208.84646990741</v>
      </c>
      <c r="T37" s="13">
        <v>42238.84646990741</v>
      </c>
    </row>
    <row r="38" spans="1:20" ht="6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3">
        <v>42451.496817129635</v>
      </c>
      <c r="T38" s="13"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3">
        <v>41759.13962962963</v>
      </c>
      <c r="T39" s="13"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3">
        <v>42693.742604166662</v>
      </c>
      <c r="T40" s="13"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3">
        <v>42250.598217592589</v>
      </c>
      <c r="T41" s="13">
        <v>42270.598217592589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3">
        <v>42060.683935185181</v>
      </c>
      <c r="T42" s="13"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3">
        <v>42136.270787037036</v>
      </c>
      <c r="T43" s="13">
        <v>42168.071527777778</v>
      </c>
    </row>
    <row r="44" spans="1:20" ht="6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3">
        <v>42171.034861111111</v>
      </c>
      <c r="T44" s="13">
        <v>42195.291666666672</v>
      </c>
    </row>
    <row r="45" spans="1:20" ht="6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3">
        <v>42494.683634259258</v>
      </c>
      <c r="T45" s="13">
        <v>42524.6875</v>
      </c>
    </row>
    <row r="46" spans="1:20" ht="3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3">
        <v>41758.839675925927</v>
      </c>
      <c r="T46" s="13"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3">
        <v>42171.824884259258</v>
      </c>
      <c r="T47" s="13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3">
        <v>42268.127696759257</v>
      </c>
      <c r="T48" s="13">
        <v>42288.083333333328</v>
      </c>
    </row>
    <row r="49" spans="1:20" ht="6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3">
        <v>42746.261782407411</v>
      </c>
      <c r="T49" s="13"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3">
        <v>41842.607592592591</v>
      </c>
      <c r="T50" s="13">
        <v>41864.916666666664</v>
      </c>
    </row>
    <row r="51" spans="1:20" ht="4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3">
        <v>41853.240208333329</v>
      </c>
      <c r="T51" s="13">
        <v>41876.207638888889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3">
        <v>42061.212488425925</v>
      </c>
      <c r="T52" s="13">
        <v>42089.166666666672</v>
      </c>
    </row>
    <row r="53" spans="1:20" ht="4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3">
        <v>42036.24428240741</v>
      </c>
      <c r="T53" s="13"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3">
        <v>42157.470185185186</v>
      </c>
      <c r="T54" s="13">
        <v>42187.470185185186</v>
      </c>
    </row>
    <row r="55" spans="1:20" ht="4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3">
        <v>41827.909942129627</v>
      </c>
      <c r="T55" s="13">
        <v>41857.897222222222</v>
      </c>
    </row>
    <row r="56" spans="1:20" ht="6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3">
        <v>42162.729548611111</v>
      </c>
      <c r="T56" s="13">
        <v>42192.729548611111</v>
      </c>
    </row>
    <row r="57" spans="1:20" ht="4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3">
        <v>42233.738564814819</v>
      </c>
      <c r="T57" s="13"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3">
        <v>42042.197824074072</v>
      </c>
      <c r="T58" s="13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3">
        <v>42585.523842592593</v>
      </c>
      <c r="T59" s="13"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3">
        <v>41808.669571759259</v>
      </c>
      <c r="T60" s="13">
        <v>41838.669571759259</v>
      </c>
    </row>
    <row r="61" spans="1:20" ht="60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3">
        <v>41852.658310185187</v>
      </c>
      <c r="T61" s="13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3">
        <v>42694.110185185185</v>
      </c>
      <c r="T62" s="13">
        <v>42709.041666666672</v>
      </c>
    </row>
    <row r="63" spans="1:20" ht="6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3">
        <v>42341.818379629629</v>
      </c>
      <c r="T63" s="13">
        <v>42370.166666666672</v>
      </c>
    </row>
    <row r="64" spans="1:20" ht="6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3">
        <v>41880.061006944445</v>
      </c>
      <c r="T64" s="13">
        <v>41908.065972222219</v>
      </c>
    </row>
    <row r="65" spans="1:20" ht="6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3">
        <v>41941.683865740742</v>
      </c>
      <c r="T65" s="13">
        <v>41970.125</v>
      </c>
    </row>
    <row r="66" spans="1:20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3">
        <v>42026.88118055556</v>
      </c>
      <c r="T66" s="13">
        <v>42086.093055555553</v>
      </c>
    </row>
    <row r="67" spans="1:20" ht="60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3">
        <v>41922.640590277777</v>
      </c>
      <c r="T67" s="13">
        <v>41932.249305555553</v>
      </c>
    </row>
    <row r="68" spans="1:20" ht="6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3">
        <v>41993.824340277773</v>
      </c>
      <c r="T68" s="13"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3">
        <v>42219.915856481486</v>
      </c>
      <c r="T69" s="13">
        <v>42240.083333333328</v>
      </c>
    </row>
    <row r="70" spans="1:20" ht="6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3">
        <v>41909.969386574077</v>
      </c>
      <c r="T70" s="13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3">
        <v>41891.665324074071</v>
      </c>
      <c r="T71" s="13">
        <v>41913.166666666664</v>
      </c>
    </row>
    <row r="72" spans="1:20" ht="60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3">
        <v>41226.017361111109</v>
      </c>
      <c r="T72" s="13"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3">
        <v>40478.263923611114</v>
      </c>
      <c r="T73" s="13"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3">
        <v>41862.83997685185</v>
      </c>
      <c r="T74" s="13"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3">
        <v>40633.154363425929</v>
      </c>
      <c r="T75" s="13">
        <v>40664.207638888889</v>
      </c>
    </row>
    <row r="76" spans="1:20" ht="6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3">
        <v>40970.875671296293</v>
      </c>
      <c r="T76" s="13">
        <v>41000.834004629629</v>
      </c>
    </row>
    <row r="77" spans="1:20" ht="60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3">
        <v>41026.953055555554</v>
      </c>
      <c r="T77" s="13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3">
        <v>41829.788252314815</v>
      </c>
      <c r="T78" s="13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3">
        <v>41447.839722222219</v>
      </c>
      <c r="T79" s="13">
        <v>41477.839722222219</v>
      </c>
    </row>
    <row r="80" spans="1:20" ht="45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3">
        <v>40884.066678240742</v>
      </c>
      <c r="T80" s="13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3">
        <v>41841.26489583333</v>
      </c>
      <c r="T81" s="13">
        <v>41864.207638888889</v>
      </c>
    </row>
    <row r="82" spans="1:20" ht="6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3">
        <v>41799.685902777775</v>
      </c>
      <c r="T82" s="13"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3">
        <v>41775.753761574073</v>
      </c>
      <c r="T83" s="13">
        <v>41805.753761574073</v>
      </c>
    </row>
    <row r="84" spans="1:20" ht="6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3">
        <v>41766.80572916667</v>
      </c>
      <c r="T84" s="13">
        <v>41799.80572916667</v>
      </c>
    </row>
    <row r="85" spans="1:20" ht="6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3">
        <v>40644.159259259257</v>
      </c>
      <c r="T85" s="13">
        <v>40666.165972222225</v>
      </c>
    </row>
    <row r="86" spans="1:20" ht="4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3">
        <v>41940.69158564815</v>
      </c>
      <c r="T86" s="13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3">
        <v>41839.175706018519</v>
      </c>
      <c r="T87" s="13"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3">
        <v>41772.105937500004</v>
      </c>
      <c r="T88" s="13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3">
        <v>41591.737974537034</v>
      </c>
      <c r="T89" s="13"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3">
        <v>41789.080370370371</v>
      </c>
      <c r="T90" s="13"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3">
        <v>40923.729953703703</v>
      </c>
      <c r="T91" s="13">
        <v>40953.729953703703</v>
      </c>
    </row>
    <row r="92" spans="1:20" ht="60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3">
        <v>41878.878379629627</v>
      </c>
      <c r="T92" s="13"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3">
        <v>41862.864675925928</v>
      </c>
      <c r="T93" s="13"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3">
        <v>40531.886886574073</v>
      </c>
      <c r="T94" s="13">
        <v>40591.886886574073</v>
      </c>
    </row>
    <row r="95" spans="1:20" ht="60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3">
        <v>41477.930914351848</v>
      </c>
      <c r="T95" s="13"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3">
        <v>41781.666770833333</v>
      </c>
      <c r="T96" s="13"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3">
        <v>41375.702210648145</v>
      </c>
      <c r="T97" s="13"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3">
        <v>40883.949317129627</v>
      </c>
      <c r="T98" s="13"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3">
        <v>41491.79478009259</v>
      </c>
      <c r="T99" s="13"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3">
        <v>41791.993414351848</v>
      </c>
      <c r="T100" s="13">
        <v>41821.993414351848</v>
      </c>
    </row>
    <row r="101" spans="1:20" ht="6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3">
        <v>41835.666354166664</v>
      </c>
      <c r="T101" s="13"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3">
        <v>41827.605057870373</v>
      </c>
      <c r="T102" s="13"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3">
        <v>41778.637245370373</v>
      </c>
      <c r="T103" s="13">
        <v>41810.958333333336</v>
      </c>
    </row>
    <row r="104" spans="1:20" ht="6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3">
        <v>41013.936562499999</v>
      </c>
      <c r="T104" s="13">
        <v>41061.165972222225</v>
      </c>
    </row>
    <row r="105" spans="1:20" ht="60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3">
        <v>41834.586574074077</v>
      </c>
      <c r="T105" s="13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3">
        <v>41829.795729166668</v>
      </c>
      <c r="T106" s="13"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3">
        <v>42219.665173611109</v>
      </c>
      <c r="T107" s="13">
        <v>42257.165972222225</v>
      </c>
    </row>
    <row r="108" spans="1:20" ht="4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3">
        <v>42648.546111111107</v>
      </c>
      <c r="T108" s="13"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3">
        <v>42050.983182870375</v>
      </c>
      <c r="T109" s="13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3">
        <v>42772.833379629628</v>
      </c>
      <c r="T110" s="13"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3">
        <v>42270.582141203704</v>
      </c>
      <c r="T111" s="13"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3">
        <v>42206.835370370376</v>
      </c>
      <c r="T112" s="13">
        <v>42236.835370370376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3">
        <v>42697.850844907407</v>
      </c>
      <c r="T113" s="13"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3">
        <v>42503.559467592597</v>
      </c>
      <c r="T114" s="13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3">
        <v>42323.70930555556</v>
      </c>
      <c r="T115" s="13"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3">
        <v>41933.291643518518</v>
      </c>
      <c r="T116" s="13">
        <v>41963.333310185189</v>
      </c>
    </row>
    <row r="117" spans="1:20" ht="6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3">
        <v>41898.168125000004</v>
      </c>
      <c r="T117" s="13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3">
        <v>42446.943831018521</v>
      </c>
      <c r="T118" s="13"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3">
        <v>42463.81385416667</v>
      </c>
      <c r="T119" s="13"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3">
        <v>42766.805034722223</v>
      </c>
      <c r="T120" s="13">
        <v>42796.805034722223</v>
      </c>
    </row>
    <row r="121" spans="1:20" ht="6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3">
        <v>42522.347812499997</v>
      </c>
      <c r="T121" s="13">
        <v>42552.347812499997</v>
      </c>
    </row>
    <row r="122" spans="1:20" ht="6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3">
        <v>42702.917048611111</v>
      </c>
      <c r="T122" s="13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3">
        <v>42252.474351851852</v>
      </c>
      <c r="T123" s="13">
        <v>42276.165972222225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3">
        <v>41893.324884259258</v>
      </c>
      <c r="T124" s="13"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3">
        <v>41871.755694444444</v>
      </c>
      <c r="T125" s="13"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3">
        <v>42262.096782407403</v>
      </c>
      <c r="T126" s="13"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3">
        <v>42135.60020833333</v>
      </c>
      <c r="T127" s="13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3">
        <v>42230.472222222219</v>
      </c>
      <c r="T128" s="13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3">
        <v>42068.888391203705</v>
      </c>
      <c r="T129" s="13">
        <v>42098.846724537041</v>
      </c>
    </row>
    <row r="130" spans="1:20" ht="4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3">
        <v>42145.746689814812</v>
      </c>
      <c r="T130" s="13">
        <v>42175.746689814812</v>
      </c>
    </row>
    <row r="131" spans="1:20" ht="6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3">
        <v>41918.742175925923</v>
      </c>
      <c r="T131" s="13">
        <v>41948.783842592595</v>
      </c>
    </row>
    <row r="132" spans="1:20" ht="4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3">
        <v>42146.731087962966</v>
      </c>
      <c r="T132" s="13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3">
        <v>42602.576712962968</v>
      </c>
      <c r="T133" s="13"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3">
        <v>42144.573807870373</v>
      </c>
      <c r="T134" s="13"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3">
        <v>41982.887280092589</v>
      </c>
      <c r="T135" s="13">
        <v>42012.887280092589</v>
      </c>
    </row>
    <row r="136" spans="1:20" ht="6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3">
        <v>42614.760937500003</v>
      </c>
      <c r="T136" s="13"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3">
        <v>42303.672662037032</v>
      </c>
      <c r="T137" s="13"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3">
        <v>42171.725416666668</v>
      </c>
      <c r="T138" s="13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3">
        <v>41964.315532407403</v>
      </c>
      <c r="T139" s="13">
        <v>41995.166666666672</v>
      </c>
    </row>
    <row r="140" spans="1:20" ht="3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3">
        <v>42284.516064814816</v>
      </c>
      <c r="T140" s="13"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3">
        <v>42016.800208333334</v>
      </c>
      <c r="T141" s="13"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3">
        <v>42136.536134259266</v>
      </c>
      <c r="T142" s="13">
        <v>42167.875</v>
      </c>
    </row>
    <row r="143" spans="1:20" ht="60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3">
        <v>42172.757638888885</v>
      </c>
      <c r="T143" s="13"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3">
        <v>42590.90425925926</v>
      </c>
      <c r="T144" s="13"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3">
        <v>42284.500104166669</v>
      </c>
      <c r="T145" s="13">
        <v>42314.541770833333</v>
      </c>
    </row>
    <row r="146" spans="1:20" ht="6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3">
        <v>42611.801412037035</v>
      </c>
      <c r="T146" s="13"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3">
        <v>42400.704537037032</v>
      </c>
      <c r="T147" s="13">
        <v>42444.875</v>
      </c>
    </row>
    <row r="148" spans="1:20" ht="6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3">
        <v>42017.88045138889</v>
      </c>
      <c r="T148" s="13">
        <v>42044.1875</v>
      </c>
    </row>
    <row r="149" spans="1:20" ht="6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3">
        <v>42431.102534722217</v>
      </c>
      <c r="T149" s="13">
        <v>42461.06086805556</v>
      </c>
    </row>
    <row r="150" spans="1:20" ht="6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3">
        <v>42121.756921296299</v>
      </c>
      <c r="T150" s="13"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3">
        <v>42219.019733796296</v>
      </c>
      <c r="T151" s="13">
        <v>42249.019733796296</v>
      </c>
    </row>
    <row r="152" spans="1:20" ht="6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3">
        <v>42445.19430555556</v>
      </c>
      <c r="T152" s="13"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3">
        <v>42380.884872685187</v>
      </c>
      <c r="T153" s="13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3">
        <v>42762.942430555559</v>
      </c>
      <c r="T154" s="13">
        <v>42794.208333333328</v>
      </c>
    </row>
    <row r="155" spans="1:20" ht="60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3">
        <v>42567.840069444443</v>
      </c>
      <c r="T155" s="13">
        <v>42597.840069444443</v>
      </c>
    </row>
    <row r="156" spans="1:20" ht="6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3">
        <v>42232.702546296292</v>
      </c>
      <c r="T156" s="13">
        <v>42264.165972222225</v>
      </c>
    </row>
    <row r="157" spans="1:20" ht="60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3">
        <v>42239.957962962959</v>
      </c>
      <c r="T157" s="13">
        <v>42260</v>
      </c>
    </row>
    <row r="158" spans="1:20" ht="4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3">
        <v>42261.917395833334</v>
      </c>
      <c r="T158" s="13"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3">
        <v>42102.743773148148</v>
      </c>
      <c r="T159" s="13">
        <v>42123.743773148148</v>
      </c>
    </row>
    <row r="160" spans="1:20" ht="4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3">
        <v>42538.73583333334</v>
      </c>
      <c r="T160" s="13">
        <v>42583.290972222225</v>
      </c>
    </row>
    <row r="161" spans="1:20" ht="4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3">
        <v>42056.65143518518</v>
      </c>
      <c r="T161" s="13"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3">
        <v>42696.624444444446</v>
      </c>
      <c r="T162" s="13">
        <v>42726.624444444446</v>
      </c>
    </row>
    <row r="163" spans="1:20" ht="6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3">
        <v>42186.855879629627</v>
      </c>
      <c r="T163" s="13">
        <v>42216.855879629627</v>
      </c>
    </row>
    <row r="164" spans="1:20" ht="6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3">
        <v>42493.219236111108</v>
      </c>
      <c r="T164" s="13">
        <v>42531.125</v>
      </c>
    </row>
    <row r="165" spans="1:20" ht="6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3">
        <v>42475.057164351849</v>
      </c>
      <c r="T165" s="13"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3">
        <v>42452.876909722225</v>
      </c>
      <c r="T166" s="13"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3">
        <v>42253.928530092591</v>
      </c>
      <c r="T167" s="13"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3">
        <v>42264.29178240741</v>
      </c>
      <c r="T168" s="13">
        <v>42294.29178240741</v>
      </c>
    </row>
    <row r="169" spans="1:20" ht="45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3">
        <v>42664.809560185182</v>
      </c>
      <c r="T169" s="13">
        <v>42685.916666666672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3">
        <v>42382.244409722218</v>
      </c>
      <c r="T170" s="13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3">
        <v>41826.871238425927</v>
      </c>
      <c r="T171" s="13"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3">
        <v>42499.039629629624</v>
      </c>
      <c r="T172" s="13"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3">
        <v>42513.045798611114</v>
      </c>
      <c r="T173" s="13">
        <v>42543.045798611114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3">
        <v>41914.100289351853</v>
      </c>
      <c r="T174" s="13">
        <v>41928.165972222225</v>
      </c>
    </row>
    <row r="175" spans="1:20" ht="4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3">
        <v>42521.010370370372</v>
      </c>
      <c r="T175" s="13">
        <v>42543.163194444445</v>
      </c>
    </row>
    <row r="176" spans="1:20" ht="4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3">
        <v>42041.714178240742</v>
      </c>
      <c r="T176" s="13"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3">
        <v>41822.57503472222</v>
      </c>
      <c r="T177" s="13">
        <v>41825.041666666664</v>
      </c>
    </row>
    <row r="178" spans="1:20" ht="45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3">
        <v>42248.697754629626</v>
      </c>
      <c r="T178" s="13"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3">
        <v>41809.860300925924</v>
      </c>
      <c r="T179" s="13">
        <v>41839.860300925924</v>
      </c>
    </row>
    <row r="180" spans="1:20" ht="6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3">
        <v>42148.676851851851</v>
      </c>
      <c r="T180" s="13"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3">
        <v>42185.521087962959</v>
      </c>
      <c r="T181" s="13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3">
        <v>42769.574999999997</v>
      </c>
      <c r="T182" s="13">
        <v>42790.574999999997</v>
      </c>
    </row>
    <row r="183" spans="1:20" ht="4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3">
        <v>42549.665717592594</v>
      </c>
      <c r="T183" s="13">
        <v>42579.665717592594</v>
      </c>
    </row>
    <row r="184" spans="1:20" ht="6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3">
        <v>42685.974004629628</v>
      </c>
      <c r="T184" s="13">
        <v>42710.974004629628</v>
      </c>
    </row>
    <row r="185" spans="1:20" ht="4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3">
        <v>42062.296412037031</v>
      </c>
      <c r="T185" s="13">
        <v>42095.207638888889</v>
      </c>
    </row>
    <row r="186" spans="1:20" ht="6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3">
        <v>41851.200150462959</v>
      </c>
      <c r="T186" s="13">
        <v>41881.200150462959</v>
      </c>
    </row>
    <row r="187" spans="1:20" ht="60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3">
        <v>42053.106111111112</v>
      </c>
      <c r="T187" s="13">
        <v>42112.025694444441</v>
      </c>
    </row>
    <row r="188" spans="1:20" ht="45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3">
        <v>42054.024421296301</v>
      </c>
      <c r="T188" s="13">
        <v>42061.024421296301</v>
      </c>
    </row>
    <row r="189" spans="1:20" ht="60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3">
        <v>42466.558796296296</v>
      </c>
      <c r="T189" s="13">
        <v>42490.165972222225</v>
      </c>
    </row>
    <row r="190" spans="1:20" ht="6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3">
        <v>42513.110787037032</v>
      </c>
      <c r="T190" s="13"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3">
        <v>42270.7269212963</v>
      </c>
      <c r="T191" s="13"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3">
        <v>41932.311099537037</v>
      </c>
      <c r="T192" s="13">
        <v>41962.352766203709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3">
        <v>42746.057106481487</v>
      </c>
      <c r="T193" s="13">
        <v>42791.057106481487</v>
      </c>
    </row>
    <row r="194" spans="1:20" ht="6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3">
        <v>41866.025347222225</v>
      </c>
      <c r="T194" s="13"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3">
        <v>42056.091631944444</v>
      </c>
      <c r="T195" s="13">
        <v>42070.204861111109</v>
      </c>
    </row>
    <row r="196" spans="1:20" ht="4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3">
        <v>41851.771354166667</v>
      </c>
      <c r="T196" s="13">
        <v>41870.666666666664</v>
      </c>
    </row>
    <row r="197" spans="1:20" ht="60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3">
        <v>42321.101759259262</v>
      </c>
      <c r="T197" s="13"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3">
        <v>42107.067557870367</v>
      </c>
      <c r="T198" s="13"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3">
        <v>41969.199756944443</v>
      </c>
      <c r="T199" s="13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3">
        <v>42690.334317129629</v>
      </c>
      <c r="T200" s="13"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3">
        <v>42312.874594907407</v>
      </c>
      <c r="T201" s="13"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3">
        <v>41855.548101851848</v>
      </c>
      <c r="T202" s="13">
        <v>41876.207638888889</v>
      </c>
    </row>
    <row r="203" spans="1:20" ht="60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3">
        <v>42059.701319444444</v>
      </c>
      <c r="T203" s="13">
        <v>42119.659652777773</v>
      </c>
    </row>
    <row r="204" spans="1:20" ht="6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3">
        <v>41937.95344907407</v>
      </c>
      <c r="T204" s="13">
        <v>41972.995115740734</v>
      </c>
    </row>
    <row r="205" spans="1:20" ht="6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3">
        <v>42044.184988425928</v>
      </c>
      <c r="T205" s="13">
        <v>42074.143321759257</v>
      </c>
    </row>
    <row r="206" spans="1:20" ht="4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3">
        <v>42524.782638888893</v>
      </c>
      <c r="T206" s="13">
        <v>42544.782638888893</v>
      </c>
    </row>
    <row r="207" spans="1:20" ht="6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3">
        <v>42292.087592592594</v>
      </c>
      <c r="T207" s="13"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3">
        <v>41953.8675</v>
      </c>
      <c r="T208" s="13">
        <v>41983.8675</v>
      </c>
    </row>
    <row r="209" spans="1:20" ht="60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3">
        <v>41946.644745370373</v>
      </c>
      <c r="T209" s="13"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3">
        <v>41947.762592592589</v>
      </c>
      <c r="T210" s="13"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3">
        <v>42494.563449074078</v>
      </c>
      <c r="T211" s="13">
        <v>42524.563449074078</v>
      </c>
    </row>
    <row r="212" spans="1:20" ht="6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3">
        <v>41815.774826388886</v>
      </c>
      <c r="T212" s="13">
        <v>41830.774826388886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3">
        <v>41830.545694444445</v>
      </c>
      <c r="T213" s="13"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3">
        <v>41923.921643518523</v>
      </c>
      <c r="T214" s="13"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3">
        <v>41764.44663194444</v>
      </c>
      <c r="T215" s="13">
        <v>41791.165972222225</v>
      </c>
    </row>
    <row r="216" spans="1:20" ht="60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3">
        <v>41941.75203703704</v>
      </c>
      <c r="T216" s="13">
        <v>41964.708333333328</v>
      </c>
    </row>
    <row r="217" spans="1:20" ht="60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3">
        <v>41834.953865740739</v>
      </c>
      <c r="T217" s="13"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3">
        <v>42290.61855324074</v>
      </c>
      <c r="T218" s="13">
        <v>42320.104861111111</v>
      </c>
    </row>
    <row r="219" spans="1:20" ht="6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3">
        <v>42152.503495370373</v>
      </c>
      <c r="T219" s="13">
        <v>42172.503495370373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3">
        <v>41791.492777777778</v>
      </c>
      <c r="T220" s="13"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3">
        <v>41808.991944444446</v>
      </c>
      <c r="T221" s="13">
        <v>41838.991944444446</v>
      </c>
    </row>
    <row r="222" spans="1:20" ht="45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3">
        <v>42500.041550925926</v>
      </c>
      <c r="T222" s="13">
        <v>42527.291666666672</v>
      </c>
    </row>
    <row r="223" spans="1:20" ht="4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3">
        <v>42265.022824074069</v>
      </c>
      <c r="T223" s="13">
        <v>42285.022824074069</v>
      </c>
    </row>
    <row r="224" spans="1:20" ht="6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3">
        <v>42053.733078703706</v>
      </c>
      <c r="T224" s="13"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3">
        <v>42675.832465277781</v>
      </c>
      <c r="T225" s="13"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3">
        <v>42467.144166666665</v>
      </c>
      <c r="T226" s="13"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3">
        <v>41894.91375</v>
      </c>
      <c r="T227" s="13">
        <v>41938.029861111114</v>
      </c>
    </row>
    <row r="228" spans="1:20" ht="60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3">
        <v>41752.83457175926</v>
      </c>
      <c r="T228" s="13"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3">
        <v>42037.791238425925</v>
      </c>
      <c r="T229" s="13"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3">
        <v>42088.911354166667</v>
      </c>
      <c r="T230" s="13">
        <v>42118.911354166667</v>
      </c>
    </row>
    <row r="231" spans="1:20" ht="4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3">
        <v>42018.676898148144</v>
      </c>
      <c r="T231" s="13">
        <v>42040.290972222225</v>
      </c>
    </row>
    <row r="232" spans="1:20" ht="6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3">
        <v>41884.617314814815</v>
      </c>
      <c r="T232" s="13"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3">
        <v>41884.056747685187</v>
      </c>
      <c r="T233" s="13"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3">
        <v>41839.730937500004</v>
      </c>
      <c r="T234" s="13"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3">
        <v>42380.581180555557</v>
      </c>
      <c r="T235" s="13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3">
        <v>41776.063136574077</v>
      </c>
      <c r="T236" s="13">
        <v>41807.125</v>
      </c>
    </row>
    <row r="237" spans="1:20" ht="60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3">
        <v>41800.380428240744</v>
      </c>
      <c r="T237" s="13">
        <v>41830.380428240744</v>
      </c>
    </row>
    <row r="238" spans="1:20" ht="4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3">
        <v>42572.61681712963</v>
      </c>
      <c r="T238" s="13">
        <v>42589.125</v>
      </c>
    </row>
    <row r="239" spans="1:20" ht="6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3">
        <v>41851.541585648149</v>
      </c>
      <c r="T239" s="13">
        <v>41872.686111111114</v>
      </c>
    </row>
    <row r="240" spans="1:20" ht="6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3">
        <v>42205.710879629631</v>
      </c>
      <c r="T240" s="13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3">
        <v>42374.911226851851</v>
      </c>
      <c r="T241" s="13">
        <v>42388.207638888889</v>
      </c>
    </row>
    <row r="242" spans="1:20" ht="45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3">
        <v>41809.12300925926</v>
      </c>
      <c r="T242" s="13">
        <v>41831.677083333336</v>
      </c>
    </row>
    <row r="243" spans="1:20" ht="4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3">
        <v>42294.429641203707</v>
      </c>
      <c r="T243" s="13">
        <v>42321.845138888893</v>
      </c>
    </row>
    <row r="244" spans="1:20" ht="6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3">
        <v>42124.841111111105</v>
      </c>
      <c r="T244" s="13">
        <v>42154.841111111105</v>
      </c>
    </row>
    <row r="245" spans="1:20" ht="6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3">
        <v>41861.524837962963</v>
      </c>
      <c r="T245" s="13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3">
        <v>42402.889027777783</v>
      </c>
      <c r="T246" s="13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3">
        <v>41960.119085648148</v>
      </c>
      <c r="T247" s="13"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3">
        <v>42532.052523148144</v>
      </c>
      <c r="T248" s="13">
        <v>42560.166666666672</v>
      </c>
    </row>
    <row r="249" spans="1:20" ht="6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3">
        <v>42088.723692129628</v>
      </c>
      <c r="T249" s="13">
        <v>42115.723692129628</v>
      </c>
    </row>
    <row r="250" spans="1:20" ht="4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3">
        <v>41820.639189814814</v>
      </c>
      <c r="T250" s="13">
        <v>41843.165972222225</v>
      </c>
    </row>
    <row r="251" spans="1:20" ht="60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3">
        <v>42626.7503125</v>
      </c>
      <c r="T251" s="13">
        <v>42656.7503125</v>
      </c>
    </row>
    <row r="252" spans="1:20" ht="4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3">
        <v>41821.205636574072</v>
      </c>
      <c r="T252" s="13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3">
        <v>42016.706678240742</v>
      </c>
      <c r="T253" s="13">
        <v>42047.249305555553</v>
      </c>
    </row>
    <row r="254" spans="1:20" ht="4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3">
        <v>42011.202581018515</v>
      </c>
      <c r="T254" s="13">
        <v>42038.185416666667</v>
      </c>
    </row>
    <row r="255" spans="1:20" ht="60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3">
        <v>42643.632858796293</v>
      </c>
      <c r="T255" s="13"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3">
        <v>42179.898472222223</v>
      </c>
      <c r="T256" s="13">
        <v>42195.75</v>
      </c>
    </row>
    <row r="257" spans="1:20" ht="6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3">
        <v>42575.130057870367</v>
      </c>
      <c r="T257" s="13"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3">
        <v>42420.019097222219</v>
      </c>
      <c r="T258" s="13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3">
        <v>42053.671666666662</v>
      </c>
      <c r="T259" s="13"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3">
        <v>42605.765381944439</v>
      </c>
      <c r="T260" s="13">
        <v>42634.125</v>
      </c>
    </row>
    <row r="261" spans="1:20" ht="60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3">
        <v>42458.641724537039</v>
      </c>
      <c r="T261" s="13">
        <v>42488.641724537039</v>
      </c>
    </row>
    <row r="262" spans="1:20" ht="4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3">
        <v>42529.022013888884</v>
      </c>
      <c r="T262" s="13">
        <v>42566.901388888888</v>
      </c>
    </row>
    <row r="263" spans="1:20" ht="60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3">
        <v>41928.170497685183</v>
      </c>
      <c r="T263" s="13">
        <v>41949.249305555553</v>
      </c>
    </row>
    <row r="264" spans="1:20" ht="60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3">
        <v>42062.834444444445</v>
      </c>
      <c r="T264" s="13">
        <v>42083.852083333331</v>
      </c>
    </row>
    <row r="265" spans="1:20" ht="60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3">
        <v>41921.279976851853</v>
      </c>
      <c r="T265" s="13"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3">
        <v>42128.736608796295</v>
      </c>
      <c r="T266" s="13"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3">
        <v>42053.916921296302</v>
      </c>
      <c r="T267" s="13"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3">
        <v>42171.317442129628</v>
      </c>
      <c r="T268" s="13"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3">
        <v>41793.668761574074</v>
      </c>
      <c r="T269" s="13">
        <v>41823.668761574074</v>
      </c>
    </row>
    <row r="270" spans="1:20" ht="60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3">
        <v>42506.760405092587</v>
      </c>
      <c r="T270" s="13">
        <v>42536.760405092587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3">
        <v>42372.693055555559</v>
      </c>
      <c r="T271" s="13"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3">
        <v>42126.87501157407</v>
      </c>
      <c r="T272" s="13">
        <v>42158.290972222225</v>
      </c>
    </row>
    <row r="273" spans="1:20" ht="6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3">
        <v>42087.768055555556</v>
      </c>
      <c r="T273" s="13">
        <v>42111.666666666672</v>
      </c>
    </row>
    <row r="274" spans="1:20" ht="6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3">
        <v>42443.802361111113</v>
      </c>
      <c r="T274" s="13">
        <v>42473.802361111113</v>
      </c>
    </row>
    <row r="275" spans="1:20" ht="60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3">
        <v>42121.249814814815</v>
      </c>
      <c r="T275" s="13"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3">
        <v>42268.009224537032</v>
      </c>
      <c r="T276" s="13">
        <v>42303.009224537032</v>
      </c>
    </row>
    <row r="277" spans="1:20" ht="6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3">
        <v>41848.866157407407</v>
      </c>
      <c r="T277" s="13">
        <v>41868.21597222222</v>
      </c>
    </row>
    <row r="278" spans="1:20" ht="6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3">
        <v>42689.214988425927</v>
      </c>
      <c r="T278" s="13">
        <v>42700.25</v>
      </c>
    </row>
    <row r="279" spans="1:20" ht="6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3">
        <v>42584.846828703703</v>
      </c>
      <c r="T279" s="13">
        <v>42624.846828703703</v>
      </c>
    </row>
    <row r="280" spans="1:20" ht="6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3">
        <v>42511.741944444439</v>
      </c>
      <c r="T280" s="13">
        <v>42523.916666666672</v>
      </c>
    </row>
    <row r="281" spans="1:20" ht="4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3">
        <v>42132.036168981482</v>
      </c>
      <c r="T281" s="13">
        <v>42186.290972222225</v>
      </c>
    </row>
    <row r="282" spans="1:20" ht="6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3">
        <v>42419.91942129629</v>
      </c>
      <c r="T282" s="13">
        <v>42436.207638888889</v>
      </c>
    </row>
    <row r="283" spans="1:20" ht="60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3">
        <v>42430.839398148149</v>
      </c>
      <c r="T283" s="13">
        <v>42445.165972222225</v>
      </c>
    </row>
    <row r="284" spans="1:20" ht="6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3">
        <v>42297.748738425929</v>
      </c>
      <c r="T284" s="13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3">
        <v>41760.935706018521</v>
      </c>
      <c r="T285" s="13">
        <v>41772.166666666664</v>
      </c>
    </row>
    <row r="286" spans="1:20" ht="6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3">
        <v>41829.734259259261</v>
      </c>
      <c r="T286" s="13"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3">
        <v>42491.92288194444</v>
      </c>
      <c r="T287" s="13">
        <v>42521.92288194444</v>
      </c>
    </row>
    <row r="288" spans="1:20" ht="6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3">
        <v>41950.859560185185</v>
      </c>
      <c r="T288" s="13">
        <v>41964.204861111109</v>
      </c>
    </row>
    <row r="289" spans="1:20" ht="6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3">
        <v>41802.62090277778</v>
      </c>
      <c r="T289" s="13">
        <v>41822.62090277778</v>
      </c>
    </row>
    <row r="290" spans="1:20" ht="6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3">
        <v>41781.096203703702</v>
      </c>
      <c r="T290" s="13"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3">
        <v>42020.846666666665</v>
      </c>
      <c r="T291" s="13"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3">
        <v>42125.772812499999</v>
      </c>
      <c r="T292" s="13">
        <v>42155.772812499999</v>
      </c>
    </row>
    <row r="293" spans="1:20" ht="45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3">
        <v>41856.010069444441</v>
      </c>
      <c r="T293" s="13">
        <v>41890.125</v>
      </c>
    </row>
    <row r="294" spans="1:20" ht="4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3">
        <v>41893.783553240741</v>
      </c>
      <c r="T294" s="13">
        <v>41914.597916666666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3">
        <v>41881.361342592594</v>
      </c>
      <c r="T295" s="13">
        <v>41911.361342592594</v>
      </c>
    </row>
    <row r="296" spans="1:20" ht="60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3">
        <v>41880.76357638889</v>
      </c>
      <c r="T296" s="13"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3">
        <v>42214.6956712963</v>
      </c>
      <c r="T297" s="13">
        <v>42225.666666666672</v>
      </c>
    </row>
    <row r="298" spans="1:20" ht="60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3">
        <v>42460.335312499999</v>
      </c>
      <c r="T298" s="13">
        <v>42488.249305555553</v>
      </c>
    </row>
    <row r="299" spans="1:20" ht="6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3">
        <v>42167.023206018523</v>
      </c>
      <c r="T299" s="13">
        <v>42196.165972222225</v>
      </c>
    </row>
    <row r="300" spans="1:20" ht="60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3">
        <v>42177.761782407411</v>
      </c>
      <c r="T300" s="13">
        <v>42198.041666666672</v>
      </c>
    </row>
    <row r="301" spans="1:2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3">
        <v>42521.654328703706</v>
      </c>
      <c r="T301" s="13"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3">
        <v>41884.599849537037</v>
      </c>
      <c r="T302" s="13"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3">
        <v>42289.761192129634</v>
      </c>
      <c r="T303" s="13">
        <v>42319.802858796291</v>
      </c>
    </row>
    <row r="304" spans="1:20" ht="4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3">
        <v>42243.6252662037</v>
      </c>
      <c r="T304" s="13">
        <v>42278.6252662037</v>
      </c>
    </row>
    <row r="305" spans="1:20" ht="4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3">
        <v>42600.756041666667</v>
      </c>
      <c r="T305" s="13">
        <v>42621.756041666667</v>
      </c>
    </row>
    <row r="306" spans="1:20" ht="4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3">
        <v>41829.599791666667</v>
      </c>
      <c r="T306" s="13">
        <v>41889.599791666667</v>
      </c>
    </row>
    <row r="307" spans="1:20" ht="4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3">
        <v>42040.831678240742</v>
      </c>
      <c r="T307" s="13">
        <v>42070.831678240742</v>
      </c>
    </row>
    <row r="308" spans="1:20" ht="6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3">
        <v>42075.807395833333</v>
      </c>
      <c r="T308" s="13">
        <v>42105.807395833333</v>
      </c>
    </row>
    <row r="309" spans="1:20" ht="6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3">
        <v>42073.660694444443</v>
      </c>
      <c r="T309" s="13"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3">
        <v>42480.078715277778</v>
      </c>
      <c r="T310" s="13"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3">
        <v>42411.942291666666</v>
      </c>
      <c r="T311" s="13">
        <v>42434.041666666672</v>
      </c>
    </row>
    <row r="312" spans="1:20" ht="6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3">
        <v>41753.515856481477</v>
      </c>
      <c r="T312" s="13">
        <v>41781.921527777777</v>
      </c>
    </row>
    <row r="313" spans="1:20" ht="60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3">
        <v>42196.028703703705</v>
      </c>
      <c r="T313" s="13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3">
        <v>42016.050451388888</v>
      </c>
      <c r="T314" s="13">
        <v>42046.708333333328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3">
        <v>41730.276747685188</v>
      </c>
      <c r="T315" s="13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3">
        <v>42203.680300925931</v>
      </c>
      <c r="T316" s="13">
        <v>42221.774999999994</v>
      </c>
    </row>
    <row r="317" spans="1:20" ht="60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3">
        <v>41974.743148148147</v>
      </c>
      <c r="T317" s="13"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3">
        <v>41869.740671296298</v>
      </c>
      <c r="T318" s="13"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3">
        <v>41982.688611111109</v>
      </c>
      <c r="T319" s="13"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3">
        <v>41976.331979166673</v>
      </c>
      <c r="T320" s="13">
        <v>42004.291666666672</v>
      </c>
    </row>
    <row r="321" spans="1:20" ht="6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3">
        <v>41926.942685185182</v>
      </c>
      <c r="T321" s="13">
        <v>41956.984351851846</v>
      </c>
    </row>
    <row r="322" spans="1:20" ht="60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3">
        <v>42561.783877314811</v>
      </c>
      <c r="T322" s="13"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3">
        <v>42649.54923611111</v>
      </c>
      <c r="T323" s="13"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3">
        <v>42093.786840277782</v>
      </c>
      <c r="T324" s="13"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3">
        <v>42026.176180555558</v>
      </c>
      <c r="T325" s="13"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3">
        <v>42451.095856481479</v>
      </c>
      <c r="T326" s="13">
        <v>42465.095856481479</v>
      </c>
    </row>
    <row r="327" spans="1:20" ht="6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3">
        <v>42418.425983796296</v>
      </c>
      <c r="T327" s="13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3">
        <v>41964.716319444444</v>
      </c>
      <c r="T328" s="13">
        <v>41994.716319444444</v>
      </c>
    </row>
    <row r="329" spans="1:2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3">
        <v>42576.697569444441</v>
      </c>
      <c r="T329" s="13"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3">
        <v>42125.647534722222</v>
      </c>
      <c r="T330" s="13">
        <v>42150.647534722222</v>
      </c>
    </row>
    <row r="331" spans="1:20" ht="4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3">
        <v>42003.948425925926</v>
      </c>
      <c r="T331" s="13"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3">
        <v>41988.829942129625</v>
      </c>
      <c r="T332" s="13"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3">
        <v>41974.898599537039</v>
      </c>
      <c r="T333" s="13">
        <v>42009.851388888885</v>
      </c>
    </row>
    <row r="334" spans="1:20" ht="6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3">
        <v>42592.066921296297</v>
      </c>
      <c r="T334" s="13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3">
        <v>42050.008368055554</v>
      </c>
      <c r="T335" s="13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3">
        <v>42417.585532407407</v>
      </c>
      <c r="T336" s="13"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3">
        <v>41866.79886574074</v>
      </c>
      <c r="T337" s="13"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3">
        <v>42220.79487268519</v>
      </c>
      <c r="T338" s="13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3">
        <v>42628.849120370374</v>
      </c>
      <c r="T339" s="13">
        <v>42656.849120370374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3">
        <v>42447.894432870366</v>
      </c>
      <c r="T340" s="13">
        <v>42507.894432870366</v>
      </c>
    </row>
    <row r="341" spans="1:20" ht="4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3">
        <v>42283.864351851851</v>
      </c>
      <c r="T341" s="13">
        <v>42313.906018518523</v>
      </c>
    </row>
    <row r="342" spans="1:20" ht="6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3">
        <v>42483.015694444446</v>
      </c>
      <c r="T342" s="13"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3">
        <v>41788.58997685185</v>
      </c>
      <c r="T343" s="13"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3">
        <v>42144.041851851856</v>
      </c>
      <c r="T344" s="13">
        <v>42174.041851851856</v>
      </c>
    </row>
    <row r="345" spans="1:20" ht="60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3">
        <v>42661.132245370376</v>
      </c>
      <c r="T345" s="13">
        <v>42693.916666666672</v>
      </c>
    </row>
    <row r="346" spans="1:20" ht="6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3">
        <v>42037.938206018516</v>
      </c>
      <c r="T346" s="13">
        <v>42068.166666666672</v>
      </c>
    </row>
    <row r="347" spans="1:20" ht="4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3">
        <v>42619.935694444444</v>
      </c>
      <c r="T347" s="13"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3">
        <v>41877.221886574072</v>
      </c>
      <c r="T348" s="13">
        <v>41910.140972222223</v>
      </c>
    </row>
    <row r="349" spans="1:20" ht="3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3">
        <v>41828.736921296295</v>
      </c>
      <c r="T349" s="13"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3">
        <v>42545.774189814809</v>
      </c>
      <c r="T350" s="13">
        <v>42605.774189814809</v>
      </c>
    </row>
    <row r="351" spans="1:20" ht="6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3">
        <v>42460.741747685184</v>
      </c>
      <c r="T351" s="13"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3">
        <v>41887.292187500003</v>
      </c>
      <c r="T352" s="13"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3">
        <v>41828.646319444444</v>
      </c>
      <c r="T353" s="13">
        <v>41861.665972222225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3">
        <v>42173.803217592591</v>
      </c>
      <c r="T354" s="13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3">
        <v>41775.858564814815</v>
      </c>
      <c r="T355" s="13"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3">
        <v>42055.277199074073</v>
      </c>
      <c r="T356" s="13">
        <v>42082.610416666663</v>
      </c>
    </row>
    <row r="357" spans="1:20" ht="4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3">
        <v>42447.896666666667</v>
      </c>
      <c r="T357" s="13">
        <v>42470.166666666672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3">
        <v>42523.248715277776</v>
      </c>
      <c r="T358" s="13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3">
        <v>41822.90488425926</v>
      </c>
      <c r="T359" s="13">
        <v>41844.291666666664</v>
      </c>
    </row>
    <row r="360" spans="1:20" ht="60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3">
        <v>42185.556157407409</v>
      </c>
      <c r="T360" s="13">
        <v>42208.772916666669</v>
      </c>
    </row>
    <row r="361" spans="1:20" ht="6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3">
        <v>41820.62809027778</v>
      </c>
      <c r="T361" s="13">
        <v>41841.165972222225</v>
      </c>
    </row>
    <row r="362" spans="1:20" ht="6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3">
        <v>41876.815787037034</v>
      </c>
      <c r="T362" s="13"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3">
        <v>41802.574282407404</v>
      </c>
      <c r="T363" s="13">
        <v>41823.165972222225</v>
      </c>
    </row>
    <row r="364" spans="1:20" ht="60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3">
        <v>41786.761354166665</v>
      </c>
      <c r="T364" s="13"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3">
        <v>42627.454097222217</v>
      </c>
      <c r="T365" s="13">
        <v>42648.454097222217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3">
        <v>42374.651504629626</v>
      </c>
      <c r="T366" s="13"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3">
        <v>41772.685393518521</v>
      </c>
      <c r="T367" s="13"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3">
        <v>42633.116851851853</v>
      </c>
      <c r="T368" s="13">
        <v>42663.116851851853</v>
      </c>
    </row>
    <row r="369" spans="1:20" ht="6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3">
        <v>42219.180393518516</v>
      </c>
      <c r="T369" s="13"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3">
        <v>41753.593275462961</v>
      </c>
      <c r="T370" s="13"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3">
        <v>42230.662731481483</v>
      </c>
      <c r="T371" s="13">
        <v>42245.165972222225</v>
      </c>
    </row>
    <row r="372" spans="1:20" ht="6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3">
        <v>41787.218229166669</v>
      </c>
      <c r="T372" s="13">
        <v>41817.218229166669</v>
      </c>
    </row>
    <row r="373" spans="1:20" ht="6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3">
        <v>42147.826840277776</v>
      </c>
      <c r="T373" s="13">
        <v>42176.934027777781</v>
      </c>
    </row>
    <row r="374" spans="1:20" ht="4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3">
        <v>41940.598182870373</v>
      </c>
      <c r="T374" s="13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3">
        <v>42020.700567129628</v>
      </c>
      <c r="T375" s="13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3">
        <v>41891.96503472222</v>
      </c>
      <c r="T376" s="13"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3">
        <v>42490.133877314816</v>
      </c>
      <c r="T377" s="13"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3">
        <v>41995.870486111111</v>
      </c>
      <c r="T378" s="13"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3">
        <v>42401.806562500002</v>
      </c>
      <c r="T379" s="13">
        <v>42431.806562500002</v>
      </c>
    </row>
    <row r="380" spans="1:20" ht="6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3">
        <v>41897.602037037039</v>
      </c>
      <c r="T380" s="13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3">
        <v>41882.585648148146</v>
      </c>
      <c r="T381" s="13">
        <v>41912.666666666664</v>
      </c>
    </row>
    <row r="382" spans="1:20" ht="6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3">
        <v>42556.504490740743</v>
      </c>
      <c r="T382" s="13">
        <v>42595.290972222225</v>
      </c>
    </row>
    <row r="383" spans="1:20" ht="4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3">
        <v>41792.542986111112</v>
      </c>
      <c r="T383" s="13"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3">
        <v>41879.913761574076</v>
      </c>
      <c r="T384" s="13"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3">
        <v>42552.048356481479</v>
      </c>
      <c r="T385" s="13">
        <v>42573.226388888885</v>
      </c>
    </row>
    <row r="386" spans="1:20" ht="6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3">
        <v>41810.142199074071</v>
      </c>
      <c r="T386" s="13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3">
        <v>42072.576249999998</v>
      </c>
      <c r="T387" s="13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3">
        <v>41779.724224537036</v>
      </c>
      <c r="T388" s="13">
        <v>41805.666666666664</v>
      </c>
    </row>
    <row r="389" spans="1:20" ht="6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3">
        <v>42134.172071759262</v>
      </c>
      <c r="T389" s="13"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3">
        <v>42505.738032407404</v>
      </c>
      <c r="T390" s="13">
        <v>42525.738032407404</v>
      </c>
    </row>
    <row r="391" spans="1:20" ht="60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3">
        <v>42118.556331018524</v>
      </c>
      <c r="T391" s="13"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3">
        <v>42360.887835648144</v>
      </c>
      <c r="T392" s="13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3">
        <v>42165.993125000001</v>
      </c>
      <c r="T393" s="13">
        <v>42187.993125000001</v>
      </c>
    </row>
    <row r="394" spans="1:20" ht="6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3">
        <v>41927.936157407406</v>
      </c>
      <c r="T394" s="13"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3">
        <v>42462.140868055561</v>
      </c>
      <c r="T395" s="13"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3">
        <v>42632.348310185189</v>
      </c>
      <c r="T396" s="13">
        <v>42663.204861111109</v>
      </c>
    </row>
    <row r="397" spans="1:20" ht="4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3">
        <v>42054.849050925928</v>
      </c>
      <c r="T397" s="13">
        <v>42084.807384259257</v>
      </c>
    </row>
    <row r="398" spans="1:20" ht="6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3">
        <v>42497.275706018518</v>
      </c>
      <c r="T398" s="13">
        <v>42535.904861111107</v>
      </c>
    </row>
    <row r="399" spans="1:20" ht="4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3">
        <v>42058.904074074075</v>
      </c>
      <c r="T399" s="13"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3">
        <v>41807.690081018518</v>
      </c>
      <c r="T400" s="13">
        <v>41837.690081018518</v>
      </c>
    </row>
    <row r="401" spans="1:20" ht="6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3">
        <v>42284.69694444444</v>
      </c>
      <c r="T401" s="13"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3">
        <v>42045.84238425926</v>
      </c>
      <c r="T402" s="13"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3">
        <v>42184.209537037037</v>
      </c>
      <c r="T403" s="13">
        <v>42202.876388888893</v>
      </c>
    </row>
    <row r="404" spans="1:20" ht="60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3">
        <v>42341.180636574078</v>
      </c>
      <c r="T404" s="13">
        <v>42373.180636574078</v>
      </c>
    </row>
    <row r="405" spans="1:20" ht="4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3">
        <v>42170.910231481481</v>
      </c>
      <c r="T405" s="13">
        <v>42205.165972222225</v>
      </c>
    </row>
    <row r="406" spans="1:20" ht="4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3">
        <v>42151.069606481484</v>
      </c>
      <c r="T406" s="13">
        <v>42172.069606481484</v>
      </c>
    </row>
    <row r="407" spans="1:20" ht="4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3">
        <v>41944.527627314819</v>
      </c>
      <c r="T407" s="13">
        <v>42004.569293981483</v>
      </c>
    </row>
    <row r="408" spans="1:20" ht="60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3">
        <v>42593.865405092598</v>
      </c>
      <c r="T408" s="13"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3">
        <v>42503.740868055553</v>
      </c>
      <c r="T409" s="13">
        <v>42517.740868055553</v>
      </c>
    </row>
    <row r="410" spans="1:20" ht="6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3">
        <v>41927.848900462966</v>
      </c>
      <c r="T410" s="13">
        <v>41948.890567129631</v>
      </c>
    </row>
    <row r="411" spans="1:20" ht="60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3">
        <v>42375.114988425921</v>
      </c>
      <c r="T411" s="13"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3">
        <v>42553.926527777774</v>
      </c>
      <c r="T412" s="13">
        <v>42585.172916666663</v>
      </c>
    </row>
    <row r="413" spans="1:20" ht="60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3">
        <v>42155.142638888887</v>
      </c>
      <c r="T413" s="13">
        <v>42215.142638888887</v>
      </c>
    </row>
  </sheetData>
  <conditionalFormatting sqref="F1:F413">
    <cfRule type="cellIs" dxfId="7" priority="3" operator="equal">
      <formula>"failed"</formula>
    </cfRule>
    <cfRule type="cellIs" dxfId="6" priority="4" operator="equal">
      <formula>"canceled"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O413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45323-4754-4C7B-807F-5B55234F6943}">
  <dimension ref="A1:T251"/>
  <sheetViews>
    <sheetView workbookViewId="0">
      <selection activeCell="E3" sqref="E3"/>
    </sheetView>
  </sheetViews>
  <sheetFormatPr defaultRowHeight="15" x14ac:dyDescent="0.25"/>
  <cols>
    <col min="1" max="1" width="5" bestFit="1" customWidth="1"/>
    <col min="2" max="2" width="28.28515625" customWidth="1"/>
    <col min="3" max="3" width="32.2851562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2" t="s">
        <v>8365</v>
      </c>
      <c r="T1" s="12" t="s">
        <v>8366</v>
      </c>
    </row>
    <row r="2" spans="1:20" ht="7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3">
        <v>42492.737847222219</v>
      </c>
      <c r="T2" s="13">
        <v>42534.166666666672</v>
      </c>
    </row>
    <row r="3" spans="1:20" ht="60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3">
        <v>42103.016585648147</v>
      </c>
      <c r="T3" s="13">
        <v>42163.016585648147</v>
      </c>
    </row>
    <row r="4" spans="1:20" ht="7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3">
        <v>42108.692060185189</v>
      </c>
      <c r="T4" s="13">
        <v>42153.692060185189</v>
      </c>
    </row>
    <row r="5" spans="1:20" ht="6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3">
        <v>42453.806307870371</v>
      </c>
      <c r="T5" s="13">
        <v>42513.806307870371</v>
      </c>
    </row>
    <row r="6" spans="1:20" ht="75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3">
        <v>42123.648831018523</v>
      </c>
      <c r="T6" s="13">
        <v>42153.648831018523</v>
      </c>
    </row>
    <row r="7" spans="1:20" ht="6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3">
        <v>41858.007071759261</v>
      </c>
      <c r="T7" s="13">
        <v>41888.007071759261</v>
      </c>
    </row>
    <row r="8" spans="1:20" ht="6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3">
        <v>41781.045173611114</v>
      </c>
      <c r="T8" s="13">
        <v>41811.045173611114</v>
      </c>
    </row>
    <row r="9" spans="1:20" ht="7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3">
        <v>42370.007766203707</v>
      </c>
      <c r="T9" s="13">
        <v>42398.981944444444</v>
      </c>
    </row>
    <row r="10" spans="1:20" ht="7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3">
        <v>42165.037581018521</v>
      </c>
      <c r="T10" s="13">
        <v>42224.898611111115</v>
      </c>
    </row>
    <row r="11" spans="1:20" ht="75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3">
        <v>42480.800648148142</v>
      </c>
      <c r="T11" s="13">
        <v>42540.800648148142</v>
      </c>
    </row>
    <row r="12" spans="1:20" ht="6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3">
        <v>41784.789687500001</v>
      </c>
      <c r="T12" s="13">
        <v>41814.789687500001</v>
      </c>
    </row>
    <row r="13" spans="1:20" ht="7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3">
        <v>41831.675034722226</v>
      </c>
      <c r="T13" s="13">
        <v>41891.675034722226</v>
      </c>
    </row>
    <row r="14" spans="1:20" ht="6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3">
        <v>41950.114108796297</v>
      </c>
      <c r="T14" s="13">
        <v>42010.114108796297</v>
      </c>
    </row>
    <row r="15" spans="1:20" ht="6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3">
        <v>42627.955104166671</v>
      </c>
      <c r="T15" s="13">
        <v>42657.916666666672</v>
      </c>
    </row>
    <row r="16" spans="1:20" ht="7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3">
        <v>42531.195277777777</v>
      </c>
      <c r="T16" s="13">
        <v>42555.166666666672</v>
      </c>
    </row>
    <row r="17" spans="1:20" ht="7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3">
        <v>42618.827013888891</v>
      </c>
      <c r="T17" s="13">
        <v>42648.827013888891</v>
      </c>
    </row>
    <row r="18" spans="1:20" ht="7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3">
        <v>42540.593530092592</v>
      </c>
      <c r="T18" s="13">
        <v>42570.593530092592</v>
      </c>
    </row>
    <row r="19" spans="1:20" ht="7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3">
        <v>41746.189409722225</v>
      </c>
      <c r="T19" s="13">
        <v>41776.189409722225</v>
      </c>
    </row>
    <row r="20" spans="1:20" ht="6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3">
        <v>41974.738576388889</v>
      </c>
      <c r="T20" s="13"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3">
        <v>42115.11618055556</v>
      </c>
      <c r="T21" s="13">
        <v>42175.11618055556</v>
      </c>
    </row>
    <row r="22" spans="1:20" ht="75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3">
        <v>42002.817488425921</v>
      </c>
      <c r="T22" s="13">
        <v>42032.817488425921</v>
      </c>
    </row>
    <row r="23" spans="1:20" ht="6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3">
        <v>42722.84474537037</v>
      </c>
      <c r="T23" s="13">
        <v>42752.84474537037</v>
      </c>
    </row>
    <row r="24" spans="1:20" ht="75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3">
        <v>42465.128391203703</v>
      </c>
      <c r="T24" s="13">
        <v>42495.128391203703</v>
      </c>
    </row>
    <row r="25" spans="1:20" ht="6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3">
        <v>42171.743969907402</v>
      </c>
      <c r="T25" s="13">
        <v>42201.743969907402</v>
      </c>
    </row>
    <row r="26" spans="1:20" ht="7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3">
        <v>42672.955138888887</v>
      </c>
      <c r="T26" s="13">
        <v>42704.708333333328</v>
      </c>
    </row>
    <row r="27" spans="1:20" ht="60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3">
        <v>42359.725243055553</v>
      </c>
      <c r="T27" s="13">
        <v>42389.725243055553</v>
      </c>
    </row>
    <row r="28" spans="1:20" ht="75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3">
        <v>42192.905694444446</v>
      </c>
      <c r="T28" s="13">
        <v>42236.711805555555</v>
      </c>
    </row>
    <row r="29" spans="1:20" ht="6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3">
        <v>41916.597638888888</v>
      </c>
      <c r="T29" s="13">
        <v>41976.639305555553</v>
      </c>
    </row>
    <row r="30" spans="1:20" ht="7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3">
        <v>42461.596273148149</v>
      </c>
      <c r="T30" s="13">
        <v>42491.596273148149</v>
      </c>
    </row>
    <row r="31" spans="1:20" ht="7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3">
        <v>42370.90320601852</v>
      </c>
      <c r="T31" s="13"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3">
        <v>41948.727256944447</v>
      </c>
      <c r="T32" s="13">
        <v>41978.727256944447</v>
      </c>
    </row>
    <row r="33" spans="1:20" ht="4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3">
        <v>42047.07640046296</v>
      </c>
      <c r="T33" s="13">
        <v>42077.034733796296</v>
      </c>
    </row>
    <row r="34" spans="1:20" ht="6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3">
        <v>42261.632916666669</v>
      </c>
      <c r="T34" s="13">
        <v>42266.165972222225</v>
      </c>
    </row>
    <row r="35" spans="1:20" ht="7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3">
        <v>41985.427361111113</v>
      </c>
      <c r="T35" s="13">
        <v>42015.427361111113</v>
      </c>
    </row>
    <row r="36" spans="1:20" ht="75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3">
        <v>41922.535185185188</v>
      </c>
      <c r="T36" s="13">
        <v>41930.207638888889</v>
      </c>
    </row>
    <row r="37" spans="1:20" ht="6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3">
        <v>41850.863252314812</v>
      </c>
      <c r="T37" s="13">
        <v>41880.863252314812</v>
      </c>
    </row>
    <row r="38" spans="1:20" ht="7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3">
        <v>41831.742962962962</v>
      </c>
      <c r="T38" s="13">
        <v>41860.125</v>
      </c>
    </row>
    <row r="39" spans="1:20" ht="7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3">
        <v>42415.883425925931</v>
      </c>
      <c r="T39" s="13">
        <v>42475.84175925926</v>
      </c>
    </row>
    <row r="40" spans="1:20" ht="60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3">
        <v>41869.714166666665</v>
      </c>
      <c r="T40" s="13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3">
        <v>41953.773090277777</v>
      </c>
      <c r="T41" s="13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3">
        <v>42037.986284722225</v>
      </c>
      <c r="T42" s="13">
        <v>42097.944618055553</v>
      </c>
    </row>
    <row r="43" spans="1:20" ht="6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3">
        <v>41811.555462962962</v>
      </c>
      <c r="T43" s="13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3">
        <v>42701.908807870372</v>
      </c>
      <c r="T44" s="13">
        <v>42716.25</v>
      </c>
    </row>
    <row r="45" spans="1:20" ht="6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3">
        <v>42258.646504629629</v>
      </c>
      <c r="T45" s="13">
        <v>42288.645196759258</v>
      </c>
    </row>
    <row r="46" spans="1:20" ht="75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3">
        <v>42278.664965277778</v>
      </c>
      <c r="T46" s="13">
        <v>42308.664965277778</v>
      </c>
    </row>
    <row r="47" spans="1:20" ht="6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3">
        <v>42515.078217592592</v>
      </c>
      <c r="T47" s="13">
        <v>42575.078217592592</v>
      </c>
    </row>
    <row r="48" spans="1:20" ht="7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3">
        <v>41830.234166666669</v>
      </c>
      <c r="T48" s="13">
        <v>41860.234166666669</v>
      </c>
    </row>
    <row r="49" spans="1:20" ht="6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3">
        <v>41982.904386574075</v>
      </c>
      <c r="T49" s="13"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3">
        <v>42210.439768518518</v>
      </c>
      <c r="T50" s="13">
        <v>42240.439768518518</v>
      </c>
    </row>
    <row r="51" spans="1:20" ht="75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3">
        <v>42196.166874999995</v>
      </c>
      <c r="T51" s="13">
        <v>42256.166874999995</v>
      </c>
    </row>
    <row r="52" spans="1:20" ht="60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3">
        <v>42606.056863425925</v>
      </c>
      <c r="T52" s="13">
        <v>42620.056863425925</v>
      </c>
    </row>
    <row r="53" spans="1:20" ht="75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3">
        <v>42199.648912037039</v>
      </c>
      <c r="T53" s="13">
        <v>42217.041666666672</v>
      </c>
    </row>
    <row r="54" spans="1:20" ht="75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3">
        <v>42444.877743055549</v>
      </c>
      <c r="T54" s="13">
        <v>42504.877743055549</v>
      </c>
    </row>
    <row r="55" spans="1:20" ht="7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3">
        <v>42499.731701388882</v>
      </c>
      <c r="T55" s="13">
        <v>42529.731701388882</v>
      </c>
    </row>
    <row r="56" spans="1:20" ht="75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3">
        <v>41929.266215277778</v>
      </c>
      <c r="T56" s="13">
        <v>41968.823611111111</v>
      </c>
    </row>
    <row r="57" spans="1:20" ht="7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3">
        <v>42142.768819444449</v>
      </c>
      <c r="T57" s="13">
        <v>42182.768819444449</v>
      </c>
    </row>
    <row r="58" spans="1:20" ht="6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3">
        <v>42354.131643518514</v>
      </c>
      <c r="T58" s="13">
        <v>42384.131643518514</v>
      </c>
    </row>
    <row r="59" spans="1:20" ht="6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3">
        <v>41828.922905092593</v>
      </c>
      <c r="T59" s="13">
        <v>41888.922905092593</v>
      </c>
    </row>
    <row r="60" spans="1:20" ht="60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3">
        <v>42245.234340277777</v>
      </c>
      <c r="T60" s="13">
        <v>42263.234340277777</v>
      </c>
    </row>
    <row r="61" spans="1:20" ht="6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3">
        <v>42278.629710648151</v>
      </c>
      <c r="T61" s="13">
        <v>42306.629710648151</v>
      </c>
    </row>
    <row r="62" spans="1:20" ht="60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3">
        <v>41826.61954861111</v>
      </c>
      <c r="T62" s="13">
        <v>41856.61954861111</v>
      </c>
    </row>
    <row r="63" spans="1:20" ht="60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3">
        <v>42205.171018518522</v>
      </c>
      <c r="T63" s="13">
        <v>42235.171018518522</v>
      </c>
    </row>
    <row r="64" spans="1:20" ht="6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3">
        <v>42041.205000000002</v>
      </c>
      <c r="T64" s="13">
        <v>42086.16333333333</v>
      </c>
    </row>
    <row r="65" spans="1:20" ht="6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3">
        <v>42203.677766203706</v>
      </c>
      <c r="T65" s="13">
        <v>42233.677766203706</v>
      </c>
    </row>
    <row r="66" spans="1:20" ht="6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3">
        <v>41983.752847222218</v>
      </c>
      <c r="T66" s="13">
        <v>42014.140972222223</v>
      </c>
    </row>
    <row r="67" spans="1:20" ht="6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3">
        <v>42103.024398148147</v>
      </c>
      <c r="T67" s="13">
        <v>42112.9375</v>
      </c>
    </row>
    <row r="68" spans="1:20" ht="7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3">
        <v>42089.901574074072</v>
      </c>
      <c r="T68" s="13">
        <v>42149.901574074072</v>
      </c>
    </row>
    <row r="69" spans="1:20" ht="6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3">
        <v>42297.691006944442</v>
      </c>
      <c r="T69" s="13">
        <v>42320.290972222225</v>
      </c>
    </row>
    <row r="70" spans="1:20" ht="7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3">
        <v>41833.089756944442</v>
      </c>
      <c r="T70" s="13">
        <v>41863.079143518517</v>
      </c>
    </row>
    <row r="71" spans="1:20" ht="6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3">
        <v>42325.920717592591</v>
      </c>
      <c r="T71" s="13">
        <v>42355.920717592591</v>
      </c>
    </row>
    <row r="72" spans="1:20" ht="7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3">
        <v>41858.214629629627</v>
      </c>
      <c r="T72" s="13"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3">
        <v>41793.710231481484</v>
      </c>
      <c r="T73" s="13"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3">
        <v>41793.814259259263</v>
      </c>
      <c r="T74" s="13">
        <v>41825.165972222225</v>
      </c>
    </row>
    <row r="75" spans="1:20" ht="60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3">
        <v>41831.697939814818</v>
      </c>
      <c r="T75" s="13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3">
        <v>42621.389340277776</v>
      </c>
      <c r="T76" s="13">
        <v>42651.389340277776</v>
      </c>
    </row>
    <row r="77" spans="1:20" ht="7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3">
        <v>41780.785729166666</v>
      </c>
      <c r="T77" s="13">
        <v>41840.785729166666</v>
      </c>
    </row>
    <row r="78" spans="1:20" ht="6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3">
        <v>41766.072500000002</v>
      </c>
      <c r="T78" s="13">
        <v>41791.072500000002</v>
      </c>
    </row>
    <row r="79" spans="1:20" ht="7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3">
        <v>41766.617291666669</v>
      </c>
      <c r="T79" s="13">
        <v>41793.290972222225</v>
      </c>
    </row>
    <row r="80" spans="1:20" ht="9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3">
        <v>42248.627013888887</v>
      </c>
      <c r="T80" s="13">
        <v>42278.627013888887</v>
      </c>
    </row>
    <row r="81" spans="1:20" ht="60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3">
        <v>41885.221550925926</v>
      </c>
      <c r="T81" s="13">
        <v>41916.290972222225</v>
      </c>
    </row>
    <row r="82" spans="1:20" ht="60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3">
        <v>42159.224432870367</v>
      </c>
      <c r="T82" s="13">
        <v>42204.224432870367</v>
      </c>
    </row>
    <row r="83" spans="1:20" ht="75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3">
        <v>42265.817002314812</v>
      </c>
      <c r="T83" s="13">
        <v>42295.817002314812</v>
      </c>
    </row>
    <row r="84" spans="1:20" ht="4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3">
        <v>41975.124340277776</v>
      </c>
      <c r="T84" s="13">
        <v>42005.124340277776</v>
      </c>
    </row>
    <row r="85" spans="1:20" ht="6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3">
        <v>42065.190694444449</v>
      </c>
      <c r="T85" s="13">
        <v>42090.149027777778</v>
      </c>
    </row>
    <row r="86" spans="1:20" ht="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3">
        <v>41848.84002314815</v>
      </c>
      <c r="T86" s="13">
        <v>41883.84002314815</v>
      </c>
    </row>
    <row r="87" spans="1:20" ht="4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3">
        <v>42103.884930555556</v>
      </c>
      <c r="T87" s="13">
        <v>42133.884930555556</v>
      </c>
    </row>
    <row r="88" spans="1:20" ht="7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3">
        <v>42059.970729166671</v>
      </c>
      <c r="T88" s="13">
        <v>42089.929062499999</v>
      </c>
    </row>
    <row r="89" spans="1:20" ht="7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3">
        <v>42041.743090277778</v>
      </c>
      <c r="T89" s="13">
        <v>42071.701423611114</v>
      </c>
    </row>
    <row r="90" spans="1:20" ht="7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3">
        <v>41829.73715277778</v>
      </c>
      <c r="T90" s="13">
        <v>41852.716666666667</v>
      </c>
    </row>
    <row r="91" spans="1:20" ht="60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3">
        <v>41789.893599537041</v>
      </c>
      <c r="T91" s="13">
        <v>41815.875</v>
      </c>
    </row>
    <row r="92" spans="1:20" ht="7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3">
        <v>41833.660995370366</v>
      </c>
      <c r="T92" s="13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3">
        <v>41914.590011574073</v>
      </c>
      <c r="T93" s="13">
        <v>41955.907638888893</v>
      </c>
    </row>
    <row r="94" spans="1:20" ht="45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3">
        <v>42611.261064814811</v>
      </c>
      <c r="T94" s="13">
        <v>42625.707638888889</v>
      </c>
    </row>
    <row r="95" spans="1:20" ht="7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3">
        <v>42253.633159722223</v>
      </c>
      <c r="T95" s="13">
        <v>42313.674826388888</v>
      </c>
    </row>
    <row r="96" spans="1:20" ht="75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3">
        <v>42295.891828703709</v>
      </c>
      <c r="T96" s="13">
        <v>42325.933495370366</v>
      </c>
    </row>
    <row r="97" spans="1:20" ht="4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3">
        <v>42402.947002314817</v>
      </c>
      <c r="T97" s="13">
        <v>42452.145138888889</v>
      </c>
    </row>
    <row r="98" spans="1:20" ht="60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3">
        <v>42509.814108796301</v>
      </c>
      <c r="T98" s="13">
        <v>42539.814108796301</v>
      </c>
    </row>
    <row r="99" spans="1:20" ht="60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3">
        <v>41977.004976851851</v>
      </c>
      <c r="T99" s="13">
        <v>42008.976388888885</v>
      </c>
    </row>
    <row r="100" spans="1:20" ht="7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3">
        <v>42171.758611111116</v>
      </c>
      <c r="T100" s="13">
        <v>42231.758611111116</v>
      </c>
    </row>
    <row r="101" spans="1:20" ht="45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3">
        <v>42056.1324537037</v>
      </c>
      <c r="T101" s="13">
        <v>42086.207638888889</v>
      </c>
    </row>
    <row r="102" spans="1:20" ht="7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3">
        <v>41867.652280092596</v>
      </c>
      <c r="T102" s="13">
        <v>41875.291666666664</v>
      </c>
    </row>
    <row r="103" spans="1:20" ht="75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3">
        <v>41779.657870370371</v>
      </c>
      <c r="T103" s="13">
        <v>41821.25</v>
      </c>
    </row>
    <row r="104" spans="1:20" ht="75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3">
        <v>42679.958472222221</v>
      </c>
      <c r="T104" s="13">
        <v>42710.207638888889</v>
      </c>
    </row>
    <row r="105" spans="1:20" ht="6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3">
        <v>42032.250208333338</v>
      </c>
      <c r="T105" s="13">
        <v>42063.250208333338</v>
      </c>
    </row>
    <row r="106" spans="1:20" ht="6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3">
        <v>41793.191875000004</v>
      </c>
      <c r="T106" s="13">
        <v>41807.191875000004</v>
      </c>
    </row>
    <row r="107" spans="1:20" ht="60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3">
        <v>41843.775011574071</v>
      </c>
      <c r="T107" s="13"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3">
        <v>42136.092488425929</v>
      </c>
      <c r="T108" s="13">
        <v>42166.092488425929</v>
      </c>
    </row>
    <row r="109" spans="1:20" ht="6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3">
        <v>42317.826377314821</v>
      </c>
      <c r="T109" s="13">
        <v>42357.826377314821</v>
      </c>
    </row>
    <row r="110" spans="1:20" ht="75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3">
        <v>42186.01116898148</v>
      </c>
      <c r="T110" s="13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3">
        <v>42095.229166666672</v>
      </c>
      <c r="T111" s="13"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3">
        <v>41906.819513888891</v>
      </c>
      <c r="T112" s="13">
        <v>41938.838888888888</v>
      </c>
    </row>
    <row r="113" spans="1:20" ht="6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3">
        <v>41834.135370370372</v>
      </c>
      <c r="T113" s="13">
        <v>41849.135370370372</v>
      </c>
    </row>
    <row r="114" spans="1:20" ht="6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3">
        <v>41863.359282407408</v>
      </c>
      <c r="T114" s="13">
        <v>41893.359282407408</v>
      </c>
    </row>
    <row r="115" spans="1:20" ht="6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3">
        <v>42224.756909722222</v>
      </c>
      <c r="T115" s="13">
        <v>42254.756909722222</v>
      </c>
    </row>
    <row r="116" spans="1:20" ht="6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3">
        <v>41939.8122337963</v>
      </c>
      <c r="T116" s="13">
        <v>41969.853900462964</v>
      </c>
    </row>
    <row r="117" spans="1:20" ht="6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3">
        <v>42059.270023148143</v>
      </c>
      <c r="T117" s="13">
        <v>42119.190972222219</v>
      </c>
    </row>
    <row r="118" spans="1:20" ht="60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3">
        <v>42308.211215277777</v>
      </c>
      <c r="T118" s="13">
        <v>42338.252881944441</v>
      </c>
    </row>
    <row r="119" spans="1:20" ht="75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3">
        <v>42020.768634259264</v>
      </c>
      <c r="T119" s="13">
        <v>42065.958333333328</v>
      </c>
    </row>
    <row r="120" spans="1:20" ht="6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3">
        <v>41786.959745370368</v>
      </c>
      <c r="T120" s="13">
        <v>41816.959745370368</v>
      </c>
    </row>
    <row r="121" spans="1:20" ht="7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3">
        <v>41820.870821759258</v>
      </c>
      <c r="T121" s="13">
        <v>41850.870821759258</v>
      </c>
    </row>
    <row r="122" spans="1:20" ht="7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3">
        <v>42265.683182870373</v>
      </c>
      <c r="T122" s="13">
        <v>42293.207638888889</v>
      </c>
    </row>
    <row r="123" spans="1:20" ht="6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3">
        <v>42601.827141203699</v>
      </c>
      <c r="T123" s="13">
        <v>42631.827141203699</v>
      </c>
    </row>
    <row r="124" spans="1:20" ht="6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3">
        <v>42228.151701388888</v>
      </c>
      <c r="T124" s="13">
        <v>42253.151701388888</v>
      </c>
    </row>
    <row r="125" spans="1:20" ht="6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3">
        <v>42415.168564814812</v>
      </c>
      <c r="T125" s="13">
        <v>42445.126898148148</v>
      </c>
    </row>
    <row r="126" spans="1:20" ht="6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3">
        <v>42538.968310185184</v>
      </c>
      <c r="T126" s="13">
        <v>42568.029861111107</v>
      </c>
    </row>
    <row r="127" spans="1:20" ht="6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3">
        <v>42233.671747685185</v>
      </c>
      <c r="T127" s="13">
        <v>42278.541666666672</v>
      </c>
    </row>
    <row r="128" spans="1:20" ht="6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3">
        <v>42675.262962962966</v>
      </c>
      <c r="T128" s="13">
        <v>42705.304629629631</v>
      </c>
    </row>
    <row r="129" spans="1:20" ht="6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3">
        <v>42534.631481481483</v>
      </c>
      <c r="T129" s="13">
        <v>42562.631481481483</v>
      </c>
    </row>
    <row r="130" spans="1:20" ht="6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3">
        <v>42151.905717592599</v>
      </c>
      <c r="T130" s="13">
        <v>42182.905717592599</v>
      </c>
    </row>
    <row r="131" spans="1:20" ht="6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3">
        <v>41961.492488425924</v>
      </c>
      <c r="T131" s="13"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3">
        <v>41940.587233796294</v>
      </c>
      <c r="T132" s="13">
        <v>41968.041666666672</v>
      </c>
    </row>
    <row r="133" spans="1:20" ht="60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3">
        <v>42111.904097222221</v>
      </c>
      <c r="T133" s="13">
        <v>42171.904097222221</v>
      </c>
    </row>
    <row r="134" spans="1:20" ht="60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3">
        <v>42279.778564814813</v>
      </c>
      <c r="T134" s="13">
        <v>42310.701388888891</v>
      </c>
    </row>
    <row r="135" spans="1:20" ht="7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3">
        <v>42213.662905092591</v>
      </c>
      <c r="T135" s="13">
        <v>42243.662905092591</v>
      </c>
    </row>
    <row r="136" spans="1:20" ht="7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3">
        <v>42109.801712962959</v>
      </c>
      <c r="T136" s="13">
        <v>42139.801712962959</v>
      </c>
    </row>
    <row r="137" spans="1:20" ht="4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3">
        <v>42031.833587962959</v>
      </c>
      <c r="T137" s="13">
        <v>42063.333333333328</v>
      </c>
    </row>
    <row r="138" spans="1:20" ht="7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3">
        <v>42615.142870370371</v>
      </c>
      <c r="T138" s="13">
        <v>42645.142870370371</v>
      </c>
    </row>
    <row r="139" spans="1:20" ht="75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3">
        <v>42439.702314814815</v>
      </c>
      <c r="T139" s="13">
        <v>42468.774305555555</v>
      </c>
    </row>
    <row r="140" spans="1:20" ht="75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3">
        <v>42243.790393518517</v>
      </c>
      <c r="T140" s="13">
        <v>42303.790393518517</v>
      </c>
    </row>
    <row r="141" spans="1:20" ht="6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3">
        <v>42550.048449074078</v>
      </c>
      <c r="T141" s="13">
        <v>42580.978472222225</v>
      </c>
    </row>
    <row r="142" spans="1:20" ht="6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3">
        <v>42306.848854166667</v>
      </c>
      <c r="T142" s="13">
        <v>42336.890520833331</v>
      </c>
    </row>
    <row r="143" spans="1:20" ht="75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3">
        <v>42457.932025462964</v>
      </c>
      <c r="T143" s="13"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3">
        <v>42513.976319444439</v>
      </c>
      <c r="T144" s="13">
        <v>42559.976319444439</v>
      </c>
    </row>
    <row r="145" spans="1:20" ht="7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3">
        <v>41816.950370370374</v>
      </c>
      <c r="T145" s="13">
        <v>41853.583333333336</v>
      </c>
    </row>
    <row r="146" spans="1:20" ht="75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3">
        <v>41880.788842592592</v>
      </c>
      <c r="T146" s="13">
        <v>41910.788842592592</v>
      </c>
    </row>
    <row r="147" spans="1:20" ht="7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3">
        <v>42342.845555555556</v>
      </c>
      <c r="T147" s="13">
        <v>42372.845555555556</v>
      </c>
    </row>
    <row r="148" spans="1:20" ht="60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3">
        <v>42053.722060185188</v>
      </c>
      <c r="T148" s="13">
        <v>42113.680393518516</v>
      </c>
    </row>
    <row r="149" spans="1:20" ht="7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3">
        <v>42414.235879629632</v>
      </c>
      <c r="T149" s="13">
        <v>42474.194212962961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3">
        <v>41801.711550925924</v>
      </c>
      <c r="T150" s="13">
        <v>41844.124305555553</v>
      </c>
    </row>
    <row r="151" spans="1:20" ht="7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3">
        <v>42770.290590277778</v>
      </c>
      <c r="T151" s="13">
        <v>42800.290590277778</v>
      </c>
    </row>
    <row r="152" spans="1:20" ht="60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3">
        <v>42452.815659722226</v>
      </c>
      <c r="T152" s="13">
        <v>42512.815659722226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3">
        <v>42601.854699074072</v>
      </c>
      <c r="T153" s="13">
        <v>42611.163194444445</v>
      </c>
    </row>
    <row r="154" spans="1:20" ht="75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3">
        <v>42447.863553240735</v>
      </c>
      <c r="T154" s="13">
        <v>42477.863553240735</v>
      </c>
    </row>
    <row r="155" spans="1:20" ht="7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3">
        <v>41811.536180555559</v>
      </c>
      <c r="T155" s="13">
        <v>41841.536180555559</v>
      </c>
    </row>
    <row r="156" spans="1:20" ht="6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3">
        <v>41981.067523148144</v>
      </c>
      <c r="T156" s="13">
        <v>42041.067523148144</v>
      </c>
    </row>
    <row r="157" spans="1:20" ht="75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3">
        <v>42469.68414351852</v>
      </c>
      <c r="T157" s="13">
        <v>42499.166666666672</v>
      </c>
    </row>
    <row r="158" spans="1:20" ht="75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3">
        <v>42534.866875</v>
      </c>
      <c r="T158" s="13">
        <v>42564.866875</v>
      </c>
    </row>
    <row r="159" spans="1:20" ht="7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3">
        <v>41830.858344907407</v>
      </c>
      <c r="T159" s="13">
        <v>41852.291666666664</v>
      </c>
    </row>
    <row r="160" spans="1:20" ht="7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3">
        <v>42543.788564814815</v>
      </c>
      <c r="T160" s="13">
        <v>42573.788564814815</v>
      </c>
    </row>
    <row r="161" spans="1:20" ht="7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3">
        <v>41975.642974537041</v>
      </c>
      <c r="T161" s="13">
        <v>42035.642974537041</v>
      </c>
    </row>
    <row r="162" spans="1:20" ht="75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3">
        <v>41795.598923611113</v>
      </c>
      <c r="T162" s="13">
        <v>41825.598923611113</v>
      </c>
    </row>
    <row r="163" spans="1:20" ht="6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3">
        <v>42508.179965277777</v>
      </c>
      <c r="T163" s="13">
        <v>42568.179965277777</v>
      </c>
    </row>
    <row r="164" spans="1:20" ht="7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3">
        <v>41747.86986111111</v>
      </c>
      <c r="T164" s="13">
        <v>41779.290972222225</v>
      </c>
    </row>
    <row r="165" spans="1:20" ht="7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3">
        <v>42399.707407407404</v>
      </c>
      <c r="T165" s="13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3">
        <v>42230.08116898148</v>
      </c>
      <c r="T166" s="13">
        <v>42245.08116898148</v>
      </c>
    </row>
    <row r="167" spans="1:20" ht="7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3">
        <v>42286.749780092592</v>
      </c>
      <c r="T167" s="13"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3">
        <v>42125.644467592589</v>
      </c>
      <c r="T168" s="13">
        <v>42155.644467592589</v>
      </c>
    </row>
    <row r="169" spans="1:20" ht="6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3">
        <v>42289.94049768518</v>
      </c>
      <c r="T169" s="13">
        <v>42349.982164351852</v>
      </c>
    </row>
    <row r="170" spans="1:20" ht="6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3">
        <v>42107.864722222221</v>
      </c>
      <c r="T170" s="13">
        <v>42137.864722222221</v>
      </c>
    </row>
    <row r="171" spans="1:20" ht="6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3">
        <v>41809.389930555553</v>
      </c>
      <c r="T171" s="13">
        <v>41839.389930555553</v>
      </c>
    </row>
    <row r="172" spans="1:20" ht="7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3">
        <v>41950.26694444444</v>
      </c>
      <c r="T172" s="13">
        <v>41963.669444444444</v>
      </c>
    </row>
    <row r="173" spans="1:20" ht="60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3">
        <v>42061.963263888887</v>
      </c>
      <c r="T173" s="13">
        <v>42091.921597222223</v>
      </c>
    </row>
    <row r="174" spans="1:20" ht="6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3">
        <v>41842.828680555554</v>
      </c>
      <c r="T174" s="13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3">
        <v>42437.64534722222</v>
      </c>
      <c r="T175" s="13">
        <v>42497.603680555556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3">
        <v>41879.043530092589</v>
      </c>
      <c r="T176" s="13">
        <v>41909.043530092589</v>
      </c>
    </row>
    <row r="177" spans="1:20" ht="60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3">
        <v>42020.587349537032</v>
      </c>
      <c r="T177" s="13">
        <v>42050.587349537032</v>
      </c>
    </row>
    <row r="178" spans="1:20" ht="3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3">
        <v>41890.16269675926</v>
      </c>
      <c r="T178" s="13">
        <v>41920.16269675926</v>
      </c>
    </row>
    <row r="179" spans="1:20" ht="60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3">
        <v>41872.807696759257</v>
      </c>
      <c r="T179" s="13">
        <v>41932.807696759257</v>
      </c>
    </row>
    <row r="180" spans="1:20" ht="75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3">
        <v>42391.772997685184</v>
      </c>
      <c r="T180" s="13">
        <v>42416.772997685184</v>
      </c>
    </row>
    <row r="181" spans="1:20" ht="6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3">
        <v>41848.772928240738</v>
      </c>
      <c r="T181" s="13">
        <v>41877.686111111114</v>
      </c>
    </row>
    <row r="182" spans="1:20" ht="60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3">
        <v>41921.770439814813</v>
      </c>
      <c r="T182" s="13">
        <v>41938.770439814813</v>
      </c>
    </row>
    <row r="183" spans="1:20" ht="75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3">
        <v>42021.301192129627</v>
      </c>
      <c r="T183" s="13">
        <v>42051.301192129627</v>
      </c>
    </row>
    <row r="184" spans="1:20" ht="75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3">
        <v>42419.246168981481</v>
      </c>
      <c r="T184" s="13">
        <v>42434.246168981481</v>
      </c>
    </row>
    <row r="185" spans="1:20" ht="7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3">
        <v>42174.780821759254</v>
      </c>
      <c r="T185" s="13">
        <v>42204.780821759254</v>
      </c>
    </row>
    <row r="186" spans="1:20" ht="7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3">
        <v>41856.672152777777</v>
      </c>
      <c r="T186" s="13">
        <v>41886.672152777777</v>
      </c>
    </row>
    <row r="187" spans="1:20" ht="7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3">
        <v>42417.675879629634</v>
      </c>
      <c r="T187" s="13">
        <v>42475.686111111107</v>
      </c>
    </row>
    <row r="188" spans="1:20" ht="6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3">
        <v>42057.190960648149</v>
      </c>
      <c r="T188" s="13"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3">
        <v>41878.911550925928</v>
      </c>
      <c r="T189" s="13">
        <v>41938.911550925928</v>
      </c>
    </row>
    <row r="190" spans="1:20" ht="4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3">
        <v>41990.584108796291</v>
      </c>
      <c r="T190" s="13">
        <v>42036.120833333334</v>
      </c>
    </row>
    <row r="191" spans="1:20" ht="60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3">
        <v>42408.999571759254</v>
      </c>
      <c r="T191" s="13">
        <v>42453.957905092597</v>
      </c>
    </row>
    <row r="192" spans="1:20" ht="7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3">
        <v>42217.670104166667</v>
      </c>
      <c r="T192" s="13">
        <v>42247.670104166667</v>
      </c>
    </row>
    <row r="193" spans="1:20" ht="60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3">
        <v>42282.655543981484</v>
      </c>
      <c r="T193" s="13">
        <v>42342.697210648148</v>
      </c>
    </row>
    <row r="194" spans="1:20" ht="75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3">
        <v>42768.97084490741</v>
      </c>
      <c r="T194" s="13">
        <v>42789.041666666672</v>
      </c>
    </row>
    <row r="195" spans="1:20" ht="6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3">
        <v>41765.938657407409</v>
      </c>
      <c r="T195" s="13">
        <v>41795.938657407409</v>
      </c>
    </row>
    <row r="196" spans="1:20" ht="60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3">
        <v>42322.025115740747</v>
      </c>
      <c r="T196" s="13">
        <v>42352.025115740747</v>
      </c>
    </row>
    <row r="197" spans="1:20" ht="6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3">
        <v>42374.655081018514</v>
      </c>
      <c r="T197" s="13">
        <v>42403.784027777772</v>
      </c>
    </row>
    <row r="198" spans="1:20" ht="75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3">
        <v>41941.585231481484</v>
      </c>
      <c r="T198" s="13">
        <v>41991.626898148148</v>
      </c>
    </row>
    <row r="199" spans="1:20" ht="6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3">
        <v>42293.809212962966</v>
      </c>
      <c r="T199" s="13">
        <v>42353.85087962963</v>
      </c>
    </row>
    <row r="200" spans="1:20" ht="7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3">
        <v>42067.947337962964</v>
      </c>
      <c r="T200" s="13">
        <v>42097.905671296292</v>
      </c>
    </row>
    <row r="201" spans="1:20" ht="4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3">
        <v>41903.882951388885</v>
      </c>
      <c r="T201" s="13">
        <v>41933.882951388885</v>
      </c>
    </row>
    <row r="202" spans="1:20" ht="60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3">
        <v>41804.937083333331</v>
      </c>
      <c r="T202" s="13">
        <v>41821.9375</v>
      </c>
    </row>
    <row r="203" spans="1:20" ht="75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3">
        <v>42497.070775462969</v>
      </c>
      <c r="T203" s="13">
        <v>42514.600694444445</v>
      </c>
    </row>
    <row r="204" spans="1:20" ht="7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3">
        <v>41869.798726851855</v>
      </c>
      <c r="T204" s="13">
        <v>41929.798726851855</v>
      </c>
    </row>
    <row r="205" spans="1:20" ht="60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3">
        <v>42305.670914351853</v>
      </c>
      <c r="T205" s="13">
        <v>42339.249305555553</v>
      </c>
    </row>
    <row r="206" spans="1:20" ht="6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3">
        <v>42144.231527777782</v>
      </c>
      <c r="T206" s="13">
        <v>42203.125</v>
      </c>
    </row>
    <row r="207" spans="1:20" ht="6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3">
        <v>41995.084074074075</v>
      </c>
      <c r="T207" s="13">
        <v>42024.802777777775</v>
      </c>
    </row>
    <row r="208" spans="1:20" ht="6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3">
        <v>42074.219699074078</v>
      </c>
      <c r="T208" s="13">
        <v>42104.208333333328</v>
      </c>
    </row>
    <row r="209" spans="1:20" ht="7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3">
        <v>41904.650578703702</v>
      </c>
      <c r="T209" s="13">
        <v>41934.650578703702</v>
      </c>
    </row>
    <row r="210" spans="1:20" ht="60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3">
        <v>41991.022488425922</v>
      </c>
      <c r="T210" s="13">
        <v>42015.041666666672</v>
      </c>
    </row>
    <row r="211" spans="1:20" ht="6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3">
        <v>42169.958506944444</v>
      </c>
      <c r="T211" s="13">
        <v>42199.958506944444</v>
      </c>
    </row>
    <row r="212" spans="1:20" ht="7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3">
        <v>41905.636469907404</v>
      </c>
      <c r="T212" s="13">
        <v>41935.636469907404</v>
      </c>
    </row>
    <row r="213" spans="1:20" ht="60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3">
        <v>41761.810150462967</v>
      </c>
      <c r="T213" s="13">
        <v>41768.286805555559</v>
      </c>
    </row>
    <row r="214" spans="1:20" ht="7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3">
        <v>41865.878657407404</v>
      </c>
      <c r="T214" s="13">
        <v>41925.878657407404</v>
      </c>
    </row>
    <row r="215" spans="1:20" ht="7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3">
        <v>42613.841261574074</v>
      </c>
      <c r="T215" s="13">
        <v>42644.166666666672</v>
      </c>
    </row>
    <row r="216" spans="1:20" ht="6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3">
        <v>42534.933321759265</v>
      </c>
      <c r="T216" s="13">
        <v>42554.832638888889</v>
      </c>
    </row>
    <row r="217" spans="1:20" ht="60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3">
        <v>42446.060694444444</v>
      </c>
      <c r="T217" s="13"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3">
        <v>42421.141469907408</v>
      </c>
      <c r="T218" s="13">
        <v>42481.099803240737</v>
      </c>
    </row>
    <row r="219" spans="1:20" ht="6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3">
        <v>42523.739212962959</v>
      </c>
      <c r="T219" s="13">
        <v>42553.739212962959</v>
      </c>
    </row>
    <row r="220" spans="1:20" ht="60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3">
        <v>41833.951516203706</v>
      </c>
      <c r="T220" s="13">
        <v>41863.951516203706</v>
      </c>
    </row>
    <row r="221" spans="1:20" ht="7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3">
        <v>42479.039212962962</v>
      </c>
      <c r="T221" s="13">
        <v>42509.039212962962</v>
      </c>
    </row>
    <row r="222" spans="1:20" ht="7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3">
        <v>42235.117476851854</v>
      </c>
      <c r="T222" s="13">
        <v>42275.117476851854</v>
      </c>
    </row>
    <row r="223" spans="1:20" ht="60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3">
        <v>42718.963599537034</v>
      </c>
      <c r="T223" s="13"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3">
        <v>42031.666898148149</v>
      </c>
      <c r="T224" s="13">
        <v>42064.125</v>
      </c>
    </row>
    <row r="225" spans="1:20" ht="7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3">
        <v>42078.34520833334</v>
      </c>
      <c r="T225" s="13">
        <v>42133.166666666672</v>
      </c>
    </row>
    <row r="226" spans="1:20" ht="60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3">
        <v>41905.795706018522</v>
      </c>
      <c r="T226" s="13">
        <v>41933.82708333333</v>
      </c>
    </row>
    <row r="227" spans="1:20" ht="7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3">
        <v>42695.7105787037</v>
      </c>
      <c r="T227" s="13">
        <v>42725.7105787037</v>
      </c>
    </row>
    <row r="228" spans="1:20" ht="6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3">
        <v>42510.938900462963</v>
      </c>
      <c r="T228" s="13">
        <v>42540.938900462963</v>
      </c>
    </row>
    <row r="229" spans="1:20" ht="75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3">
        <v>42511.698101851856</v>
      </c>
      <c r="T229" s="13">
        <v>42535.787500000006</v>
      </c>
    </row>
    <row r="230" spans="1:20" ht="60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3">
        <v>42041.581307870365</v>
      </c>
      <c r="T230" s="13">
        <v>42071.539641203708</v>
      </c>
    </row>
    <row r="231" spans="1:20" ht="7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3">
        <v>42307.189270833333</v>
      </c>
      <c r="T231" s="13">
        <v>42322.958333333328</v>
      </c>
    </row>
    <row r="232" spans="1:20" ht="7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3">
        <v>42353.761759259258</v>
      </c>
      <c r="T232" s="13">
        <v>42383.761759259258</v>
      </c>
    </row>
    <row r="233" spans="1:20" ht="6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3">
        <v>42058.603877314818</v>
      </c>
      <c r="T233" s="13">
        <v>42087.165972222225</v>
      </c>
    </row>
    <row r="234" spans="1:20" ht="75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3">
        <v>42304.940960648149</v>
      </c>
      <c r="T234" s="13">
        <v>42329.166666666672</v>
      </c>
    </row>
    <row r="235" spans="1:20" ht="3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3">
        <v>42538.742893518516</v>
      </c>
      <c r="T235" s="13">
        <v>42568.742893518516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3">
        <v>42122.732499999998</v>
      </c>
      <c r="T236" s="13">
        <v>42155.732638888891</v>
      </c>
    </row>
    <row r="237" spans="1:20" ht="60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3">
        <v>42209.67288194444</v>
      </c>
      <c r="T237" s="13">
        <v>42223.625</v>
      </c>
    </row>
    <row r="238" spans="1:20" ht="7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3">
        <v>41990.506377314814</v>
      </c>
      <c r="T238" s="13">
        <v>42020.506377314814</v>
      </c>
    </row>
    <row r="239" spans="1:20" ht="60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3">
        <v>42039.194988425923</v>
      </c>
      <c r="T239" s="13">
        <v>42099.153321759266</v>
      </c>
    </row>
    <row r="240" spans="1:20" ht="60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3">
        <v>41890.086805555555</v>
      </c>
      <c r="T240" s="13">
        <v>41934.207638888889</v>
      </c>
    </row>
    <row r="241" spans="1:20" ht="6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3">
        <v>42495.722187499996</v>
      </c>
      <c r="T241" s="13">
        <v>42525.722187499996</v>
      </c>
    </row>
    <row r="242" spans="1:20" ht="7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3">
        <v>42570.850381944445</v>
      </c>
      <c r="T242" s="13"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3">
        <v>41927.124884259261</v>
      </c>
      <c r="T243" s="13">
        <v>41937.124884259261</v>
      </c>
    </row>
    <row r="244" spans="1:20" ht="75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3">
        <v>42730.903726851851</v>
      </c>
      <c r="T244" s="13">
        <v>42760.903726851851</v>
      </c>
    </row>
    <row r="245" spans="1:20" ht="60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3">
        <v>42475.848067129627</v>
      </c>
      <c r="T245" s="13">
        <v>42505.848067129627</v>
      </c>
    </row>
    <row r="246" spans="1:20" ht="6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3">
        <v>42188.83293981482</v>
      </c>
      <c r="T246" s="13">
        <v>42242.772222222222</v>
      </c>
    </row>
    <row r="247" spans="1:20" ht="7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3">
        <v>42053.049375000002</v>
      </c>
      <c r="T247" s="13">
        <v>42096.041666666672</v>
      </c>
    </row>
    <row r="248" spans="1:20" ht="75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3">
        <v>41883.916678240741</v>
      </c>
      <c r="T248" s="13">
        <v>41906.916678240741</v>
      </c>
    </row>
    <row r="249" spans="1:20" ht="7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3">
        <v>42767.031678240746</v>
      </c>
      <c r="T249" s="13">
        <v>42797.208333333328</v>
      </c>
    </row>
    <row r="250" spans="1:20" ht="6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3">
        <v>42029.135879629626</v>
      </c>
      <c r="T250" s="13">
        <v>42059.135879629626</v>
      </c>
    </row>
    <row r="251" spans="1:20" ht="7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3">
        <v>42358.573182870372</v>
      </c>
      <c r="T251" s="13">
        <v>42377.273611111115</v>
      </c>
    </row>
  </sheetData>
  <conditionalFormatting sqref="F1:F251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251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0FF15-338B-4DB5-AA07-05D4FD5D412C}">
  <dimension ref="A1:C14"/>
  <sheetViews>
    <sheetView workbookViewId="0">
      <selection activeCell="E9" sqref="E9"/>
    </sheetView>
  </sheetViews>
  <sheetFormatPr defaultRowHeight="15" x14ac:dyDescent="0.25"/>
  <cols>
    <col min="1" max="1" width="28.42578125" bestFit="1" customWidth="1"/>
    <col min="2" max="2" width="10.5703125" bestFit="1" customWidth="1"/>
  </cols>
  <sheetData>
    <row r="1" spans="1:3" x14ac:dyDescent="0.25">
      <c r="B1" t="s">
        <v>8390</v>
      </c>
      <c r="C1" t="s">
        <v>8391</v>
      </c>
    </row>
    <row r="2" spans="1:3" x14ac:dyDescent="0.25">
      <c r="A2" t="s">
        <v>8386</v>
      </c>
      <c r="B2" s="15">
        <f>AVERAGE('Successful US Kickstarters'!D:D)</f>
        <v>5048.8786407766993</v>
      </c>
      <c r="C2" s="15">
        <f>AVERAGE('Failed US Kickstarters'!D:D)</f>
        <v>10554.212</v>
      </c>
    </row>
    <row r="3" spans="1:3" x14ac:dyDescent="0.25">
      <c r="A3" t="s">
        <v>8387</v>
      </c>
      <c r="B3" s="15">
        <f>MEDIAN('Successful US Kickstarters'!D:D)</f>
        <v>3000</v>
      </c>
      <c r="C3" s="15">
        <f>MEDIAN('Failed US Kickstarters'!D:D)</f>
        <v>5000</v>
      </c>
    </row>
    <row r="4" spans="1:3" x14ac:dyDescent="0.25">
      <c r="A4" t="s">
        <v>8392</v>
      </c>
      <c r="B4" s="15">
        <f>_xlfn.STDEV.P('Successful US Kickstarters'!D:D)</f>
        <v>7748.7537726373303</v>
      </c>
      <c r="C4" s="15">
        <f>_xlfn.STDEV.P('Failed US Kickstarters'!D:D)</f>
        <v>21967.731061515115</v>
      </c>
    </row>
    <row r="5" spans="1:3" x14ac:dyDescent="0.25">
      <c r="A5" t="s">
        <v>8393</v>
      </c>
      <c r="B5" s="15">
        <f>_xlfn.QUARTILE.EXC('Successful US Kickstarters'!D:D,3)</f>
        <v>5000</v>
      </c>
      <c r="C5" s="15">
        <f>_xlfn.QUARTILE.EXC('Failed US Kickstarters'!D:D,3)</f>
        <v>10000</v>
      </c>
    </row>
    <row r="6" spans="1:3" x14ac:dyDescent="0.25">
      <c r="A6" t="s">
        <v>8398</v>
      </c>
      <c r="B6" s="15">
        <f>_xlfn.QUARTILE.EXC('Successful US Kickstarters'!D:D,1)</f>
        <v>1500</v>
      </c>
      <c r="C6" s="15">
        <f>_xlfn.QUARTILE.EXC('Failed US Kickstarters'!D:D,1)</f>
        <v>2000</v>
      </c>
    </row>
    <row r="7" spans="1:3" x14ac:dyDescent="0.25">
      <c r="A7" t="s">
        <v>8394</v>
      </c>
      <c r="B7" s="15">
        <f>B5-B6</f>
        <v>3500</v>
      </c>
      <c r="C7" s="15">
        <f>C5-C6</f>
        <v>8000</v>
      </c>
    </row>
    <row r="8" spans="1:3" x14ac:dyDescent="0.25">
      <c r="B8" s="15"/>
      <c r="C8" s="15"/>
    </row>
    <row r="9" spans="1:3" x14ac:dyDescent="0.25">
      <c r="A9" t="s">
        <v>8388</v>
      </c>
      <c r="B9" s="15">
        <f>AVERAGE('Successful US Kickstarters'!E:E)</f>
        <v>5601.5458009708727</v>
      </c>
      <c r="C9" s="15">
        <f>AVERAGE('Failed US Kickstarters'!E:E)</f>
        <v>558.65484000000004</v>
      </c>
    </row>
    <row r="10" spans="1:3" x14ac:dyDescent="0.25">
      <c r="A10" t="s">
        <v>8389</v>
      </c>
      <c r="B10" s="15">
        <f>MEDIAN('Successful US Kickstarters'!E:E)</f>
        <v>3167.5</v>
      </c>
      <c r="C10" s="15">
        <f>MEDIAN('Failed US Kickstarters'!E:E)</f>
        <v>103</v>
      </c>
    </row>
    <row r="11" spans="1:3" x14ac:dyDescent="0.25">
      <c r="A11" t="s">
        <v>8395</v>
      </c>
      <c r="B11" s="15">
        <f>_xlfn.STDEV.P('Successful US Kickstarters'!E:E)</f>
        <v>8334.5731699164608</v>
      </c>
      <c r="C11" s="15">
        <f>_xlfn.STDEV.P('Failed US Kickstarters'!E:E)</f>
        <v>1330.5230280400915</v>
      </c>
    </row>
    <row r="12" spans="1:3" x14ac:dyDescent="0.25">
      <c r="A12" t="s">
        <v>8396</v>
      </c>
      <c r="B12" s="15">
        <f>_xlfn.QUARTILE.EXC('Successful US Kickstarters'!E:E,3)</f>
        <v>5699</v>
      </c>
      <c r="C12" s="15">
        <f>_xlfn.QUARTILE.EXC('Failed US Kickstarters'!E:E,3)</f>
        <v>501</v>
      </c>
    </row>
    <row r="13" spans="1:3" x14ac:dyDescent="0.25">
      <c r="A13" t="s">
        <v>8399</v>
      </c>
      <c r="B13" s="15">
        <f>_xlfn.QUARTILE.EXC('Successful US Kickstarters'!E:E,1)</f>
        <v>1716.5074999999999</v>
      </c>
      <c r="C13" s="15">
        <f>_xlfn.QUARTILE.EXC('Failed US Kickstarters'!E:E,1)</f>
        <v>9.25</v>
      </c>
    </row>
    <row r="14" spans="1:3" x14ac:dyDescent="0.25">
      <c r="A14" t="s">
        <v>8397</v>
      </c>
      <c r="B14" s="15">
        <f>B12-B13</f>
        <v>3982.4925000000003</v>
      </c>
      <c r="C14" s="15">
        <f>C12-C13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ChaoSheng</cp:lastModifiedBy>
  <dcterms:created xsi:type="dcterms:W3CDTF">2017-04-20T15:17:24Z</dcterms:created>
  <dcterms:modified xsi:type="dcterms:W3CDTF">2022-08-20T22:51:06Z</dcterms:modified>
</cp:coreProperties>
</file>