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780" yWindow="360" windowWidth="25120" windowHeight="14620" tabRatio="500" firstSheet="18" activeTab="26"/>
  </bookViews>
  <sheets>
    <sheet name="Cover" sheetId="25" r:id="rId1"/>
    <sheet name="2012" sheetId="1" r:id="rId2"/>
    <sheet name="2011" sheetId="2" r:id="rId3"/>
    <sheet name="2010" sheetId="3" r:id="rId4"/>
    <sheet name="2009" sheetId="4" r:id="rId5"/>
    <sheet name="2008" sheetId="5" r:id="rId6"/>
    <sheet name="2007" sheetId="6" r:id="rId7"/>
    <sheet name="2006" sheetId="7" r:id="rId8"/>
    <sheet name="2005" sheetId="8" r:id="rId9"/>
    <sheet name="2004" sheetId="9" r:id="rId10"/>
    <sheet name="2003" sheetId="10" r:id="rId11"/>
    <sheet name="2002" sheetId="11" r:id="rId12"/>
    <sheet name="2001" sheetId="12" r:id="rId13"/>
    <sheet name="2000" sheetId="13" r:id="rId14"/>
    <sheet name="1999" sheetId="14" r:id="rId15"/>
    <sheet name="1998" sheetId="15" r:id="rId16"/>
    <sheet name="1997" sheetId="16" r:id="rId17"/>
    <sheet name="1996" sheetId="17" r:id="rId18"/>
    <sheet name="1995" sheetId="18" r:id="rId19"/>
    <sheet name="1994" sheetId="19" r:id="rId20"/>
    <sheet name="1993" sheetId="20" r:id="rId21"/>
    <sheet name="1992" sheetId="21" r:id="rId22"/>
    <sheet name="1991" sheetId="22" r:id="rId23"/>
    <sheet name="1990" sheetId="23" r:id="rId24"/>
    <sheet name="Energy" sheetId="28" r:id="rId25"/>
    <sheet name="Macro" sheetId="26" r:id="rId26"/>
    <sheet name="Results" sheetId="27" r:id="rId2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J3" i="27" l="1"/>
  <c r="AJ4" i="27"/>
  <c r="AJ5" i="27"/>
  <c r="AJ6" i="27"/>
  <c r="AJ7" i="27"/>
  <c r="AJ8" i="27"/>
  <c r="AJ9" i="27"/>
  <c r="AJ10" i="27"/>
  <c r="AJ11" i="27"/>
  <c r="AJ12" i="27"/>
  <c r="AJ13" i="27"/>
  <c r="AJ14" i="27"/>
  <c r="AJ15" i="27"/>
  <c r="AJ16" i="27"/>
  <c r="AJ17" i="27"/>
  <c r="AJ18" i="27"/>
  <c r="AJ19" i="27"/>
  <c r="AJ20" i="27"/>
  <c r="AJ21" i="27"/>
  <c r="AJ22" i="27"/>
  <c r="AJ2" i="27"/>
  <c r="AI3" i="27"/>
  <c r="AI4" i="27"/>
  <c r="AI5" i="27"/>
  <c r="AI6" i="27"/>
  <c r="AI7" i="27"/>
  <c r="AI8" i="27"/>
  <c r="AI9" i="27"/>
  <c r="AI10" i="27"/>
  <c r="AI11" i="27"/>
  <c r="AI12" i="27"/>
  <c r="AI13" i="27"/>
  <c r="AI14" i="27"/>
  <c r="AI15" i="27"/>
  <c r="AI16" i="27"/>
  <c r="AI17" i="27"/>
  <c r="AI18" i="27"/>
  <c r="AI19" i="27"/>
  <c r="AI20" i="27"/>
  <c r="AI21" i="27"/>
  <c r="AI22" i="27"/>
  <c r="AI2" i="27"/>
  <c r="AH13" i="27"/>
  <c r="AH14" i="27"/>
  <c r="AH15" i="27"/>
  <c r="AH16" i="27"/>
  <c r="AH17" i="27"/>
  <c r="AH18" i="27"/>
  <c r="AH19" i="27"/>
  <c r="AH20" i="27"/>
  <c r="AH21" i="27"/>
  <c r="AH22" i="27"/>
  <c r="AH3" i="27"/>
  <c r="AH4" i="27"/>
  <c r="AH5" i="27"/>
  <c r="AH6" i="27"/>
  <c r="AH7" i="27"/>
  <c r="AH8" i="27"/>
  <c r="AH9" i="27"/>
  <c r="AH10" i="27"/>
  <c r="AH11" i="27"/>
  <c r="AH12" i="27"/>
  <c r="AH2" i="27"/>
  <c r="AK8" i="27"/>
  <c r="AK9" i="27"/>
  <c r="AK10" i="27"/>
  <c r="AK11" i="27"/>
  <c r="AK12" i="27"/>
  <c r="AK13" i="27"/>
  <c r="AK14" i="27"/>
  <c r="AK15" i="27"/>
  <c r="AK16" i="27"/>
  <c r="AK17" i="27"/>
  <c r="AK18" i="27"/>
  <c r="AK19" i="27"/>
  <c r="AK20" i="27"/>
  <c r="AK21" i="27"/>
  <c r="AK22" i="27"/>
  <c r="AK3" i="27"/>
  <c r="AK4" i="27"/>
  <c r="AK5" i="27"/>
  <c r="AK6" i="27"/>
  <c r="AK7" i="27"/>
  <c r="AK2" i="27"/>
  <c r="P30" i="27"/>
  <c r="O30" i="27"/>
  <c r="P28" i="27"/>
  <c r="O28" i="27"/>
  <c r="P27" i="27"/>
  <c r="O27" i="27"/>
  <c r="AG3" i="27"/>
  <c r="AG4" i="27"/>
  <c r="AG5" i="27"/>
  <c r="AG6" i="27"/>
  <c r="AG7" i="27"/>
  <c r="AG8" i="27"/>
  <c r="AG9" i="27"/>
  <c r="AG10" i="27"/>
  <c r="AG11" i="27"/>
  <c r="AG12" i="27"/>
  <c r="AG13" i="27"/>
  <c r="AG14" i="27"/>
  <c r="AG15" i="27"/>
  <c r="AG16" i="27"/>
  <c r="AG17" i="27"/>
  <c r="AG18" i="27"/>
  <c r="AG19" i="27"/>
  <c r="AG20" i="27"/>
  <c r="AG21" i="27"/>
  <c r="AG22" i="27"/>
  <c r="AG2" i="27"/>
  <c r="K2" i="27"/>
  <c r="M4" i="26"/>
  <c r="J4" i="26"/>
  <c r="S26" i="27"/>
  <c r="S25" i="27"/>
  <c r="L3" i="27"/>
  <c r="L4" i="27"/>
  <c r="L5" i="27"/>
  <c r="L6" i="27"/>
  <c r="L7" i="27"/>
  <c r="L8" i="27"/>
  <c r="L9" i="27"/>
  <c r="L10" i="27"/>
  <c r="L11" i="27"/>
  <c r="L12" i="27"/>
  <c r="L13" i="27"/>
  <c r="L14" i="27"/>
  <c r="L15" i="27"/>
  <c r="L16" i="27"/>
  <c r="L17" i="27"/>
  <c r="L18" i="27"/>
  <c r="L19" i="27"/>
  <c r="L20" i="27"/>
  <c r="L21" i="27"/>
  <c r="L22" i="27"/>
  <c r="L23" i="27"/>
  <c r="L24" i="27"/>
  <c r="L2" i="27"/>
  <c r="V68" i="28"/>
  <c r="H3" i="27"/>
  <c r="H4" i="27"/>
  <c r="H5" i="27"/>
  <c r="H6" i="27"/>
  <c r="H7" i="27"/>
  <c r="H8" i="27"/>
  <c r="H9" i="27"/>
  <c r="H10" i="27"/>
  <c r="H11" i="27"/>
  <c r="H12" i="27"/>
  <c r="H13" i="27"/>
  <c r="H14" i="27"/>
  <c r="H15" i="27"/>
  <c r="H16" i="27"/>
  <c r="H17" i="27"/>
  <c r="H18" i="27"/>
  <c r="H19" i="27"/>
  <c r="H20" i="27"/>
  <c r="H21" i="27"/>
  <c r="H22" i="27"/>
  <c r="H23" i="27"/>
  <c r="H24" i="27"/>
  <c r="H2" i="27"/>
  <c r="I59" i="27"/>
  <c r="C2" i="27"/>
  <c r="C3" i="27"/>
  <c r="M3" i="27"/>
  <c r="M2" i="27"/>
  <c r="K3" i="27"/>
  <c r="F3" i="27"/>
  <c r="N3" i="27"/>
  <c r="J3" i="27"/>
  <c r="C4" i="27"/>
  <c r="K4" i="27"/>
  <c r="F4" i="27"/>
  <c r="J4" i="27"/>
  <c r="C5" i="27"/>
  <c r="K5" i="27"/>
  <c r="F5" i="27"/>
  <c r="J5" i="27"/>
  <c r="C6" i="27"/>
  <c r="K6" i="27"/>
  <c r="F6" i="27"/>
  <c r="J6" i="27"/>
  <c r="C7" i="27"/>
  <c r="K7" i="27"/>
  <c r="F7" i="27"/>
  <c r="J7" i="27"/>
  <c r="C8" i="27"/>
  <c r="K8" i="27"/>
  <c r="F8" i="27"/>
  <c r="J8" i="27"/>
  <c r="C9" i="27"/>
  <c r="K9" i="27"/>
  <c r="F9" i="27"/>
  <c r="J9" i="27"/>
  <c r="C10" i="27"/>
  <c r="K10" i="27"/>
  <c r="F10" i="27"/>
  <c r="J10" i="27"/>
  <c r="C11" i="27"/>
  <c r="K11" i="27"/>
  <c r="F11" i="27"/>
  <c r="J11" i="27"/>
  <c r="C12" i="27"/>
  <c r="K12" i="27"/>
  <c r="F12" i="27"/>
  <c r="J12" i="27"/>
  <c r="C13" i="27"/>
  <c r="K13" i="27"/>
  <c r="F13" i="27"/>
  <c r="J13" i="27"/>
  <c r="C14" i="27"/>
  <c r="K14" i="27"/>
  <c r="F14" i="27"/>
  <c r="J14" i="27"/>
  <c r="C15" i="27"/>
  <c r="K15" i="27"/>
  <c r="F15" i="27"/>
  <c r="J15" i="27"/>
  <c r="C16" i="27"/>
  <c r="K16" i="27"/>
  <c r="F16" i="27"/>
  <c r="J16" i="27"/>
  <c r="C17" i="27"/>
  <c r="K17" i="27"/>
  <c r="F17" i="27"/>
  <c r="J17" i="27"/>
  <c r="C18" i="27"/>
  <c r="K18" i="27"/>
  <c r="F18" i="27"/>
  <c r="J18" i="27"/>
  <c r="C19" i="27"/>
  <c r="K19" i="27"/>
  <c r="F19" i="27"/>
  <c r="J19" i="27"/>
  <c r="C20" i="27"/>
  <c r="K20" i="27"/>
  <c r="F20" i="27"/>
  <c r="J20" i="27"/>
  <c r="C21" i="27"/>
  <c r="K21" i="27"/>
  <c r="F21" i="27"/>
  <c r="J21" i="27"/>
  <c r="C22" i="27"/>
  <c r="K22" i="27"/>
  <c r="F22" i="27"/>
  <c r="J22" i="27"/>
  <c r="C23" i="27"/>
  <c r="K23" i="27"/>
  <c r="F23" i="27"/>
  <c r="J23" i="27"/>
  <c r="C24" i="27"/>
  <c r="K24" i="27"/>
  <c r="F24" i="27"/>
  <c r="J24" i="27"/>
  <c r="F2" i="27"/>
  <c r="J2" i="27"/>
  <c r="O3" i="27"/>
  <c r="O4" i="27"/>
  <c r="O5" i="27"/>
  <c r="O6" i="27"/>
  <c r="O7" i="27"/>
  <c r="O8" i="27"/>
  <c r="O9" i="27"/>
  <c r="O10" i="27"/>
  <c r="O11" i="27"/>
  <c r="O12" i="27"/>
  <c r="O13" i="27"/>
  <c r="O14" i="27"/>
  <c r="O15" i="27"/>
  <c r="O16" i="27"/>
  <c r="O17" i="27"/>
  <c r="O18" i="27"/>
  <c r="O19" i="27"/>
  <c r="O20" i="27"/>
  <c r="O21" i="27"/>
  <c r="O22" i="27"/>
  <c r="O23" i="27"/>
  <c r="O24" i="27"/>
  <c r="O2" i="27"/>
  <c r="T3" i="27"/>
  <c r="T4" i="27"/>
  <c r="T5" i="27"/>
  <c r="T6" i="27"/>
  <c r="T7" i="27"/>
  <c r="T8" i="27"/>
  <c r="T9" i="27"/>
  <c r="T10" i="27"/>
  <c r="T11" i="27"/>
  <c r="T12" i="27"/>
  <c r="T13" i="27"/>
  <c r="T14" i="27"/>
  <c r="T15" i="27"/>
  <c r="T16" i="27"/>
  <c r="T17" i="27"/>
  <c r="T18" i="27"/>
  <c r="T19" i="27"/>
  <c r="T20" i="27"/>
  <c r="T21" i="27"/>
  <c r="T22" i="27"/>
  <c r="T23" i="27"/>
  <c r="T24" i="27"/>
  <c r="T2" i="27"/>
  <c r="S3" i="27"/>
  <c r="S4" i="27"/>
  <c r="S5" i="27"/>
  <c r="S6" i="27"/>
  <c r="S7" i="27"/>
  <c r="S8" i="27"/>
  <c r="S9" i="27"/>
  <c r="S10" i="27"/>
  <c r="S11" i="27"/>
  <c r="S12" i="27"/>
  <c r="S13" i="27"/>
  <c r="S14" i="27"/>
  <c r="S15" i="27"/>
  <c r="S16" i="27"/>
  <c r="S17" i="27"/>
  <c r="S18" i="27"/>
  <c r="S19" i="27"/>
  <c r="S20" i="27"/>
  <c r="S21" i="27"/>
  <c r="S22" i="27"/>
  <c r="S23" i="27"/>
  <c r="S24" i="27"/>
  <c r="S2" i="27"/>
  <c r="M4" i="27"/>
  <c r="M5" i="27"/>
  <c r="M6" i="27"/>
  <c r="M7" i="27"/>
  <c r="M8" i="27"/>
  <c r="M9" i="27"/>
  <c r="M10" i="27"/>
  <c r="M11" i="27"/>
  <c r="M12" i="27"/>
  <c r="M13" i="27"/>
  <c r="M14" i="27"/>
  <c r="M15" i="27"/>
  <c r="M16" i="27"/>
  <c r="M17" i="27"/>
  <c r="M18" i="27"/>
  <c r="M19" i="27"/>
  <c r="M20" i="27"/>
  <c r="M21" i="27"/>
  <c r="M22" i="27"/>
  <c r="M23" i="27"/>
  <c r="M24" i="27"/>
  <c r="N2" i="27"/>
  <c r="G3" i="27"/>
  <c r="G4" i="27"/>
  <c r="G5" i="27"/>
  <c r="G6" i="27"/>
  <c r="G7" i="27"/>
  <c r="G8" i="27"/>
  <c r="G9" i="27"/>
  <c r="G10" i="27"/>
  <c r="G11" i="27"/>
  <c r="G12" i="27"/>
  <c r="G13" i="27"/>
  <c r="G14" i="27"/>
  <c r="G15" i="27"/>
  <c r="G16" i="27"/>
  <c r="G17" i="27"/>
  <c r="G18" i="27"/>
  <c r="G19" i="27"/>
  <c r="G20" i="27"/>
  <c r="G21" i="27"/>
  <c r="G22" i="27"/>
  <c r="G23" i="27"/>
  <c r="G24" i="27"/>
  <c r="G2" i="27"/>
  <c r="V2" i="27"/>
  <c r="W2" i="27"/>
  <c r="U2" i="27"/>
  <c r="Y3" i="27"/>
  <c r="Y4" i="27"/>
  <c r="Y5" i="27"/>
  <c r="Y6" i="27"/>
  <c r="Y7" i="27"/>
  <c r="Y8" i="27"/>
  <c r="Y9" i="27"/>
  <c r="Y10" i="27"/>
  <c r="Y11" i="27"/>
  <c r="Y12" i="27"/>
  <c r="Y13" i="27"/>
  <c r="Y14" i="27"/>
  <c r="Y15" i="27"/>
  <c r="Y16" i="27"/>
  <c r="Y17" i="27"/>
  <c r="Y18" i="27"/>
  <c r="Y19" i="27"/>
  <c r="Y20" i="27"/>
  <c r="Y21" i="27"/>
  <c r="Y22" i="27"/>
  <c r="Y23" i="27"/>
  <c r="Y24" i="27"/>
  <c r="Y2" i="27"/>
  <c r="U3" i="27"/>
  <c r="U4" i="27"/>
  <c r="U5" i="27"/>
  <c r="U6" i="27"/>
  <c r="U7" i="27"/>
  <c r="U8" i="27"/>
  <c r="U9" i="27"/>
  <c r="U10" i="27"/>
  <c r="U11" i="27"/>
  <c r="U12" i="27"/>
  <c r="U13" i="27"/>
  <c r="U14" i="27"/>
  <c r="U15" i="27"/>
  <c r="U16" i="27"/>
  <c r="U17" i="27"/>
  <c r="U18" i="27"/>
  <c r="U19" i="27"/>
  <c r="U20" i="27"/>
  <c r="U21" i="27"/>
  <c r="U22" i="27"/>
  <c r="U23" i="27"/>
  <c r="V3" i="27"/>
  <c r="W3" i="27"/>
  <c r="V4" i="27"/>
  <c r="W4" i="27"/>
  <c r="V5" i="27"/>
  <c r="W5" i="27"/>
  <c r="V6" i="27"/>
  <c r="W6" i="27"/>
  <c r="V7" i="27"/>
  <c r="W7" i="27"/>
  <c r="V8" i="27"/>
  <c r="W8" i="27"/>
  <c r="V9" i="27"/>
  <c r="W9" i="27"/>
  <c r="V10" i="27"/>
  <c r="W10" i="27"/>
  <c r="V11" i="27"/>
  <c r="W11" i="27"/>
  <c r="V12" i="27"/>
  <c r="W12" i="27"/>
  <c r="V13" i="27"/>
  <c r="W13" i="27"/>
  <c r="V14" i="27"/>
  <c r="W14" i="27"/>
  <c r="V15" i="27"/>
  <c r="W15" i="27"/>
  <c r="V16" i="27"/>
  <c r="W16" i="27"/>
  <c r="V17" i="27"/>
  <c r="W17" i="27"/>
  <c r="V18" i="27"/>
  <c r="W18" i="27"/>
  <c r="V19" i="27"/>
  <c r="W19" i="27"/>
  <c r="V20" i="27"/>
  <c r="W20" i="27"/>
  <c r="V21" i="27"/>
  <c r="W21" i="27"/>
  <c r="V22" i="27"/>
  <c r="W22" i="27"/>
  <c r="V23" i="27"/>
  <c r="W23" i="27"/>
  <c r="V24" i="27"/>
  <c r="W24" i="27"/>
  <c r="K25" i="26"/>
  <c r="K26" i="26"/>
  <c r="N26" i="26"/>
  <c r="H5" i="26"/>
  <c r="H6" i="26"/>
  <c r="N6" i="26"/>
  <c r="N4" i="26"/>
  <c r="U26" i="27"/>
  <c r="H7" i="26"/>
  <c r="H8" i="26"/>
  <c r="H9" i="26"/>
  <c r="H10" i="26"/>
  <c r="H11" i="26"/>
  <c r="H12" i="26"/>
  <c r="H13" i="26"/>
  <c r="H14" i="26"/>
  <c r="H15" i="26"/>
  <c r="H16" i="26"/>
  <c r="H17" i="26"/>
  <c r="H18" i="26"/>
  <c r="H19" i="26"/>
  <c r="H20" i="26"/>
  <c r="H21" i="26"/>
  <c r="H22" i="26"/>
  <c r="H23" i="26"/>
  <c r="H24" i="26"/>
  <c r="H25" i="26"/>
  <c r="M25" i="26"/>
  <c r="M24" i="26"/>
  <c r="O25" i="26"/>
  <c r="H26" i="26"/>
  <c r="M26" i="26"/>
  <c r="O26" i="26"/>
  <c r="M26" i="27"/>
  <c r="N4" i="27"/>
  <c r="N5" i="27"/>
  <c r="N6" i="27"/>
  <c r="N7" i="27"/>
  <c r="N8" i="27"/>
  <c r="N9" i="27"/>
  <c r="N10" i="27"/>
  <c r="N11" i="27"/>
  <c r="N12" i="27"/>
  <c r="N13" i="27"/>
  <c r="N14" i="27"/>
  <c r="N15" i="27"/>
  <c r="N16" i="27"/>
  <c r="N17" i="27"/>
  <c r="N18" i="27"/>
  <c r="N19" i="27"/>
  <c r="N20" i="27"/>
  <c r="N21" i="27"/>
  <c r="N22" i="27"/>
  <c r="N23" i="27"/>
  <c r="N24" i="27"/>
  <c r="O5" i="26"/>
  <c r="O6" i="26"/>
  <c r="O7" i="26"/>
  <c r="O8" i="26"/>
  <c r="O9" i="26"/>
  <c r="O10" i="26"/>
  <c r="O11" i="26"/>
  <c r="O12" i="26"/>
  <c r="O13" i="26"/>
  <c r="O14" i="26"/>
  <c r="O15" i="26"/>
  <c r="O16" i="26"/>
  <c r="O17" i="26"/>
  <c r="O18" i="26"/>
  <c r="O19" i="26"/>
  <c r="O20" i="26"/>
  <c r="O21" i="26"/>
  <c r="O22" i="26"/>
  <c r="O23" i="26"/>
  <c r="O24" i="26"/>
  <c r="O4" i="26"/>
  <c r="V31" i="28"/>
  <c r="V32" i="28"/>
  <c r="V33" i="28"/>
  <c r="V34" i="28"/>
  <c r="V35" i="28"/>
  <c r="V36" i="28"/>
  <c r="V37" i="28"/>
  <c r="V38" i="28"/>
  <c r="V39" i="28"/>
  <c r="V40" i="28"/>
  <c r="V41" i="28"/>
  <c r="V42" i="28"/>
  <c r="V43" i="28"/>
  <c r="V44" i="28"/>
  <c r="V45" i="28"/>
  <c r="V46" i="28"/>
  <c r="V47" i="28"/>
  <c r="V48" i="28"/>
  <c r="V49" i="28"/>
  <c r="V50" i="28"/>
  <c r="V51" i="28"/>
  <c r="V52" i="28"/>
  <c r="V53" i="28"/>
  <c r="V54" i="28"/>
  <c r="V55" i="28"/>
  <c r="V56" i="28"/>
  <c r="V57" i="28"/>
  <c r="V58" i="28"/>
  <c r="V59" i="28"/>
  <c r="V60" i="28"/>
  <c r="V61" i="28"/>
  <c r="V62" i="28"/>
  <c r="V63" i="28"/>
  <c r="V64" i="28"/>
  <c r="V65" i="28"/>
  <c r="V66" i="28"/>
  <c r="V67" i="28"/>
  <c r="V69" i="28"/>
  <c r="V70" i="28"/>
  <c r="V71" i="28"/>
  <c r="V72" i="28"/>
  <c r="J26" i="26"/>
  <c r="I26" i="26"/>
  <c r="I5" i="26"/>
  <c r="L5" i="26"/>
  <c r="J5" i="26"/>
  <c r="M5" i="26"/>
  <c r="K5" i="26"/>
  <c r="N5" i="26"/>
  <c r="I6" i="26"/>
  <c r="L6" i="26"/>
  <c r="J6" i="26"/>
  <c r="M6" i="26"/>
  <c r="K6" i="26"/>
  <c r="I7" i="26"/>
  <c r="L7" i="26"/>
  <c r="J7" i="26"/>
  <c r="M7" i="26"/>
  <c r="K7" i="26"/>
  <c r="N7" i="26"/>
  <c r="I8" i="26"/>
  <c r="L8" i="26"/>
  <c r="J8" i="26"/>
  <c r="M8" i="26"/>
  <c r="K8" i="26"/>
  <c r="N8" i="26"/>
  <c r="I9" i="26"/>
  <c r="L9" i="26"/>
  <c r="J9" i="26"/>
  <c r="M9" i="26"/>
  <c r="K9" i="26"/>
  <c r="N9" i="26"/>
  <c r="I10" i="26"/>
  <c r="L10" i="26"/>
  <c r="J10" i="26"/>
  <c r="M10" i="26"/>
  <c r="K10" i="26"/>
  <c r="N10" i="26"/>
  <c r="I11" i="26"/>
  <c r="L11" i="26"/>
  <c r="J11" i="26"/>
  <c r="M11" i="26"/>
  <c r="K11" i="26"/>
  <c r="N11" i="26"/>
  <c r="I12" i="26"/>
  <c r="L12" i="26"/>
  <c r="J12" i="26"/>
  <c r="M12" i="26"/>
  <c r="K12" i="26"/>
  <c r="N12" i="26"/>
  <c r="I13" i="26"/>
  <c r="L13" i="26"/>
  <c r="J13" i="26"/>
  <c r="M13" i="26"/>
  <c r="K13" i="26"/>
  <c r="N13" i="26"/>
  <c r="I14" i="26"/>
  <c r="L14" i="26"/>
  <c r="J14" i="26"/>
  <c r="M14" i="26"/>
  <c r="K14" i="26"/>
  <c r="N14" i="26"/>
  <c r="I15" i="26"/>
  <c r="L15" i="26"/>
  <c r="J15" i="26"/>
  <c r="M15" i="26"/>
  <c r="K15" i="26"/>
  <c r="N15" i="26"/>
  <c r="I16" i="26"/>
  <c r="L16" i="26"/>
  <c r="J16" i="26"/>
  <c r="M16" i="26"/>
  <c r="K16" i="26"/>
  <c r="N16" i="26"/>
  <c r="I17" i="26"/>
  <c r="L17" i="26"/>
  <c r="J17" i="26"/>
  <c r="M17" i="26"/>
  <c r="K17" i="26"/>
  <c r="N17" i="26"/>
  <c r="I18" i="26"/>
  <c r="L18" i="26"/>
  <c r="J18" i="26"/>
  <c r="M18" i="26"/>
  <c r="K18" i="26"/>
  <c r="N18" i="26"/>
  <c r="I19" i="26"/>
  <c r="L19" i="26"/>
  <c r="J19" i="26"/>
  <c r="M19" i="26"/>
  <c r="K19" i="26"/>
  <c r="N19" i="26"/>
  <c r="I20" i="26"/>
  <c r="L20" i="26"/>
  <c r="J20" i="26"/>
  <c r="M20" i="26"/>
  <c r="K20" i="26"/>
  <c r="N20" i="26"/>
  <c r="I21" i="26"/>
  <c r="L21" i="26"/>
  <c r="J21" i="26"/>
  <c r="M21" i="26"/>
  <c r="K21" i="26"/>
  <c r="N21" i="26"/>
  <c r="I22" i="26"/>
  <c r="L22" i="26"/>
  <c r="J22" i="26"/>
  <c r="M22" i="26"/>
  <c r="K22" i="26"/>
  <c r="N22" i="26"/>
  <c r="I23" i="26"/>
  <c r="L23" i="26"/>
  <c r="J23" i="26"/>
  <c r="M23" i="26"/>
  <c r="K23" i="26"/>
  <c r="N23" i="26"/>
  <c r="I24" i="26"/>
  <c r="L24" i="26"/>
  <c r="J24" i="26"/>
  <c r="K24" i="26"/>
  <c r="N24" i="26"/>
  <c r="I25" i="26"/>
  <c r="L25" i="26"/>
  <c r="J25" i="26"/>
  <c r="N25" i="26"/>
  <c r="L26" i="26"/>
  <c r="L4" i="26"/>
  <c r="K4" i="26"/>
  <c r="I4" i="26"/>
  <c r="H4" i="26"/>
  <c r="B59" i="1"/>
  <c r="B58" i="1"/>
  <c r="B57" i="1"/>
  <c r="B59" i="2"/>
  <c r="B58" i="2"/>
  <c r="B57" i="2"/>
  <c r="B59" i="3"/>
  <c r="B58" i="3"/>
  <c r="B57" i="3"/>
  <c r="B59" i="4"/>
  <c r="B58" i="4"/>
  <c r="B57" i="4"/>
  <c r="B59" i="5"/>
  <c r="B58" i="5"/>
  <c r="B57" i="5"/>
  <c r="B59" i="6"/>
  <c r="B58" i="6"/>
  <c r="B57" i="6"/>
  <c r="B59" i="7"/>
  <c r="B58" i="7"/>
  <c r="B57" i="7"/>
  <c r="B59" i="8"/>
  <c r="B58" i="8"/>
  <c r="B57" i="8"/>
  <c r="B59" i="9"/>
  <c r="B58" i="9"/>
  <c r="B57" i="9"/>
  <c r="B59" i="10"/>
  <c r="B58" i="10"/>
  <c r="B57" i="10"/>
  <c r="B59" i="11"/>
  <c r="B58" i="11"/>
  <c r="B57" i="11"/>
  <c r="B59" i="12"/>
  <c r="B58" i="12"/>
  <c r="B57" i="12"/>
  <c r="B59" i="13"/>
  <c r="B58" i="13"/>
  <c r="B57" i="13"/>
  <c r="B59" i="14"/>
  <c r="B58" i="14"/>
  <c r="B57" i="14"/>
  <c r="B59" i="15"/>
  <c r="B58" i="15"/>
  <c r="B57" i="15"/>
  <c r="B59" i="16"/>
  <c r="B58" i="16"/>
  <c r="B57" i="16"/>
  <c r="B58" i="17"/>
  <c r="B57" i="17"/>
  <c r="B58" i="18"/>
  <c r="B57" i="18"/>
  <c r="B57" i="19"/>
  <c r="B58" i="19"/>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2" i="19"/>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B56" i="22"/>
  <c r="B55" i="22"/>
  <c r="B54" i="22"/>
  <c r="B53" i="22"/>
  <c r="B52"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B2" i="22"/>
  <c r="B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alcChain>
</file>

<file path=xl/sharedStrings.xml><?xml version="1.0" encoding="utf-8"?>
<sst xmlns="http://schemas.openxmlformats.org/spreadsheetml/2006/main" count="629" uniqueCount="73">
  <si>
    <t>Number</t>
  </si>
  <si>
    <t>Percent</t>
  </si>
  <si>
    <t>Infinity</t>
  </si>
  <si>
    <t>Low</t>
  </si>
  <si>
    <t>High</t>
  </si>
  <si>
    <t>Aggregate</t>
  </si>
  <si>
    <t>Average</t>
  </si>
  <si>
    <t>Data taken from:</t>
  </si>
  <si>
    <t>http://www.socialsecurity.gov/cgi-bin/netcomp.cgi?year=2012</t>
  </si>
  <si>
    <t>The national average wage index (AWI) is based on compensation (wages, tips, and the like) subject to Federal income taxes, as reported by employers on Forms W-2. Beginning with the AWI for 1991, compensation includes contributions to deferred compensation plans, but excludes certain distributions from plans where the distributions are included in the reported compensation subject to income taxes. We call the result of including contributions, and excluding certain distributions, net compensation. The tables below summarize the components of net compensation from 1990 to 2012.</t>
  </si>
  <si>
    <t>Total</t>
  </si>
  <si>
    <t>V[$]</t>
  </si>
  <si>
    <t>∂U/∂$ [GJ/$]</t>
  </si>
  <si>
    <t>n</t>
  </si>
  <si>
    <t>Year</t>
  </si>
  <si>
    <t>alpha</t>
  </si>
  <si>
    <t>n_e</t>
  </si>
  <si>
    <r>
      <t>4</t>
    </r>
    <r>
      <rPr>
        <sz val="7"/>
        <color theme="1"/>
        <rFont val="Arial"/>
      </rPr>
      <t>See "Nominal Dollars" in Glossary.</t>
    </r>
  </si>
  <si>
    <r>
      <t>Dioxide Emissions:  </t>
    </r>
    <r>
      <rPr>
        <sz val="7"/>
        <color theme="1"/>
        <rFont val="Arial"/>
      </rPr>
      <t>Table 11.1.  </t>
    </r>
    <r>
      <rPr>
        <b/>
        <sz val="7"/>
        <color theme="1"/>
        <rFont val="Arial"/>
      </rPr>
      <t>Other Columns:  </t>
    </r>
    <r>
      <rPr>
        <sz val="7"/>
        <color theme="1"/>
        <rFont val="Arial"/>
      </rPr>
      <t>Calculated by U.S. Energy Information Administration.</t>
    </r>
  </si>
  <si>
    <r>
      <t>of Economic Analysis, Gross Domestic Product by Industry Data, Gross Output, All Industries.  </t>
    </r>
    <r>
      <rPr>
        <b/>
        <sz val="7"/>
        <color theme="1"/>
        <rFont val="Arial"/>
      </rPr>
      <t>Carbon</t>
    </r>
  </si>
  <si>
    <r>
      <t>Product:  </t>
    </r>
    <r>
      <rPr>
        <sz val="7"/>
        <color theme="1"/>
        <rFont val="Arial"/>
      </rPr>
      <t>Table D1.  </t>
    </r>
    <r>
      <rPr>
        <b/>
        <sz val="7"/>
        <color theme="1"/>
        <rFont val="Arial"/>
      </rPr>
      <t>Population Data:  </t>
    </r>
    <r>
      <rPr>
        <sz val="7"/>
        <color theme="1"/>
        <rFont val="Arial"/>
      </rPr>
      <t>Table D1.  </t>
    </r>
    <r>
      <rPr>
        <b/>
        <sz val="7"/>
        <color theme="1"/>
        <rFont val="Arial"/>
      </rPr>
      <t>Gross Output:  </t>
    </r>
    <r>
      <rPr>
        <sz val="7"/>
        <color theme="1"/>
        <rFont val="Arial"/>
      </rPr>
      <t>U.S. Department of Commerce, Bureau</t>
    </r>
  </si>
  <si>
    <r>
      <t>Sources:  </t>
    </r>
    <r>
      <rPr>
        <b/>
        <sz val="7"/>
        <color theme="1"/>
        <rFont val="Arial"/>
      </rPr>
      <t>Energy Consumption:  </t>
    </r>
    <r>
      <rPr>
        <sz val="7"/>
        <color theme="1"/>
        <rFont val="Arial"/>
      </rPr>
      <t>Table 1.3.  </t>
    </r>
    <r>
      <rPr>
        <b/>
        <sz val="7"/>
        <color theme="1"/>
        <rFont val="Arial"/>
      </rPr>
      <t>Energy Expenditures:  </t>
    </r>
    <r>
      <rPr>
        <sz val="7"/>
        <color theme="1"/>
        <rFont val="Arial"/>
      </rPr>
      <t>Table 3.5.  </t>
    </r>
    <r>
      <rPr>
        <b/>
        <sz val="7"/>
        <color theme="1"/>
        <rFont val="Arial"/>
      </rPr>
      <t>Gross Domestic</t>
    </r>
  </si>
  <si>
    <r>
      <t>3</t>
    </r>
    <r>
      <rPr>
        <sz val="7"/>
        <color theme="1"/>
        <rFont val="Arial"/>
      </rPr>
      <t>Gross output is the value of GDP plus the value of intermediate inputs used to produce GDP.</t>
    </r>
  </si>
  <si>
    <t>R=Revised.  P=Preliminary.  NA=Not available.  </t>
  </si>
  <si>
    <r>
      <t>2</t>
    </r>
    <r>
      <rPr>
        <sz val="7"/>
        <color theme="1"/>
        <rFont val="Arial"/>
      </rPr>
      <t>Carbon dioxide emissions from energy consumption.  See Table 11.1.</t>
    </r>
  </si>
  <si>
    <r>
      <t>5</t>
    </r>
    <r>
      <rPr>
        <sz val="7"/>
        <color theme="1"/>
        <rFont val="Arial"/>
      </rPr>
      <t>In chained (2005) dollars.  See "Chained Dollars" in Glossary.</t>
    </r>
  </si>
  <si>
    <r>
      <t>1</t>
    </r>
    <r>
      <rPr>
        <sz val="7"/>
        <color theme="1"/>
        <rFont val="Arial"/>
      </rPr>
      <t>Expenditures include taxes where data are available.</t>
    </r>
  </si>
  <si>
    <t>NA</t>
  </si>
  <si>
    <r>
      <t>2011</t>
    </r>
    <r>
      <rPr>
        <vertAlign val="superscript"/>
        <sz val="5"/>
        <color theme="1"/>
        <rFont val="Arial"/>
      </rPr>
      <t>P</t>
    </r>
  </si>
  <si>
    <t>[R]</t>
  </si>
  <si>
    <r>
      <t>(2005) Dollars </t>
    </r>
    <r>
      <rPr>
        <vertAlign val="superscript"/>
        <sz val="5"/>
        <color theme="1"/>
        <rFont val="Arial"/>
      </rPr>
      <t>5</t>
    </r>
  </si>
  <si>
    <r>
      <t>(2005) Dollar </t>
    </r>
    <r>
      <rPr>
        <vertAlign val="superscript"/>
        <sz val="5"/>
        <color theme="1"/>
        <rFont val="Arial"/>
      </rPr>
      <t>5</t>
    </r>
  </si>
  <si>
    <r>
      <t>Dollars </t>
    </r>
    <r>
      <rPr>
        <vertAlign val="superscript"/>
        <sz val="5"/>
        <color theme="1"/>
        <rFont val="Arial"/>
      </rPr>
      <t>4</t>
    </r>
  </si>
  <si>
    <t>Btu</t>
  </si>
  <si>
    <t>per Million Real</t>
  </si>
  <si>
    <t>per Real</t>
  </si>
  <si>
    <t>Real</t>
  </si>
  <si>
    <t>Nominal</t>
  </si>
  <si>
    <t>Million</t>
  </si>
  <si>
    <t>Billion</t>
  </si>
  <si>
    <t>Carbon Dioxide</t>
  </si>
  <si>
    <t>Thousand Btu</t>
  </si>
  <si>
    <t>Million </t>
  </si>
  <si>
    <t>Metric Tons</t>
  </si>
  <si>
    <t>Real Dollar of GDP</t>
  </si>
  <si>
    <t>Product (GDP)</t>
  </si>
  <si>
    <t>as Share of GDP </t>
  </si>
  <si>
    <r>
      <t>Gross Output </t>
    </r>
    <r>
      <rPr>
        <vertAlign val="superscript"/>
        <sz val="5"/>
        <color theme="1"/>
        <rFont val="Arial"/>
      </rPr>
      <t>3</t>
    </r>
  </si>
  <si>
    <r>
      <t>Output </t>
    </r>
    <r>
      <rPr>
        <vertAlign val="superscript"/>
        <sz val="5"/>
        <color theme="1"/>
        <rFont val="Arial"/>
      </rPr>
      <t>3</t>
    </r>
  </si>
  <si>
    <t>per Capita</t>
  </si>
  <si>
    <r>
      <t>Expenditures </t>
    </r>
    <r>
      <rPr>
        <vertAlign val="superscript"/>
        <sz val="5"/>
        <color theme="1"/>
        <rFont val="Arial"/>
      </rPr>
      <t>1</t>
    </r>
  </si>
  <si>
    <t>Consumption</t>
  </si>
  <si>
    <r>
      <t>Emissions </t>
    </r>
    <r>
      <rPr>
        <vertAlign val="superscript"/>
        <sz val="5"/>
        <color theme="1"/>
        <rFont val="Arial"/>
      </rPr>
      <t>2</t>
    </r>
    <r>
      <rPr>
        <b/>
        <sz val="7"/>
        <color theme="1"/>
        <rFont val="Arial"/>
      </rPr>
      <t> per</t>
    </r>
  </si>
  <si>
    <t>Consumption per</t>
  </si>
  <si>
    <t>Domestic</t>
  </si>
  <si>
    <t>as Share of</t>
  </si>
  <si>
    <t>Gross</t>
  </si>
  <si>
    <t>Energy</t>
  </si>
  <si>
    <t>Table 1.5  Energy Consumption, Expenditures, and Emissions Indicators Estimates, 1949-2011</t>
  </si>
  <si>
    <t>M[$]</t>
  </si>
  <si>
    <t>http://www.eia.gov/totalenergy/data/annual/showtext.cfm?t=ptb0105</t>
  </si>
  <si>
    <t>U [GJ]</t>
  </si>
  <si>
    <t>cv</t>
  </si>
  <si>
    <t>Cv</t>
  </si>
  <si>
    <t>sigma^2</t>
  </si>
  <si>
    <t>mu</t>
  </si>
  <si>
    <t>Population</t>
  </si>
  <si>
    <t>MER EPI</t>
  </si>
  <si>
    <t>EPI</t>
  </si>
  <si>
    <t>z</t>
  </si>
  <si>
    <t>1/(c_k*N)</t>
  </si>
  <si>
    <t>E[X]</t>
  </si>
  <si>
    <t>Activity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</si>
</sst>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00_);[Red]\(&quot;$&quot;#,##0.00\)"/>
    <numFmt numFmtId="165" formatCode="_(* #,##0.00_);_(* \(#,##0.00\);_(* &quot;-&quot;??_);_(@_)"/>
    <numFmt numFmtId="166" formatCode="&quot;$&quot;#,##0.00"/>
    <numFmt numFmtId="167" formatCode="[$-409]mmmm\ d\,\ yyyy;@"/>
    <numFmt numFmtId="168" formatCode="0.00000"/>
    <numFmt numFmtId="169" formatCode="_(* #,##0_);_(* \(#,##0\);_(* &quot;-&quot;??_);_(@_)"/>
    <numFmt numFmtId="170" formatCode="yyyy"/>
    <numFmt numFmtId="171" formatCode="0.0000"/>
    <numFmt numFmtId="172" formatCode="_(* #,##0.000_);_(* \(#,##0.000\);_(* &quot;-&quot;??_);_(@_)"/>
  </numFmts>
  <fonts count="15" x14ac:knownFonts="1">
    <font>
      <sz val="12"/>
      <color theme="1"/>
      <name val="Calibri"/>
      <family val="2"/>
      <scheme val="minor"/>
    </font>
    <font>
      <sz val="12"/>
      <color theme="1"/>
      <name val="Calibri"/>
      <family val="2"/>
      <charset val="238"/>
      <scheme val="minor"/>
    </font>
    <font>
      <b/>
      <sz val="12"/>
      <color theme="1"/>
      <name val="Calibri"/>
      <family val="2"/>
      <charset val="238"/>
      <scheme val="minor"/>
    </font>
    <font>
      <b/>
      <sz val="12"/>
      <color theme="1"/>
      <name val="Arial"/>
    </font>
    <font>
      <sz val="12"/>
      <color theme="1"/>
      <name val="Arial"/>
    </font>
    <font>
      <u/>
      <sz val="12"/>
      <color theme="10"/>
      <name val="Calibri"/>
      <family val="2"/>
      <charset val="238"/>
      <scheme val="minor"/>
    </font>
    <font>
      <u/>
      <sz val="12"/>
      <color theme="11"/>
      <name val="Calibri"/>
      <family val="2"/>
      <charset val="238"/>
      <scheme val="minor"/>
    </font>
    <font>
      <sz val="12"/>
      <name val="Calibri"/>
      <scheme val="minor"/>
    </font>
    <font>
      <sz val="10"/>
      <color theme="1"/>
      <name val="Calibri"/>
      <scheme val="minor"/>
    </font>
    <font>
      <vertAlign val="superscript"/>
      <sz val="5"/>
      <color theme="1"/>
      <name val="Arial"/>
    </font>
    <font>
      <sz val="7"/>
      <color theme="1"/>
      <name val="Arial"/>
    </font>
    <font>
      <b/>
      <sz val="7"/>
      <color theme="1"/>
      <name val="Arial"/>
    </font>
    <font>
      <sz val="5"/>
      <color theme="1"/>
      <name val="Arial"/>
    </font>
    <font>
      <sz val="10"/>
      <name val="Arial"/>
    </font>
    <font>
      <sz val="8"/>
      <name val="Calibri"/>
      <family val="2"/>
      <scheme val="minor"/>
    </font>
  </fonts>
  <fills count="3">
    <fill>
      <patternFill patternType="none"/>
    </fill>
    <fill>
      <patternFill patternType="gray125"/>
    </fill>
    <fill>
      <patternFill patternType="solid">
        <fgColor rgb="FFF0F0F0"/>
        <bgColor indexed="64"/>
      </patternFill>
    </fill>
  </fills>
  <borders count="17">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diagonal/>
    </border>
  </borders>
  <cellStyleXfs count="22">
    <xf numFmtId="0" fontId="0" fillId="0" borderId="0"/>
    <xf numFmtId="165"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89">
    <xf numFmtId="0" fontId="0" fillId="0" borderId="0" xfId="0"/>
    <xf numFmtId="0" fontId="3" fillId="0" borderId="0" xfId="0" applyFont="1"/>
    <xf numFmtId="0" fontId="4" fillId="0" borderId="0" xfId="0" applyFont="1"/>
    <xf numFmtId="3" fontId="4" fillId="0" borderId="0" xfId="0" applyNumberFormat="1" applyFont="1"/>
    <xf numFmtId="164" fontId="4" fillId="0" borderId="0" xfId="0" applyNumberFormat="1" applyFont="1"/>
    <xf numFmtId="4" fontId="4" fillId="0" borderId="0" xfId="0" applyNumberFormat="1" applyFont="1"/>
    <xf numFmtId="165" fontId="0" fillId="0" borderId="0" xfId="1" applyFont="1"/>
    <xf numFmtId="11" fontId="0" fillId="0" borderId="0" xfId="0" applyNumberFormat="1"/>
    <xf numFmtId="166" fontId="0" fillId="0" borderId="0" xfId="0" applyNumberFormat="1"/>
    <xf numFmtId="166" fontId="0" fillId="0" borderId="0" xfId="1" applyNumberFormat="1" applyFont="1"/>
    <xf numFmtId="0" fontId="2" fillId="0" borderId="0" xfId="0" applyFont="1"/>
    <xf numFmtId="0" fontId="0" fillId="0" borderId="0" xfId="0" applyAlignment="1">
      <alignment wrapText="1"/>
    </xf>
    <xf numFmtId="167" fontId="0" fillId="0" borderId="0" xfId="0" applyNumberFormat="1"/>
    <xf numFmtId="168" fontId="0" fillId="0" borderId="0" xfId="0" applyNumberFormat="1"/>
    <xf numFmtId="169" fontId="7" fillId="0" borderId="0" xfId="1" applyNumberFormat="1" applyFont="1" applyFill="1"/>
    <xf numFmtId="0" fontId="0" fillId="0" borderId="0" xfId="0" applyNumberFormat="1"/>
    <xf numFmtId="0" fontId="0" fillId="0" borderId="0" xfId="1" applyNumberFormat="1" applyFont="1"/>
    <xf numFmtId="0" fontId="7" fillId="0" borderId="0" xfId="0" applyFont="1" applyFill="1" applyAlignment="1">
      <alignment horizontal="center"/>
    </xf>
    <xf numFmtId="169" fontId="0" fillId="0" borderId="0" xfId="1" applyNumberFormat="1" applyFont="1"/>
    <xf numFmtId="170" fontId="0" fillId="0" borderId="0" xfId="0" applyNumberFormat="1"/>
    <xf numFmtId="171" fontId="0" fillId="0" borderId="0" xfId="0" applyNumberFormat="1"/>
    <xf numFmtId="0" fontId="8" fillId="2" borderId="9" xfId="0" applyFont="1" applyFill="1" applyBorder="1" applyAlignment="1">
      <alignment horizontal="right" wrapText="1"/>
    </xf>
    <xf numFmtId="0" fontId="10" fillId="2" borderId="9" xfId="0" applyFont="1" applyFill="1" applyBorder="1" applyAlignment="1">
      <alignment horizontal="right" wrapText="1"/>
    </xf>
    <xf numFmtId="4" fontId="10" fillId="2" borderId="9" xfId="0" applyNumberFormat="1" applyFont="1" applyFill="1" applyBorder="1" applyAlignment="1">
      <alignment horizontal="right" wrapText="1"/>
    </xf>
    <xf numFmtId="3" fontId="10" fillId="2" borderId="9" xfId="0" applyNumberFormat="1" applyFont="1" applyFill="1" applyBorder="1" applyAlignment="1">
      <alignment horizontal="right" wrapText="1"/>
    </xf>
    <xf numFmtId="0" fontId="10" fillId="2" borderId="9" xfId="0" applyFont="1" applyFill="1" applyBorder="1" applyAlignment="1">
      <alignment horizontal="left"/>
    </xf>
    <xf numFmtId="0" fontId="12" fillId="0" borderId="9" xfId="0" applyFont="1" applyBorder="1" applyAlignment="1">
      <alignment horizontal="center" wrapText="1"/>
    </xf>
    <xf numFmtId="0" fontId="10" fillId="0" borderId="9" xfId="0" applyFont="1" applyBorder="1" applyAlignment="1">
      <alignment horizontal="right" wrapText="1"/>
    </xf>
    <xf numFmtId="4" fontId="10" fillId="0" borderId="9" xfId="0" applyNumberFormat="1" applyFont="1" applyBorder="1" applyAlignment="1">
      <alignment horizontal="right" wrapText="1"/>
    </xf>
    <xf numFmtId="3" fontId="10" fillId="0" borderId="9" xfId="0" applyNumberFormat="1" applyFont="1" applyBorder="1" applyAlignment="1">
      <alignment horizontal="right" wrapText="1"/>
    </xf>
    <xf numFmtId="0" fontId="10" fillId="0" borderId="9" xfId="0" applyFont="1" applyBorder="1" applyAlignment="1">
      <alignment horizontal="left"/>
    </xf>
    <xf numFmtId="0" fontId="8" fillId="0" borderId="9" xfId="0" applyFont="1" applyBorder="1" applyAlignment="1">
      <alignment horizontal="right" wrapText="1"/>
    </xf>
    <xf numFmtId="0" fontId="12" fillId="2" borderId="9" xfId="0" applyFont="1" applyFill="1" applyBorder="1" applyAlignment="1">
      <alignment horizontal="center" wrapText="1"/>
    </xf>
    <xf numFmtId="0" fontId="10" fillId="0" borderId="10" xfId="0" applyFont="1" applyBorder="1" applyAlignment="1">
      <alignment horizontal="center" wrapText="1"/>
    </xf>
    <xf numFmtId="0" fontId="10" fillId="0" borderId="11" xfId="0" applyFont="1" applyBorder="1" applyAlignment="1">
      <alignment horizontal="center" wrapText="1"/>
    </xf>
    <xf numFmtId="0" fontId="0" fillId="0" borderId="12" xfId="0"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0" fillId="0" borderId="11" xfId="0" applyBorder="1" applyAlignment="1">
      <alignment horizontal="center" wrapText="1"/>
    </xf>
    <xf numFmtId="0" fontId="11" fillId="0" borderId="12" xfId="0" applyFont="1" applyBorder="1" applyAlignment="1">
      <alignment horizontal="center" wrapText="1"/>
    </xf>
    <xf numFmtId="0" fontId="5" fillId="0" borderId="0" xfId="12"/>
    <xf numFmtId="169" fontId="13" fillId="0" borderId="16" xfId="1" applyNumberFormat="1" applyFont="1" applyBorder="1" applyAlignment="1" applyProtection="1">
      <alignment horizontal="right"/>
      <protection locked="0"/>
    </xf>
    <xf numFmtId="165" fontId="0" fillId="0" borderId="0" xfId="0" applyNumberFormat="1"/>
    <xf numFmtId="172" fontId="0" fillId="0" borderId="0" xfId="0" applyNumberFormat="1"/>
    <xf numFmtId="172" fontId="0" fillId="0" borderId="0" xfId="1" applyNumberFormat="1" applyFont="1"/>
    <xf numFmtId="172" fontId="0" fillId="0" borderId="0" xfId="1" applyNumberFormat="1" applyFont="1" applyFill="1" applyBorder="1"/>
    <xf numFmtId="169" fontId="0" fillId="0" borderId="0" xfId="1" applyNumberFormat="1" applyFont="1" applyFill="1" applyBorder="1"/>
    <xf numFmtId="0" fontId="10" fillId="0" borderId="8" xfId="0" applyFont="1" applyBorder="1" applyAlignment="1">
      <alignment horizontal="center" wrapText="1"/>
    </xf>
    <xf numFmtId="0" fontId="10" fillId="0" borderId="6" xfId="0" applyFont="1" applyBorder="1" applyAlignment="1">
      <alignment horizontal="center" wrapText="1"/>
    </xf>
    <xf numFmtId="0" fontId="10" fillId="0" borderId="5" xfId="0" applyFont="1" applyBorder="1" applyAlignment="1">
      <alignment horizontal="center" wrapText="1"/>
    </xf>
    <xf numFmtId="0" fontId="10" fillId="0" borderId="4" xfId="0" applyFont="1" applyBorder="1" applyAlignment="1">
      <alignment horizontal="center" wrapText="1"/>
    </xf>
    <xf numFmtId="0" fontId="10" fillId="0" borderId="3" xfId="0" applyFont="1" applyBorder="1" applyAlignment="1">
      <alignment horizontal="center" wrapText="1"/>
    </xf>
    <xf numFmtId="0" fontId="10" fillId="0" borderId="1" xfId="0" applyFont="1" applyBorder="1" applyAlignment="1">
      <alignment horizontal="center" wrapText="1"/>
    </xf>
    <xf numFmtId="0" fontId="0" fillId="0" borderId="8"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wrapText="1"/>
    </xf>
    <xf numFmtId="0" fontId="10" fillId="0" borderId="12" xfId="0" applyFont="1" applyBorder="1" applyAlignment="1">
      <alignment horizontal="center" wrapText="1"/>
    </xf>
    <xf numFmtId="0" fontId="10" fillId="0" borderId="11" xfId="0" applyFont="1" applyBorder="1" applyAlignment="1">
      <alignment horizontal="center" wrapText="1"/>
    </xf>
    <xf numFmtId="0" fontId="10" fillId="0" borderId="10" xfId="0" applyFont="1" applyBorder="1" applyAlignment="1">
      <alignment horizontal="center" wrapText="1"/>
    </xf>
    <xf numFmtId="0" fontId="11" fillId="0" borderId="5" xfId="0" applyFont="1" applyBorder="1" applyAlignment="1">
      <alignment horizontal="center" wrapText="1"/>
    </xf>
    <xf numFmtId="0" fontId="11" fillId="0" borderId="4" xfId="0" applyFont="1" applyBorder="1" applyAlignment="1">
      <alignment horizontal="center" wrapText="1"/>
    </xf>
    <xf numFmtId="0" fontId="11" fillId="0" borderId="3" xfId="0" applyFont="1" applyBorder="1" applyAlignment="1">
      <alignment horizontal="center" wrapText="1"/>
    </xf>
    <xf numFmtId="0" fontId="11" fillId="0" borderId="1" xfId="0" applyFont="1" applyBorder="1" applyAlignment="1">
      <alignment horizontal="center" wrapText="1"/>
    </xf>
    <xf numFmtId="0" fontId="9" fillId="0" borderId="3" xfId="0" applyFont="1" applyBorder="1" applyAlignment="1">
      <alignment vertical="top" wrapText="1"/>
    </xf>
    <xf numFmtId="0" fontId="9" fillId="0" borderId="2" xfId="0" applyFont="1" applyBorder="1" applyAlignment="1">
      <alignment vertical="top" wrapText="1"/>
    </xf>
    <xf numFmtId="0" fontId="5" fillId="0" borderId="2" xfId="12" applyBorder="1" applyAlignment="1">
      <alignment wrapText="1"/>
    </xf>
    <xf numFmtId="0" fontId="8" fillId="0" borderId="2" xfId="0" applyFont="1" applyBorder="1" applyAlignment="1">
      <alignment wrapText="1"/>
    </xf>
    <xf numFmtId="0" fontId="8" fillId="0" borderId="1" xfId="0" applyFont="1" applyBorder="1" applyAlignment="1">
      <alignment wrapText="1"/>
    </xf>
    <xf numFmtId="0" fontId="3" fillId="0" borderId="15" xfId="0" applyFont="1" applyBorder="1" applyAlignment="1">
      <alignment horizontal="left" wrapText="1"/>
    </xf>
    <xf numFmtId="0" fontId="3" fillId="0" borderId="14" xfId="0" applyFont="1" applyBorder="1" applyAlignment="1">
      <alignment horizontal="left" wrapText="1"/>
    </xf>
    <xf numFmtId="0" fontId="3" fillId="0" borderId="13" xfId="0" applyFont="1" applyBorder="1" applyAlignment="1">
      <alignment horizontal="left" wrapText="1"/>
    </xf>
    <xf numFmtId="0" fontId="11" fillId="0" borderId="12" xfId="0" applyFont="1" applyBorder="1" applyAlignment="1">
      <alignment horizontal="center" wrapText="1"/>
    </xf>
    <xf numFmtId="0" fontId="11" fillId="0" borderId="11" xfId="0" applyFont="1" applyBorder="1" applyAlignment="1">
      <alignment horizontal="center" wrapText="1"/>
    </xf>
    <xf numFmtId="0" fontId="11" fillId="0" borderId="10" xfId="0" applyFont="1" applyBorder="1" applyAlignment="1">
      <alignment horizontal="center" wrapText="1"/>
    </xf>
    <xf numFmtId="0" fontId="9" fillId="0" borderId="8" xfId="0" applyFont="1" applyBorder="1" applyAlignment="1">
      <alignment vertical="top" wrapText="1"/>
    </xf>
    <xf numFmtId="0" fontId="9" fillId="0" borderId="7" xfId="0" applyFont="1" applyBorder="1" applyAlignment="1">
      <alignment vertical="top" wrapText="1"/>
    </xf>
    <xf numFmtId="0" fontId="9" fillId="0" borderId="6" xfId="0" applyFont="1" applyBorder="1" applyAlignment="1">
      <alignment vertical="top" wrapText="1"/>
    </xf>
    <xf numFmtId="0" fontId="9" fillId="0" borderId="5" xfId="0" applyFont="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0" fillId="0" borderId="4" xfId="0" applyFont="1" applyBorder="1" applyAlignment="1">
      <alignment vertical="top" wrapText="1"/>
    </xf>
    <xf numFmtId="0" fontId="11" fillId="0" borderId="0" xfId="0" applyFont="1" applyAlignment="1">
      <alignment vertical="top" wrapText="1"/>
    </xf>
    <xf numFmtId="0" fontId="11" fillId="0" borderId="4" xfId="0" applyFont="1" applyBorder="1" applyAlignment="1">
      <alignment vertical="top" wrapText="1"/>
    </xf>
    <xf numFmtId="0" fontId="0" fillId="0" borderId="0" xfId="0" applyAlignment="1">
      <alignment horizontal="center"/>
    </xf>
    <xf numFmtId="0" fontId="0" fillId="0" borderId="9" xfId="0" applyBorder="1" applyAlignment="1">
      <alignment vertical="center" wrapText="1"/>
    </xf>
    <xf numFmtId="0" fontId="0" fillId="0" borderId="9" xfId="0" applyBorder="1" applyAlignment="1">
      <alignment horizontal="center" vertical="center" wrapText="1"/>
    </xf>
    <xf numFmtId="0" fontId="0" fillId="0" borderId="1" xfId="0" applyBorder="1"/>
    <xf numFmtId="3" fontId="0" fillId="0" borderId="0" xfId="0" applyNumberFormat="1"/>
  </cellXfs>
  <cellStyles count="22">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Normal 2" xf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1"/>
          <c:order val="0"/>
          <c:tx>
            <c:v>∂U/∂$[GJ/$]</c:v>
          </c:tx>
          <c:marker>
            <c:symbol val="none"/>
          </c:marker>
          <c:cat>
            <c:numRef>
              <c:f>Results!$A$2:$A$24</c:f>
              <c:numCache>
                <c:formatCode>General</c:formatCode>
                <c:ptCount val="23"/>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numCache>
            </c:numRef>
          </c:cat>
          <c:val>
            <c:numRef>
              <c:f>Results!$L$2:$L$24</c:f>
              <c:numCache>
                <c:formatCode>0.0000</c:formatCode>
                <c:ptCount val="23"/>
                <c:pt idx="0">
                  <c:v>446.2188010098681</c:v>
                </c:pt>
                <c:pt idx="1">
                  <c:v>487.9252993205716</c:v>
                </c:pt>
                <c:pt idx="2">
                  <c:v>498.8980687000926</c:v>
                </c:pt>
                <c:pt idx="3">
                  <c:v>517.793342679436</c:v>
                </c:pt>
                <c:pt idx="4">
                  <c:v>546.8200890406416</c:v>
                </c:pt>
                <c:pt idx="5">
                  <c:v>539.9696735318711</c:v>
                </c:pt>
                <c:pt idx="6">
                  <c:v>452.1229323402833</c:v>
                </c:pt>
                <c:pt idx="7">
                  <c:v>467.6267481888377</c:v>
                </c:pt>
                <c:pt idx="8">
                  <c:v>620.3106228383523</c:v>
                </c:pt>
                <c:pt idx="9">
                  <c:v>520.8042656753905</c:v>
                </c:pt>
                <c:pt idx="10">
                  <c:v>332.5114756921733</c:v>
                </c:pt>
                <c:pt idx="11">
                  <c:v>367.5731878709786</c:v>
                </c:pt>
                <c:pt idx="12">
                  <c:v>388.8935360568904</c:v>
                </c:pt>
                <c:pt idx="13">
                  <c:v>300.9385078635677</c:v>
                </c:pt>
                <c:pt idx="14">
                  <c:v>246.4251953999607</c:v>
                </c:pt>
                <c:pt idx="15">
                  <c:v>187.0723527127398</c:v>
                </c:pt>
                <c:pt idx="16">
                  <c:v>167.5898713769961</c:v>
                </c:pt>
                <c:pt idx="17">
                  <c:v>156.6057052375212</c:v>
                </c:pt>
                <c:pt idx="18">
                  <c:v>126.4932330233865</c:v>
                </c:pt>
                <c:pt idx="19">
                  <c:v>192.225859320624</c:v>
                </c:pt>
                <c:pt idx="20">
                  <c:v>150.3742880465657</c:v>
                </c:pt>
                <c:pt idx="21">
                  <c:v>122.1168909240971</c:v>
                </c:pt>
                <c:pt idx="22">
                  <c:v>127.3306661481209</c:v>
                </c:pt>
              </c:numCache>
            </c:numRef>
          </c:val>
          <c:smooth val="0"/>
        </c:ser>
        <c:dLbls>
          <c:showLegendKey val="0"/>
          <c:showVal val="0"/>
          <c:showCatName val="0"/>
          <c:showSerName val="0"/>
          <c:showPercent val="0"/>
          <c:showBubbleSize val="0"/>
        </c:dLbls>
        <c:marker val="1"/>
        <c:smooth val="0"/>
        <c:axId val="-2049345720"/>
        <c:axId val="-2049342600"/>
      </c:lineChart>
      <c:catAx>
        <c:axId val="-2049345720"/>
        <c:scaling>
          <c:orientation val="minMax"/>
        </c:scaling>
        <c:delete val="0"/>
        <c:axPos val="b"/>
        <c:numFmt formatCode="General" sourceLinked="1"/>
        <c:majorTickMark val="out"/>
        <c:minorTickMark val="none"/>
        <c:tickLblPos val="nextTo"/>
        <c:crossAx val="-2049342600"/>
        <c:crosses val="autoZero"/>
        <c:auto val="1"/>
        <c:lblAlgn val="ctr"/>
        <c:lblOffset val="100"/>
        <c:noMultiLvlLbl val="0"/>
      </c:catAx>
      <c:valAx>
        <c:axId val="-2049342600"/>
        <c:scaling>
          <c:orientation val="minMax"/>
        </c:scaling>
        <c:delete val="0"/>
        <c:axPos val="l"/>
        <c:majorGridlines/>
        <c:numFmt formatCode="0.0000" sourceLinked="1"/>
        <c:majorTickMark val="out"/>
        <c:minorTickMark val="none"/>
        <c:tickLblPos val="nextTo"/>
        <c:crossAx val="-20493457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power"/>
            <c:dispRSqr val="1"/>
            <c:dispEq val="1"/>
            <c:trendlineLbl>
              <c:layout>
                <c:manualLayout>
                  <c:x val="0.0341660104986877"/>
                  <c:y val="-0.401812117235346"/>
                </c:manualLayout>
              </c:layout>
              <c:numFmt formatCode="General" sourceLinked="0"/>
            </c:trendlineLbl>
          </c:trendline>
          <c:xVal>
            <c:numRef>
              <c:f>Results!$AI$2:$AI$22</c:f>
              <c:numCache>
                <c:formatCode>General</c:formatCode>
                <c:ptCount val="21"/>
                <c:pt idx="0">
                  <c:v>12909.56591804252</c:v>
                </c:pt>
                <c:pt idx="1">
                  <c:v>13245.58881038603</c:v>
                </c:pt>
                <c:pt idx="2">
                  <c:v>13341.32683735294</c:v>
                </c:pt>
                <c:pt idx="3">
                  <c:v>13334.45715150012</c:v>
                </c:pt>
                <c:pt idx="4">
                  <c:v>13377.97142360167</c:v>
                </c:pt>
                <c:pt idx="5">
                  <c:v>13506.90888075042</c:v>
                </c:pt>
                <c:pt idx="6">
                  <c:v>14024.6072519253</c:v>
                </c:pt>
                <c:pt idx="7">
                  <c:v>14587.22569704751</c:v>
                </c:pt>
                <c:pt idx="8">
                  <c:v>15475.80292238048</c:v>
                </c:pt>
                <c:pt idx="9">
                  <c:v>16417.2609947674</c:v>
                </c:pt>
                <c:pt idx="10">
                  <c:v>16919.30915601775</c:v>
                </c:pt>
                <c:pt idx="11">
                  <c:v>18096.51862272042</c:v>
                </c:pt>
                <c:pt idx="12">
                  <c:v>19156.86034330258</c:v>
                </c:pt>
                <c:pt idx="13">
                  <c:v>20288.22311547586</c:v>
                </c:pt>
                <c:pt idx="14">
                  <c:v>21062.51354323615</c:v>
                </c:pt>
                <c:pt idx="15">
                  <c:v>21768.71776030926</c:v>
                </c:pt>
                <c:pt idx="16">
                  <c:v>22679.90247768382</c:v>
                </c:pt>
                <c:pt idx="17">
                  <c:v>23857.29235825923</c:v>
                </c:pt>
                <c:pt idx="18">
                  <c:v>25245.38432743479</c:v>
                </c:pt>
                <c:pt idx="19">
                  <c:v>27160.67497011046</c:v>
                </c:pt>
                <c:pt idx="20">
                  <c:v>27745.26754607872</c:v>
                </c:pt>
              </c:numCache>
            </c:numRef>
          </c:xVal>
          <c:yVal>
            <c:numRef>
              <c:f>Results!$AJ$2:$AJ$22</c:f>
              <c:numCache>
                <c:formatCode>General</c:formatCode>
                <c:ptCount val="21"/>
                <c:pt idx="0">
                  <c:v>0.446218801009868</c:v>
                </c:pt>
                <c:pt idx="1">
                  <c:v>0.487925299320572</c:v>
                </c:pt>
                <c:pt idx="2">
                  <c:v>0.498898068700093</c:v>
                </c:pt>
                <c:pt idx="3">
                  <c:v>0.517793342679436</c:v>
                </c:pt>
                <c:pt idx="4">
                  <c:v>0.546820089040642</c:v>
                </c:pt>
                <c:pt idx="5">
                  <c:v>0.539969673531871</c:v>
                </c:pt>
                <c:pt idx="6">
                  <c:v>0.452122932340283</c:v>
                </c:pt>
                <c:pt idx="7">
                  <c:v>0.467626748188838</c:v>
                </c:pt>
                <c:pt idx="8">
                  <c:v>0.620310622838352</c:v>
                </c:pt>
                <c:pt idx="9">
                  <c:v>0.520804265675391</c:v>
                </c:pt>
                <c:pt idx="10">
                  <c:v>0.332511475692173</c:v>
                </c:pt>
                <c:pt idx="11">
                  <c:v>0.367573187870979</c:v>
                </c:pt>
                <c:pt idx="12">
                  <c:v>0.38889353605689</c:v>
                </c:pt>
                <c:pt idx="13">
                  <c:v>0.300938507863568</c:v>
                </c:pt>
                <c:pt idx="14">
                  <c:v>0.246425195399961</c:v>
                </c:pt>
                <c:pt idx="15">
                  <c:v>0.18707235271274</c:v>
                </c:pt>
                <c:pt idx="16">
                  <c:v>0.167589871376996</c:v>
                </c:pt>
                <c:pt idx="17">
                  <c:v>0.156605705237521</c:v>
                </c:pt>
                <c:pt idx="18">
                  <c:v>0.126493233023387</c:v>
                </c:pt>
                <c:pt idx="19">
                  <c:v>0.192225859320624</c:v>
                </c:pt>
                <c:pt idx="20">
                  <c:v>0.150374288046566</c:v>
                </c:pt>
              </c:numCache>
            </c:numRef>
          </c:yVal>
          <c:smooth val="0"/>
        </c:ser>
        <c:dLbls>
          <c:showLegendKey val="0"/>
          <c:showVal val="0"/>
          <c:showCatName val="0"/>
          <c:showSerName val="0"/>
          <c:showPercent val="0"/>
          <c:showBubbleSize val="0"/>
        </c:dLbls>
        <c:axId val="-2032931992"/>
        <c:axId val="-2037005112"/>
      </c:scatterChart>
      <c:valAx>
        <c:axId val="-2032931992"/>
        <c:scaling>
          <c:orientation val="minMax"/>
          <c:min val="10000.0"/>
        </c:scaling>
        <c:delete val="0"/>
        <c:axPos val="b"/>
        <c:title>
          <c:tx>
            <c:rich>
              <a:bodyPr/>
              <a:lstStyle/>
              <a:p>
                <a:pPr>
                  <a:defRPr/>
                </a:pPr>
                <a:r>
                  <a:rPr lang="en-US"/>
                  <a:t>Per</a:t>
                </a:r>
                <a:r>
                  <a:rPr lang="en-US" baseline="0"/>
                  <a:t> Capita M2 [$/person]</a:t>
                </a:r>
                <a:endParaRPr lang="en-US"/>
              </a:p>
            </c:rich>
          </c:tx>
          <c:layout/>
          <c:overlay val="0"/>
        </c:title>
        <c:numFmt formatCode="General" sourceLinked="1"/>
        <c:majorTickMark val="out"/>
        <c:minorTickMark val="none"/>
        <c:tickLblPos val="nextTo"/>
        <c:crossAx val="-2037005112"/>
        <c:crosses val="autoZero"/>
        <c:crossBetween val="midCat"/>
      </c:valAx>
      <c:valAx>
        <c:axId val="-2037005112"/>
        <c:scaling>
          <c:orientation val="minMax"/>
        </c:scaling>
        <c:delete val="0"/>
        <c:axPos val="l"/>
        <c:majorGridlines>
          <c:spPr>
            <a:ln>
              <a:noFill/>
            </a:ln>
          </c:spPr>
        </c:majorGridlines>
        <c:title>
          <c:tx>
            <c:rich>
              <a:bodyPr rot="-5400000" vert="horz"/>
              <a:lstStyle/>
              <a:p>
                <a:pPr>
                  <a:defRPr/>
                </a:pPr>
                <a:r>
                  <a:rPr lang="en-US"/>
                  <a:t>∂U/∂$ EPI [GJ/$]</a:t>
                </a:r>
              </a:p>
            </c:rich>
          </c:tx>
          <c:layout/>
          <c:overlay val="0"/>
        </c:title>
        <c:numFmt formatCode="General" sourceLinked="1"/>
        <c:majorTickMark val="out"/>
        <c:minorTickMark val="none"/>
        <c:tickLblPos val="nextTo"/>
        <c:crossAx val="-2032931992"/>
        <c:crosses val="autoZero"/>
        <c:crossBetween val="midCat"/>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 Individual Economic Activity</a:t>
            </a:r>
          </a:p>
        </c:rich>
      </c:tx>
      <c:layout/>
      <c:overlay val="0"/>
    </c:title>
    <c:autoTitleDeleted val="0"/>
    <c:plotArea>
      <c:layout/>
      <c:lineChart>
        <c:grouping val="standard"/>
        <c:varyColors val="0"/>
        <c:ser>
          <c:idx val="0"/>
          <c:order val="0"/>
          <c:tx>
            <c:strRef>
              <c:f>Results!$K$1</c:f>
              <c:strCache>
                <c:ptCount val="1"/>
                <c:pt idx="0">
                  <c:v>Activity</c:v>
                </c:pt>
              </c:strCache>
            </c:strRef>
          </c:tx>
          <c:marker>
            <c:symbol val="none"/>
          </c:marker>
          <c:cat>
            <c:numRef>
              <c:f>Results!$A$2:$A$24</c:f>
              <c:numCache>
                <c:formatCode>General</c:formatCode>
                <c:ptCount val="23"/>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numCache>
            </c:numRef>
          </c:cat>
          <c:val>
            <c:numRef>
              <c:f>Results!$K$2:$K$24</c:f>
              <c:numCache>
                <c:formatCode>0.00E+00</c:formatCode>
                <c:ptCount val="23"/>
                <c:pt idx="0">
                  <c:v>9003.280063880101</c:v>
                </c:pt>
                <c:pt idx="1">
                  <c:v>10211.91055991391</c:v>
                </c:pt>
                <c:pt idx="2">
                  <c:v>10980.36183207103</c:v>
                </c:pt>
                <c:pt idx="3">
                  <c:v>11494.2150748747</c:v>
                </c:pt>
                <c:pt idx="4">
                  <c:v>12460.24412663132</c:v>
                </c:pt>
                <c:pt idx="5">
                  <c:v>12797.34138289703</c:v>
                </c:pt>
                <c:pt idx="6">
                  <c:v>11239.39898661102</c:v>
                </c:pt>
                <c:pt idx="7">
                  <c:v>12303.13140364121</c:v>
                </c:pt>
                <c:pt idx="8">
                  <c:v>17174.38260563201</c:v>
                </c:pt>
                <c:pt idx="9">
                  <c:v>15222.94978610963</c:v>
                </c:pt>
                <c:pt idx="10">
                  <c:v>10256.68007962759</c:v>
                </c:pt>
                <c:pt idx="11">
                  <c:v>11608.68383521249</c:v>
                </c:pt>
                <c:pt idx="12">
                  <c:v>12405.19774127569</c:v>
                </c:pt>
                <c:pt idx="13">
                  <c:v>9834.214330551656</c:v>
                </c:pt>
                <c:pt idx="14">
                  <c:v>8427.158110842367</c:v>
                </c:pt>
                <c:pt idx="15">
                  <c:v>6936.319472462826</c:v>
                </c:pt>
                <c:pt idx="16">
                  <c:v>6213.942738099767</c:v>
                </c:pt>
                <c:pt idx="17">
                  <c:v>6070.185904305947</c:v>
                </c:pt>
                <c:pt idx="18">
                  <c:v>5015.787376545269</c:v>
                </c:pt>
                <c:pt idx="19">
                  <c:v>7507.30777260925</c:v>
                </c:pt>
                <c:pt idx="20">
                  <c:v>6008.851735448525</c:v>
                </c:pt>
                <c:pt idx="21">
                  <c:v>5032.603725219933</c:v>
                </c:pt>
                <c:pt idx="22">
                  <c:v>5411.325914958924</c:v>
                </c:pt>
              </c:numCache>
            </c:numRef>
          </c:val>
          <c:smooth val="0"/>
        </c:ser>
        <c:dLbls>
          <c:showLegendKey val="0"/>
          <c:showVal val="0"/>
          <c:showCatName val="0"/>
          <c:showSerName val="0"/>
          <c:showPercent val="0"/>
          <c:showBubbleSize val="0"/>
        </c:dLbls>
        <c:marker val="1"/>
        <c:smooth val="0"/>
        <c:axId val="-2049306360"/>
        <c:axId val="-2049303352"/>
      </c:lineChart>
      <c:lineChart>
        <c:grouping val="standard"/>
        <c:varyColors val="0"/>
        <c:ser>
          <c:idx val="1"/>
          <c:order val="1"/>
          <c:tx>
            <c:v>Salary</c:v>
          </c:tx>
          <c:marker>
            <c:symbol val="none"/>
          </c:marker>
          <c:val>
            <c:numRef>
              <c:f>Results!$O$2:$O$24</c:f>
              <c:numCache>
                <c:formatCode>0.00E+00</c:formatCode>
                <c:ptCount val="23"/>
                <c:pt idx="0">
                  <c:v>20176.82814687361</c:v>
                </c:pt>
                <c:pt idx="1">
                  <c:v>20929.24997767861</c:v>
                </c:pt>
                <c:pt idx="2">
                  <c:v>22009.22898074349</c:v>
                </c:pt>
                <c:pt idx="3">
                  <c:v>22198.46051978061</c:v>
                </c:pt>
                <c:pt idx="4">
                  <c:v>22786.73438734112</c:v>
                </c:pt>
                <c:pt idx="5">
                  <c:v>23700.11133994117</c:v>
                </c:pt>
                <c:pt idx="6">
                  <c:v>24859.16590966427</c:v>
                </c:pt>
                <c:pt idx="7">
                  <c:v>26309.72554776302</c:v>
                </c:pt>
                <c:pt idx="8">
                  <c:v>27686.74591940289</c:v>
                </c:pt>
                <c:pt idx="9">
                  <c:v>29229.69489577466</c:v>
                </c:pt>
                <c:pt idx="10">
                  <c:v>30846.09353189013</c:v>
                </c:pt>
                <c:pt idx="11">
                  <c:v>31581.96576429083</c:v>
                </c:pt>
                <c:pt idx="12">
                  <c:v>31898.69872113522</c:v>
                </c:pt>
                <c:pt idx="13">
                  <c:v>32678.48438661781</c:v>
                </c:pt>
                <c:pt idx="14">
                  <c:v>34197.63184996022</c:v>
                </c:pt>
                <c:pt idx="15">
                  <c:v>37078.27143818487</c:v>
                </c:pt>
                <c:pt idx="16">
                  <c:v>37078.27141964567</c:v>
                </c:pt>
                <c:pt idx="17">
                  <c:v>38760.94996091872</c:v>
                </c:pt>
                <c:pt idx="18">
                  <c:v>39652.61426765755</c:v>
                </c:pt>
                <c:pt idx="19">
                  <c:v>39054.61938961814</c:v>
                </c:pt>
                <c:pt idx="20">
                  <c:v>39959.3029733101</c:v>
                </c:pt>
                <c:pt idx="21">
                  <c:v>41211.364678028</c:v>
                </c:pt>
                <c:pt idx="22">
                  <c:v>42498.21412749112</c:v>
                </c:pt>
              </c:numCache>
            </c:numRef>
          </c:val>
          <c:smooth val="0"/>
        </c:ser>
        <c:dLbls>
          <c:showLegendKey val="0"/>
          <c:showVal val="0"/>
          <c:showCatName val="0"/>
          <c:showSerName val="0"/>
          <c:showPercent val="0"/>
          <c:showBubbleSize val="0"/>
        </c:dLbls>
        <c:marker val="1"/>
        <c:smooth val="0"/>
        <c:axId val="-2032310520"/>
        <c:axId val="-2034917448"/>
      </c:lineChart>
      <c:catAx>
        <c:axId val="-2049306360"/>
        <c:scaling>
          <c:orientation val="minMax"/>
        </c:scaling>
        <c:delete val="0"/>
        <c:axPos val="b"/>
        <c:numFmt formatCode="General" sourceLinked="1"/>
        <c:majorTickMark val="out"/>
        <c:minorTickMark val="none"/>
        <c:tickLblPos val="nextTo"/>
        <c:crossAx val="-2049303352"/>
        <c:crosses val="autoZero"/>
        <c:auto val="1"/>
        <c:lblAlgn val="ctr"/>
        <c:lblOffset val="100"/>
        <c:tickLblSkip val="10"/>
        <c:tickMarkSkip val="5"/>
        <c:noMultiLvlLbl val="0"/>
      </c:catAx>
      <c:valAx>
        <c:axId val="-2049303352"/>
        <c:scaling>
          <c:orientation val="minMax"/>
          <c:min val="0.0"/>
        </c:scaling>
        <c:delete val="0"/>
        <c:axPos val="l"/>
        <c:majorGridlines/>
        <c:title>
          <c:tx>
            <c:rich>
              <a:bodyPr rot="-5400000" vert="horz"/>
              <a:lstStyle/>
              <a:p>
                <a:pPr>
                  <a:defRPr/>
                </a:pPr>
                <a:r>
                  <a:rPr lang="en-US"/>
                  <a:t>Economic Activity [GJ]</a:t>
                </a:r>
              </a:p>
            </c:rich>
          </c:tx>
          <c:layout/>
          <c:overlay val="0"/>
        </c:title>
        <c:numFmt formatCode="#,##0" sourceLinked="0"/>
        <c:majorTickMark val="out"/>
        <c:minorTickMark val="none"/>
        <c:tickLblPos val="nextTo"/>
        <c:crossAx val="-2049306360"/>
        <c:crosses val="autoZero"/>
        <c:crossBetween val="between"/>
        <c:majorUnit val="5000.0"/>
      </c:valAx>
      <c:valAx>
        <c:axId val="-2034917448"/>
        <c:scaling>
          <c:orientation val="minMax"/>
          <c:max val="45000.0"/>
          <c:min val="0.0"/>
        </c:scaling>
        <c:delete val="0"/>
        <c:axPos val="r"/>
        <c:title>
          <c:tx>
            <c:rich>
              <a:bodyPr rot="-5400000" vert="horz"/>
              <a:lstStyle/>
              <a:p>
                <a:pPr>
                  <a:defRPr/>
                </a:pPr>
                <a:r>
                  <a:rPr lang="en-US"/>
                  <a:t>Average Salary [$/person]</a:t>
                </a:r>
              </a:p>
            </c:rich>
          </c:tx>
          <c:layout/>
          <c:overlay val="0"/>
        </c:title>
        <c:numFmt formatCode="#,##0" sourceLinked="0"/>
        <c:majorTickMark val="out"/>
        <c:minorTickMark val="none"/>
        <c:tickLblPos val="nextTo"/>
        <c:crossAx val="-2032310520"/>
        <c:crosses val="max"/>
        <c:crossBetween val="between"/>
        <c:majorUnit val="10000.0"/>
      </c:valAx>
      <c:catAx>
        <c:axId val="-2032310520"/>
        <c:scaling>
          <c:orientation val="minMax"/>
        </c:scaling>
        <c:delete val="1"/>
        <c:axPos val="b"/>
        <c:majorTickMark val="out"/>
        <c:minorTickMark val="none"/>
        <c:tickLblPos val="nextTo"/>
        <c:crossAx val="-2034917448"/>
        <c:crossesAt val="0.0"/>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 Marginal Utility of Money v. Economic Activity</a:t>
            </a:r>
          </a:p>
        </c:rich>
      </c:tx>
      <c:layout/>
      <c:overlay val="0"/>
    </c:title>
    <c:autoTitleDeleted val="0"/>
    <c:plotArea>
      <c:layout/>
      <c:scatterChart>
        <c:scatterStyle val="lineMarker"/>
        <c:varyColors val="0"/>
        <c:ser>
          <c:idx val="0"/>
          <c:order val="0"/>
          <c:tx>
            <c:strRef>
              <c:f>Results!$L$1</c:f>
              <c:strCache>
                <c:ptCount val="1"/>
                <c:pt idx="0">
                  <c:v>∂U/∂$ [GJ/$]</c:v>
                </c:pt>
              </c:strCache>
            </c:strRef>
          </c:tx>
          <c:spPr>
            <a:ln w="47625">
              <a:noFill/>
            </a:ln>
          </c:spPr>
          <c:trendline>
            <c:trendlineType val="linear"/>
            <c:intercept val="0.0"/>
            <c:dispRSqr val="1"/>
            <c:dispEq val="1"/>
            <c:trendlineLbl>
              <c:layout>
                <c:manualLayout>
                  <c:x val="-0.183409549767817"/>
                  <c:y val="-0.0159052958873743"/>
                </c:manualLayout>
              </c:layout>
              <c:numFmt formatCode="General" sourceLinked="0"/>
            </c:trendlineLbl>
          </c:trendline>
          <c:xVal>
            <c:numRef>
              <c:f>Results!$K$11:$K$24</c:f>
              <c:numCache>
                <c:formatCode>0.00E+00</c:formatCode>
                <c:ptCount val="14"/>
                <c:pt idx="0">
                  <c:v>15222.94978610963</c:v>
                </c:pt>
                <c:pt idx="1">
                  <c:v>10256.68007962759</c:v>
                </c:pt>
                <c:pt idx="2">
                  <c:v>11608.68383521249</c:v>
                </c:pt>
                <c:pt idx="3">
                  <c:v>12405.19774127569</c:v>
                </c:pt>
                <c:pt idx="4">
                  <c:v>9834.214330551656</c:v>
                </c:pt>
                <c:pt idx="5">
                  <c:v>8427.158110842367</c:v>
                </c:pt>
                <c:pt idx="6">
                  <c:v>6936.319472462826</c:v>
                </c:pt>
                <c:pt idx="7">
                  <c:v>6213.942738099767</c:v>
                </c:pt>
                <c:pt idx="8">
                  <c:v>6070.185904305947</c:v>
                </c:pt>
                <c:pt idx="9">
                  <c:v>5015.787376545269</c:v>
                </c:pt>
                <c:pt idx="10">
                  <c:v>7507.30777260925</c:v>
                </c:pt>
                <c:pt idx="11">
                  <c:v>6008.851735448525</c:v>
                </c:pt>
                <c:pt idx="12">
                  <c:v>5032.603725219933</c:v>
                </c:pt>
                <c:pt idx="13">
                  <c:v>5411.325914958924</c:v>
                </c:pt>
              </c:numCache>
            </c:numRef>
          </c:xVal>
          <c:yVal>
            <c:numRef>
              <c:f>Results!$L$11:$L$24</c:f>
              <c:numCache>
                <c:formatCode>0.0000</c:formatCode>
                <c:ptCount val="14"/>
                <c:pt idx="0">
                  <c:v>520.8042656753905</c:v>
                </c:pt>
                <c:pt idx="1">
                  <c:v>332.5114756921733</c:v>
                </c:pt>
                <c:pt idx="2">
                  <c:v>367.5731878709786</c:v>
                </c:pt>
                <c:pt idx="3">
                  <c:v>388.8935360568904</c:v>
                </c:pt>
                <c:pt idx="4">
                  <c:v>300.9385078635677</c:v>
                </c:pt>
                <c:pt idx="5">
                  <c:v>246.4251953999607</c:v>
                </c:pt>
                <c:pt idx="6">
                  <c:v>187.0723527127398</c:v>
                </c:pt>
                <c:pt idx="7">
                  <c:v>167.5898713769961</c:v>
                </c:pt>
                <c:pt idx="8">
                  <c:v>156.6057052375212</c:v>
                </c:pt>
                <c:pt idx="9">
                  <c:v>126.4932330233865</c:v>
                </c:pt>
                <c:pt idx="10">
                  <c:v>192.225859320624</c:v>
                </c:pt>
                <c:pt idx="11">
                  <c:v>150.3742880465657</c:v>
                </c:pt>
                <c:pt idx="12">
                  <c:v>122.1168909240971</c:v>
                </c:pt>
                <c:pt idx="13">
                  <c:v>127.3306661481209</c:v>
                </c:pt>
              </c:numCache>
            </c:numRef>
          </c:yVal>
          <c:smooth val="0"/>
        </c:ser>
        <c:dLbls>
          <c:showLegendKey val="0"/>
          <c:showVal val="0"/>
          <c:showCatName val="0"/>
          <c:showSerName val="0"/>
          <c:showPercent val="0"/>
          <c:showBubbleSize val="0"/>
        </c:dLbls>
        <c:axId val="-2049269336"/>
        <c:axId val="-2049264136"/>
      </c:scatterChart>
      <c:valAx>
        <c:axId val="-2049269336"/>
        <c:scaling>
          <c:orientation val="minMax"/>
        </c:scaling>
        <c:delete val="0"/>
        <c:axPos val="b"/>
        <c:title>
          <c:tx>
            <c:rich>
              <a:bodyPr/>
              <a:lstStyle/>
              <a:p>
                <a:pPr>
                  <a:defRPr/>
                </a:pPr>
                <a:r>
                  <a:rPr lang="en-US"/>
                  <a:t>Temp [GJ]</a:t>
                </a:r>
              </a:p>
            </c:rich>
          </c:tx>
          <c:layout/>
          <c:overlay val="0"/>
        </c:title>
        <c:numFmt formatCode="#,##0" sourceLinked="0"/>
        <c:majorTickMark val="out"/>
        <c:minorTickMark val="none"/>
        <c:tickLblPos val="nextTo"/>
        <c:crossAx val="-2049264136"/>
        <c:crosses val="autoZero"/>
        <c:crossBetween val="midCat"/>
      </c:valAx>
      <c:valAx>
        <c:axId val="-2049264136"/>
        <c:scaling>
          <c:orientation val="minMax"/>
        </c:scaling>
        <c:delete val="0"/>
        <c:axPos val="l"/>
        <c:majorGridlines>
          <c:spPr>
            <a:ln>
              <a:noFill/>
            </a:ln>
          </c:spPr>
        </c:majorGridlines>
        <c:title>
          <c:tx>
            <c:rich>
              <a:bodyPr rot="-5400000" vert="horz"/>
              <a:lstStyle/>
              <a:p>
                <a:pPr>
                  <a:defRPr/>
                </a:pPr>
                <a:r>
                  <a:rPr lang="en-US"/>
                  <a:t>∂U/∂$ [MJ/$]</a:t>
                </a:r>
              </a:p>
            </c:rich>
          </c:tx>
          <c:layout/>
          <c:overlay val="0"/>
        </c:title>
        <c:numFmt formatCode="0" sourceLinked="0"/>
        <c:majorTickMark val="out"/>
        <c:minorTickMark val="none"/>
        <c:tickLblPos val="nextTo"/>
        <c:crossAx val="-2049269336"/>
        <c:crosses val="autoZero"/>
        <c:crossBetween val="midCat"/>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Results!$A$2:$A$24</c:f>
              <c:numCache>
                <c:formatCode>General</c:formatCode>
                <c:ptCount val="23"/>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numCache>
            </c:numRef>
          </c:cat>
          <c:val>
            <c:numRef>
              <c:f>Results!$J$2:$J$24</c:f>
              <c:numCache>
                <c:formatCode>0.00E+00</c:formatCode>
                <c:ptCount val="23"/>
                <c:pt idx="0">
                  <c:v>1.59613735874054E8</c:v>
                </c:pt>
                <c:pt idx="1">
                  <c:v>1.59599401252646E8</c:v>
                </c:pt>
                <c:pt idx="2">
                  <c:v>1.54580533420128E8</c:v>
                </c:pt>
                <c:pt idx="3">
                  <c:v>1.54837869941222E8</c:v>
                </c:pt>
                <c:pt idx="4">
                  <c:v>1.5283434218417E8</c:v>
                </c:pt>
                <c:pt idx="5">
                  <c:v>1.49770107728964E8</c:v>
                </c:pt>
                <c:pt idx="6">
                  <c:v>1.49639554520432E8</c:v>
                </c:pt>
                <c:pt idx="7">
                  <c:v>1.48466836148744E8</c:v>
                </c:pt>
                <c:pt idx="8">
                  <c:v>1.51062790870521E8</c:v>
                </c:pt>
                <c:pt idx="9">
                  <c:v>1.53658482835475E8</c:v>
                </c:pt>
                <c:pt idx="10">
                  <c:v>1.54322960394706E8</c:v>
                </c:pt>
                <c:pt idx="11">
                  <c:v>1.63446016609393E8</c:v>
                </c:pt>
                <c:pt idx="12">
                  <c:v>1.74048378855075E8</c:v>
                </c:pt>
                <c:pt idx="13">
                  <c:v>1.81789123335358E8</c:v>
                </c:pt>
                <c:pt idx="14">
                  <c:v>1.82029260895617E8</c:v>
                </c:pt>
                <c:pt idx="15">
                  <c:v>1.75183527669763E8</c:v>
                </c:pt>
                <c:pt idx="16">
                  <c:v>1.84260341734486E8</c:v>
                </c:pt>
                <c:pt idx="17">
                  <c:v>1.87162875990323E8</c:v>
                </c:pt>
                <c:pt idx="18">
                  <c:v>1.95259951341537E8</c:v>
                </c:pt>
                <c:pt idx="19">
                  <c:v>2.14551907427568E8</c:v>
                </c:pt>
                <c:pt idx="20">
                  <c:v>2.14851283702744E8</c:v>
                </c:pt>
                <c:pt idx="21">
                  <c:v>2.23238836407926E8</c:v>
                </c:pt>
                <c:pt idx="22">
                  <c:v>2.34894346842109E8</c:v>
                </c:pt>
              </c:numCache>
            </c:numRef>
          </c:val>
          <c:smooth val="0"/>
        </c:ser>
        <c:dLbls>
          <c:showLegendKey val="0"/>
          <c:showVal val="0"/>
          <c:showCatName val="0"/>
          <c:showSerName val="0"/>
          <c:showPercent val="0"/>
          <c:showBubbleSize val="0"/>
        </c:dLbls>
        <c:marker val="1"/>
        <c:smooth val="0"/>
        <c:axId val="-2049239048"/>
        <c:axId val="-2049236040"/>
      </c:lineChart>
      <c:catAx>
        <c:axId val="-2049239048"/>
        <c:scaling>
          <c:orientation val="minMax"/>
        </c:scaling>
        <c:delete val="0"/>
        <c:axPos val="b"/>
        <c:numFmt formatCode="General" sourceLinked="1"/>
        <c:majorTickMark val="out"/>
        <c:minorTickMark val="none"/>
        <c:tickLblPos val="nextTo"/>
        <c:crossAx val="-2049236040"/>
        <c:crosses val="autoZero"/>
        <c:auto val="1"/>
        <c:lblAlgn val="ctr"/>
        <c:lblOffset val="100"/>
        <c:noMultiLvlLbl val="0"/>
      </c:catAx>
      <c:valAx>
        <c:axId val="-2049236040"/>
        <c:scaling>
          <c:orientation val="minMax"/>
        </c:scaling>
        <c:delete val="0"/>
        <c:axPos val="l"/>
        <c:majorGridlines/>
        <c:numFmt formatCode="0.00E+00" sourceLinked="1"/>
        <c:majorTickMark val="out"/>
        <c:minorTickMark val="none"/>
        <c:tickLblPos val="nextTo"/>
        <c:crossAx val="-20492390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Results!$A$2:$A$24</c:f>
              <c:numCache>
                <c:formatCode>General</c:formatCode>
                <c:ptCount val="23"/>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numCache>
            </c:numRef>
          </c:cat>
          <c:val>
            <c:numRef>
              <c:f>Results!$F$2:$F$24</c:f>
              <c:numCache>
                <c:formatCode>0.00E+00</c:formatCode>
                <c:ptCount val="23"/>
                <c:pt idx="0">
                  <c:v>0.639821374502952</c:v>
                </c:pt>
                <c:pt idx="1">
                  <c:v>0.632874509335627</c:v>
                </c:pt>
                <c:pt idx="2">
                  <c:v>0.606169659510819</c:v>
                </c:pt>
                <c:pt idx="3">
                  <c:v>0.600692878662376</c:v>
                </c:pt>
                <c:pt idx="4">
                  <c:v>0.587094719067495</c:v>
                </c:pt>
                <c:pt idx="5">
                  <c:v>0.569909089751303</c:v>
                </c:pt>
                <c:pt idx="6">
                  <c:v>0.564162422137948</c:v>
                </c:pt>
                <c:pt idx="7">
                  <c:v>0.554442336183464</c:v>
                </c:pt>
                <c:pt idx="8">
                  <c:v>0.558960701536797</c:v>
                </c:pt>
                <c:pt idx="9">
                  <c:v>0.56166378244135</c:v>
                </c:pt>
                <c:pt idx="10">
                  <c:v>0.548507354376196</c:v>
                </c:pt>
                <c:pt idx="11">
                  <c:v>0.573001654101653</c:v>
                </c:pt>
                <c:pt idx="12">
                  <c:v>0.600553035431811</c:v>
                </c:pt>
                <c:pt idx="13">
                  <c:v>0.620843453920528</c:v>
                </c:pt>
                <c:pt idx="14">
                  <c:v>0.615905616963376</c:v>
                </c:pt>
                <c:pt idx="15">
                  <c:v>0.587101742231998</c:v>
                </c:pt>
                <c:pt idx="16">
                  <c:v>0.61167637026539</c:v>
                </c:pt>
                <c:pt idx="17">
                  <c:v>0.615498133619369</c:v>
                </c:pt>
                <c:pt idx="18">
                  <c:v>0.636663806250627</c:v>
                </c:pt>
                <c:pt idx="19">
                  <c:v>0.695453582562132</c:v>
                </c:pt>
                <c:pt idx="20">
                  <c:v>0.694338126083193</c:v>
                </c:pt>
                <c:pt idx="21">
                  <c:v>0.716348506014068</c:v>
                </c:pt>
                <c:pt idx="22">
                  <c:v>0.747211226586594</c:v>
                </c:pt>
              </c:numCache>
            </c:numRef>
          </c:val>
          <c:smooth val="0"/>
        </c:ser>
        <c:dLbls>
          <c:showLegendKey val="0"/>
          <c:showVal val="0"/>
          <c:showCatName val="0"/>
          <c:showSerName val="0"/>
          <c:showPercent val="0"/>
          <c:showBubbleSize val="0"/>
        </c:dLbls>
        <c:marker val="1"/>
        <c:smooth val="0"/>
        <c:axId val="-2049212104"/>
        <c:axId val="-2049209096"/>
      </c:lineChart>
      <c:catAx>
        <c:axId val="-2049212104"/>
        <c:scaling>
          <c:orientation val="minMax"/>
        </c:scaling>
        <c:delete val="0"/>
        <c:axPos val="b"/>
        <c:numFmt formatCode="General" sourceLinked="1"/>
        <c:majorTickMark val="out"/>
        <c:minorTickMark val="none"/>
        <c:tickLblPos val="nextTo"/>
        <c:crossAx val="-2049209096"/>
        <c:crosses val="autoZero"/>
        <c:auto val="1"/>
        <c:lblAlgn val="ctr"/>
        <c:lblOffset val="100"/>
        <c:noMultiLvlLbl val="0"/>
      </c:catAx>
      <c:valAx>
        <c:axId val="-2049209096"/>
        <c:scaling>
          <c:orientation val="minMax"/>
        </c:scaling>
        <c:delete val="0"/>
        <c:axPos val="l"/>
        <c:majorGridlines/>
        <c:numFmt formatCode="0.00E+00" sourceLinked="1"/>
        <c:majorTickMark val="out"/>
        <c:minorTickMark val="none"/>
        <c:tickLblPos val="nextTo"/>
        <c:crossAx val="-20492121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T-Cv </a:t>
            </a:r>
          </a:p>
        </c:rich>
      </c:tx>
      <c:layout/>
      <c:overlay val="0"/>
    </c:title>
    <c:autoTitleDeleted val="0"/>
    <c:plotArea>
      <c:layout/>
      <c:scatterChart>
        <c:scatterStyle val="lineMarker"/>
        <c:varyColors val="0"/>
        <c:ser>
          <c:idx val="0"/>
          <c:order val="0"/>
          <c:tx>
            <c:v>T-Cp </c:v>
          </c:tx>
          <c:spPr>
            <a:ln w="47625">
              <a:noFill/>
            </a:ln>
          </c:spPr>
          <c:xVal>
            <c:numRef>
              <c:f>Results!$K$2:$K$24</c:f>
              <c:numCache>
                <c:formatCode>0.00E+00</c:formatCode>
                <c:ptCount val="23"/>
                <c:pt idx="0">
                  <c:v>9003.280063880101</c:v>
                </c:pt>
                <c:pt idx="1">
                  <c:v>10211.91055991391</c:v>
                </c:pt>
                <c:pt idx="2">
                  <c:v>10980.36183207103</c:v>
                </c:pt>
                <c:pt idx="3">
                  <c:v>11494.2150748747</c:v>
                </c:pt>
                <c:pt idx="4">
                  <c:v>12460.24412663132</c:v>
                </c:pt>
                <c:pt idx="5">
                  <c:v>12797.34138289703</c:v>
                </c:pt>
                <c:pt idx="6">
                  <c:v>11239.39898661102</c:v>
                </c:pt>
                <c:pt idx="7">
                  <c:v>12303.13140364121</c:v>
                </c:pt>
                <c:pt idx="8">
                  <c:v>17174.38260563201</c:v>
                </c:pt>
                <c:pt idx="9">
                  <c:v>15222.94978610963</c:v>
                </c:pt>
                <c:pt idx="10">
                  <c:v>10256.68007962759</c:v>
                </c:pt>
                <c:pt idx="11">
                  <c:v>11608.68383521249</c:v>
                </c:pt>
                <c:pt idx="12">
                  <c:v>12405.19774127569</c:v>
                </c:pt>
                <c:pt idx="13">
                  <c:v>9834.214330551656</c:v>
                </c:pt>
                <c:pt idx="14">
                  <c:v>8427.158110842367</c:v>
                </c:pt>
                <c:pt idx="15">
                  <c:v>6936.319472462826</c:v>
                </c:pt>
                <c:pt idx="16">
                  <c:v>6213.942738099767</c:v>
                </c:pt>
                <c:pt idx="17">
                  <c:v>6070.185904305947</c:v>
                </c:pt>
                <c:pt idx="18">
                  <c:v>5015.787376545269</c:v>
                </c:pt>
                <c:pt idx="19">
                  <c:v>7507.30777260925</c:v>
                </c:pt>
                <c:pt idx="20">
                  <c:v>6008.851735448525</c:v>
                </c:pt>
                <c:pt idx="21">
                  <c:v>5032.603725219933</c:v>
                </c:pt>
                <c:pt idx="22">
                  <c:v>5411.325914958924</c:v>
                </c:pt>
              </c:numCache>
            </c:numRef>
          </c:xVal>
          <c:yVal>
            <c:numRef>
              <c:f>Results!$J$2:$J$24</c:f>
              <c:numCache>
                <c:formatCode>0.00E+00</c:formatCode>
                <c:ptCount val="23"/>
                <c:pt idx="0">
                  <c:v>1.59613735874054E8</c:v>
                </c:pt>
                <c:pt idx="1">
                  <c:v>1.59599401252646E8</c:v>
                </c:pt>
                <c:pt idx="2">
                  <c:v>1.54580533420128E8</c:v>
                </c:pt>
                <c:pt idx="3">
                  <c:v>1.54837869941222E8</c:v>
                </c:pt>
                <c:pt idx="4">
                  <c:v>1.5283434218417E8</c:v>
                </c:pt>
                <c:pt idx="5">
                  <c:v>1.49770107728964E8</c:v>
                </c:pt>
                <c:pt idx="6">
                  <c:v>1.49639554520432E8</c:v>
                </c:pt>
                <c:pt idx="7">
                  <c:v>1.48466836148744E8</c:v>
                </c:pt>
                <c:pt idx="8">
                  <c:v>1.51062790870521E8</c:v>
                </c:pt>
                <c:pt idx="9">
                  <c:v>1.53658482835475E8</c:v>
                </c:pt>
                <c:pt idx="10">
                  <c:v>1.54322960394706E8</c:v>
                </c:pt>
                <c:pt idx="11">
                  <c:v>1.63446016609393E8</c:v>
                </c:pt>
                <c:pt idx="12">
                  <c:v>1.74048378855075E8</c:v>
                </c:pt>
                <c:pt idx="13">
                  <c:v>1.81789123335358E8</c:v>
                </c:pt>
                <c:pt idx="14">
                  <c:v>1.82029260895617E8</c:v>
                </c:pt>
                <c:pt idx="15">
                  <c:v>1.75183527669763E8</c:v>
                </c:pt>
                <c:pt idx="16">
                  <c:v>1.84260341734486E8</c:v>
                </c:pt>
                <c:pt idx="17">
                  <c:v>1.87162875990323E8</c:v>
                </c:pt>
                <c:pt idx="18">
                  <c:v>1.95259951341537E8</c:v>
                </c:pt>
                <c:pt idx="19">
                  <c:v>2.14551907427568E8</c:v>
                </c:pt>
                <c:pt idx="20">
                  <c:v>2.14851283702744E8</c:v>
                </c:pt>
                <c:pt idx="21">
                  <c:v>2.23238836407926E8</c:v>
                </c:pt>
                <c:pt idx="22">
                  <c:v>2.34894346842109E8</c:v>
                </c:pt>
              </c:numCache>
            </c:numRef>
          </c:yVal>
          <c:smooth val="0"/>
        </c:ser>
        <c:dLbls>
          <c:showLegendKey val="0"/>
          <c:showVal val="0"/>
          <c:showCatName val="0"/>
          <c:showSerName val="0"/>
          <c:showPercent val="0"/>
          <c:showBubbleSize val="0"/>
        </c:dLbls>
        <c:axId val="-2049183320"/>
        <c:axId val="-2049180360"/>
      </c:scatterChart>
      <c:valAx>
        <c:axId val="-2049183320"/>
        <c:scaling>
          <c:orientation val="minMax"/>
        </c:scaling>
        <c:delete val="0"/>
        <c:axPos val="b"/>
        <c:numFmt formatCode="0.00E+00" sourceLinked="1"/>
        <c:majorTickMark val="out"/>
        <c:minorTickMark val="none"/>
        <c:tickLblPos val="nextTo"/>
        <c:crossAx val="-2049180360"/>
        <c:crosses val="autoZero"/>
        <c:crossBetween val="midCat"/>
      </c:valAx>
      <c:valAx>
        <c:axId val="-2049180360"/>
        <c:scaling>
          <c:orientation val="minMax"/>
        </c:scaling>
        <c:delete val="0"/>
        <c:axPos val="l"/>
        <c:majorGridlines/>
        <c:numFmt formatCode="0.00E+00" sourceLinked="1"/>
        <c:majorTickMark val="out"/>
        <c:minorTickMark val="none"/>
        <c:tickLblPos val="nextTo"/>
        <c:crossAx val="-20491833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 -M2</a:t>
            </a:r>
          </a:p>
        </c:rich>
      </c:tx>
      <c:layout/>
      <c:overlay val="0"/>
    </c:title>
    <c:autoTitleDeleted val="0"/>
    <c:plotArea>
      <c:layout/>
      <c:scatterChart>
        <c:scatterStyle val="lineMarker"/>
        <c:varyColors val="0"/>
        <c:ser>
          <c:idx val="0"/>
          <c:order val="0"/>
          <c:tx>
            <c:strRef>
              <c:f>Results!$L$1</c:f>
              <c:strCache>
                <c:ptCount val="1"/>
                <c:pt idx="0">
                  <c:v>∂U/∂$ [GJ/$]</c:v>
                </c:pt>
              </c:strCache>
            </c:strRef>
          </c:tx>
          <c:spPr>
            <a:ln w="47625">
              <a:noFill/>
            </a:ln>
          </c:spPr>
          <c:trendline>
            <c:trendlineType val="power"/>
            <c:dispRSqr val="1"/>
            <c:dispEq val="1"/>
            <c:trendlineLbl>
              <c:layout>
                <c:manualLayout>
                  <c:x val="-0.0221679957736912"/>
                  <c:y val="-0.395032538740877"/>
                </c:manualLayout>
              </c:layout>
              <c:numFmt formatCode="General" sourceLinked="0"/>
            </c:trendlineLbl>
          </c:trendline>
          <c:xVal>
            <c:numRef>
              <c:f>Results!$B$2:$B$24</c:f>
              <c:numCache>
                <c:formatCode>General</c:formatCode>
                <c:ptCount val="23"/>
                <c:pt idx="0">
                  <c:v>3.22049891861127E12</c:v>
                </c:pt>
                <c:pt idx="1">
                  <c:v>3.34029576510446E12</c:v>
                </c:pt>
                <c:pt idx="2">
                  <c:v>3.40219835600907E12</c:v>
                </c:pt>
                <c:pt idx="3">
                  <c:v>3.43716234285715E12</c:v>
                </c:pt>
                <c:pt idx="4">
                  <c:v>3.48259556061469E12</c:v>
                </c:pt>
                <c:pt idx="5">
                  <c:v>3.54956822857143E12</c:v>
                </c:pt>
                <c:pt idx="6">
                  <c:v>3.71991451247167E12</c:v>
                </c:pt>
                <c:pt idx="7">
                  <c:v>3.90612171201815E12</c:v>
                </c:pt>
                <c:pt idx="8">
                  <c:v>4.18243710870802E12</c:v>
                </c:pt>
                <c:pt idx="9">
                  <c:v>4.49139057142858E12</c:v>
                </c:pt>
                <c:pt idx="10">
                  <c:v>4.76026047045327E12</c:v>
                </c:pt>
                <c:pt idx="11">
                  <c:v>5.16194650086756E12</c:v>
                </c:pt>
                <c:pt idx="12">
                  <c:v>5.55191680000002E12</c:v>
                </c:pt>
                <c:pt idx="13">
                  <c:v>5.94059302857142E12</c:v>
                </c:pt>
                <c:pt idx="14">
                  <c:v>6.22496965002868E12</c:v>
                </c:pt>
                <c:pt idx="15">
                  <c:v>6.49550239043826E12</c:v>
                </c:pt>
                <c:pt idx="16">
                  <c:v>6.83205496270794E12</c:v>
                </c:pt>
                <c:pt idx="17">
                  <c:v>7.25461087080253E12</c:v>
                </c:pt>
                <c:pt idx="18">
                  <c:v>7.74256753246754E12</c:v>
                </c:pt>
                <c:pt idx="19">
                  <c:v>8.37924308390025E12</c:v>
                </c:pt>
                <c:pt idx="20">
                  <c:v>8.58530753968257E12</c:v>
                </c:pt>
                <c:pt idx="21">
                  <c:v>9.19997709750567E12</c:v>
                </c:pt>
                <c:pt idx="22">
                  <c:v>9.98259024943313E12</c:v>
                </c:pt>
              </c:numCache>
            </c:numRef>
          </c:xVal>
          <c:yVal>
            <c:numRef>
              <c:f>Results!$C$2:$C$24</c:f>
              <c:numCache>
                <c:formatCode>General</c:formatCode>
                <c:ptCount val="23"/>
                <c:pt idx="0">
                  <c:v>0.446218801009868</c:v>
                </c:pt>
                <c:pt idx="1">
                  <c:v>0.487925299320572</c:v>
                </c:pt>
                <c:pt idx="2">
                  <c:v>0.498898068700093</c:v>
                </c:pt>
                <c:pt idx="3">
                  <c:v>0.517793342679436</c:v>
                </c:pt>
                <c:pt idx="4">
                  <c:v>0.546820089040642</c:v>
                </c:pt>
                <c:pt idx="5">
                  <c:v>0.539969673531871</c:v>
                </c:pt>
                <c:pt idx="6">
                  <c:v>0.452122932340283</c:v>
                </c:pt>
                <c:pt idx="7">
                  <c:v>0.467626748188838</c:v>
                </c:pt>
                <c:pt idx="8">
                  <c:v>0.620310622838352</c:v>
                </c:pt>
                <c:pt idx="9">
                  <c:v>0.520804265675391</c:v>
                </c:pt>
                <c:pt idx="10">
                  <c:v>0.332511475692173</c:v>
                </c:pt>
                <c:pt idx="11">
                  <c:v>0.367573187870979</c:v>
                </c:pt>
                <c:pt idx="12">
                  <c:v>0.38889353605689</c:v>
                </c:pt>
                <c:pt idx="13">
                  <c:v>0.300938507863568</c:v>
                </c:pt>
                <c:pt idx="14">
                  <c:v>0.246425195399961</c:v>
                </c:pt>
                <c:pt idx="15">
                  <c:v>0.18707235271274</c:v>
                </c:pt>
                <c:pt idx="16">
                  <c:v>0.167589871376996</c:v>
                </c:pt>
                <c:pt idx="17">
                  <c:v>0.156605705237521</c:v>
                </c:pt>
                <c:pt idx="18">
                  <c:v>0.126493233023387</c:v>
                </c:pt>
                <c:pt idx="19">
                  <c:v>0.192225859320624</c:v>
                </c:pt>
                <c:pt idx="20">
                  <c:v>0.150374288046566</c:v>
                </c:pt>
                <c:pt idx="21">
                  <c:v>0.122116890924097</c:v>
                </c:pt>
                <c:pt idx="22">
                  <c:v>0.127330666148121</c:v>
                </c:pt>
              </c:numCache>
            </c:numRef>
          </c:yVal>
          <c:smooth val="0"/>
        </c:ser>
        <c:dLbls>
          <c:showLegendKey val="0"/>
          <c:showVal val="0"/>
          <c:showCatName val="0"/>
          <c:showSerName val="0"/>
          <c:showPercent val="0"/>
          <c:showBubbleSize val="0"/>
        </c:dLbls>
        <c:axId val="-2048776840"/>
        <c:axId val="-2048781992"/>
      </c:scatterChart>
      <c:valAx>
        <c:axId val="-2048776840"/>
        <c:scaling>
          <c:orientation val="minMax"/>
          <c:max val="1.0E13"/>
          <c:min val="3.0E12"/>
        </c:scaling>
        <c:delete val="0"/>
        <c:axPos val="b"/>
        <c:title>
          <c:tx>
            <c:rich>
              <a:bodyPr/>
              <a:lstStyle/>
              <a:p>
                <a:pPr>
                  <a:defRPr/>
                </a:pPr>
                <a:r>
                  <a:rPr lang="en-US"/>
                  <a:t>M2 [$]</a:t>
                </a:r>
              </a:p>
            </c:rich>
          </c:tx>
          <c:layout/>
          <c:overlay val="0"/>
        </c:title>
        <c:numFmt formatCode="General" sourceLinked="1"/>
        <c:majorTickMark val="out"/>
        <c:minorTickMark val="none"/>
        <c:tickLblPos val="nextTo"/>
        <c:crossAx val="-2048781992"/>
        <c:crosses val="autoZero"/>
        <c:crossBetween val="midCat"/>
        <c:majorUnit val="1.0E12"/>
      </c:valAx>
      <c:valAx>
        <c:axId val="-2048781992"/>
        <c:scaling>
          <c:orientation val="minMax"/>
        </c:scaling>
        <c:delete val="0"/>
        <c:axPos val="l"/>
        <c:majorGridlines/>
        <c:title>
          <c:tx>
            <c:rich>
              <a:bodyPr rot="-5400000" vert="horz"/>
              <a:lstStyle/>
              <a:p>
                <a:pPr>
                  <a:defRPr/>
                </a:pPr>
                <a:r>
                  <a:rPr lang="en-US"/>
                  <a:t>∂U/∂M</a:t>
                </a:r>
                <a:r>
                  <a:rPr lang="en-US" baseline="0"/>
                  <a:t> [GJ/$]</a:t>
                </a:r>
                <a:endParaRPr lang="en-US"/>
              </a:p>
            </c:rich>
          </c:tx>
          <c:layout/>
          <c:overlay val="0"/>
        </c:title>
        <c:numFmt formatCode="General" sourceLinked="1"/>
        <c:majorTickMark val="out"/>
        <c:minorTickMark val="none"/>
        <c:tickLblPos val="nextTo"/>
        <c:crossAx val="-2048776840"/>
        <c:crosses val="autoZero"/>
        <c:crossBetween val="midCat"/>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Results!$A$2:$A$24</c:f>
              <c:numCache>
                <c:formatCode>General</c:formatCode>
                <c:ptCount val="23"/>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numCache>
            </c:numRef>
          </c:cat>
          <c:val>
            <c:numRef>
              <c:f>Results!$N$2:$N$24</c:f>
              <c:numCache>
                <c:formatCode>0.00E+00</c:formatCode>
                <c:ptCount val="23"/>
                <c:pt idx="0" formatCode="General">
                  <c:v>0.0</c:v>
                </c:pt>
                <c:pt idx="1">
                  <c:v>0.0167708254095322</c:v>
                </c:pt>
                <c:pt idx="2" formatCode="General">
                  <c:v>0.0204432254455606</c:v>
                </c:pt>
                <c:pt idx="3" formatCode="General">
                  <c:v>0.0229521397826085</c:v>
                </c:pt>
                <c:pt idx="4" formatCode="General">
                  <c:v>0.0268744999775396</c:v>
                </c:pt>
                <c:pt idx="5" formatCode="General">
                  <c:v>0.0242840449675098</c:v>
                </c:pt>
                <c:pt idx="6" formatCode="General">
                  <c:v>0.0171502259227268</c:v>
                </c:pt>
                <c:pt idx="7" formatCode="General">
                  <c:v>0.0261877154099296</c:v>
                </c:pt>
                <c:pt idx="8" formatCode="General">
                  <c:v>0.0604403732073798</c:v>
                </c:pt>
                <c:pt idx="9" formatCode="General">
                  <c:v>0.0587223172882079</c:v>
                </c:pt>
                <c:pt idx="10" formatCode="General">
                  <c:v>0.0313649743658078</c:v>
                </c:pt>
                <c:pt idx="11" formatCode="General">
                  <c:v>0.058355590863359</c:v>
                </c:pt>
                <c:pt idx="12" formatCode="General">
                  <c:v>0.0814044016297633</c:v>
                </c:pt>
                <c:pt idx="13" formatCode="General">
                  <c:v>0.075233792121054</c:v>
                </c:pt>
                <c:pt idx="14" formatCode="General">
                  <c:v>0.0661631175988305</c:v>
                </c:pt>
                <c:pt idx="15" formatCode="General">
                  <c:v>0.046920542632252</c:v>
                </c:pt>
                <c:pt idx="16" formatCode="General">
                  <c:v>0.0477523983578085</c:v>
                </c:pt>
                <c:pt idx="17" formatCode="General">
                  <c:v>0.0538398102887524</c:v>
                </c:pt>
                <c:pt idx="18" formatCode="General">
                  <c:v>0.0480155105395616</c:v>
                </c:pt>
                <c:pt idx="19" formatCode="General">
                  <c:v>0.113149250927771</c:v>
                </c:pt>
                <c:pt idx="20" formatCode="General">
                  <c:v>0.0941964729643616</c:v>
                </c:pt>
                <c:pt idx="21" formatCode="General">
                  <c:v>0.0876077457124545</c:v>
                </c:pt>
                <c:pt idx="22" formatCode="General">
                  <c:v>0.109681047843524</c:v>
                </c:pt>
              </c:numCache>
            </c:numRef>
          </c:val>
          <c:smooth val="0"/>
        </c:ser>
        <c:dLbls>
          <c:showLegendKey val="0"/>
          <c:showVal val="0"/>
          <c:showCatName val="0"/>
          <c:showSerName val="0"/>
          <c:showPercent val="0"/>
          <c:showBubbleSize val="0"/>
        </c:dLbls>
        <c:marker val="1"/>
        <c:smooth val="0"/>
        <c:axId val="-2048813416"/>
        <c:axId val="-2048816376"/>
      </c:lineChart>
      <c:catAx>
        <c:axId val="-2048813416"/>
        <c:scaling>
          <c:orientation val="minMax"/>
        </c:scaling>
        <c:delete val="0"/>
        <c:axPos val="b"/>
        <c:numFmt formatCode="General" sourceLinked="1"/>
        <c:majorTickMark val="out"/>
        <c:minorTickMark val="none"/>
        <c:tickLblPos val="nextTo"/>
        <c:crossAx val="-2048816376"/>
        <c:crosses val="autoZero"/>
        <c:auto val="1"/>
        <c:lblAlgn val="ctr"/>
        <c:lblOffset val="100"/>
        <c:noMultiLvlLbl val="0"/>
      </c:catAx>
      <c:valAx>
        <c:axId val="-2048816376"/>
        <c:scaling>
          <c:orientation val="minMax"/>
        </c:scaling>
        <c:delete val="0"/>
        <c:axPos val="l"/>
        <c:majorGridlines/>
        <c:numFmt formatCode="General" sourceLinked="1"/>
        <c:majorTickMark val="out"/>
        <c:minorTickMark val="none"/>
        <c:tickLblPos val="nextTo"/>
        <c:crossAx val="-20488134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EPI Corrected</a:t>
            </a:r>
            <a:r>
              <a:rPr lang="en-US" baseline="0"/>
              <a:t> </a:t>
            </a:r>
            <a:r>
              <a:rPr lang="en-US"/>
              <a:t>Per Capita GDP </a:t>
            </a:r>
          </a:p>
        </c:rich>
      </c:tx>
      <c:layout/>
      <c:overlay val="0"/>
    </c:title>
    <c:autoTitleDeleted val="0"/>
    <c:plotArea>
      <c:layout/>
      <c:lineChart>
        <c:grouping val="standard"/>
        <c:varyColors val="0"/>
        <c:ser>
          <c:idx val="0"/>
          <c:order val="0"/>
          <c:tx>
            <c:strRef>
              <c:f>Results!$AA$1</c:f>
              <c:strCache>
                <c:ptCount val="1"/>
                <c:pt idx="0">
                  <c:v>EPI</c:v>
                </c:pt>
              </c:strCache>
            </c:strRef>
          </c:tx>
          <c:marker>
            <c:symbol val="none"/>
          </c:marker>
          <c:cat>
            <c:numRef>
              <c:f>Results!$AB$2:$AB$22</c:f>
              <c:numCache>
                <c:formatCode>General</c:formatCode>
                <c:ptCount val="21"/>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numCache>
            </c:numRef>
          </c:cat>
          <c:val>
            <c:numRef>
              <c:f>Results!$AK$2:$AK$22</c:f>
              <c:numCache>
                <c:formatCode>#,##0</c:formatCode>
                <c:ptCount val="21"/>
                <c:pt idx="0">
                  <c:v>10728.19726797719</c:v>
                </c:pt>
                <c:pt idx="1">
                  <c:v>11963.56978103911</c:v>
                </c:pt>
                <c:pt idx="2">
                  <c:v>12797.26100838462</c:v>
                </c:pt>
                <c:pt idx="3">
                  <c:v>13799.70425097359</c:v>
                </c:pt>
                <c:pt idx="4">
                  <c:v>15294.14640265789</c:v>
                </c:pt>
                <c:pt idx="5">
                  <c:v>15642.24348240391</c:v>
                </c:pt>
                <c:pt idx="6">
                  <c:v>13672.89966975084</c:v>
                </c:pt>
                <c:pt idx="7">
                  <c:v>14844.62298762301</c:v>
                </c:pt>
                <c:pt idx="8">
                  <c:v>20535.5097833564</c:v>
                </c:pt>
                <c:pt idx="9">
                  <c:v>18109.90477518338</c:v>
                </c:pt>
                <c:pt idx="10">
                  <c:v>12125.81187909696</c:v>
                </c:pt>
                <c:pt idx="11">
                  <c:v>13705.26405709221</c:v>
                </c:pt>
                <c:pt idx="12">
                  <c:v>14846.16707383527</c:v>
                </c:pt>
                <c:pt idx="13">
                  <c:v>11941.98122846307</c:v>
                </c:pt>
                <c:pt idx="14">
                  <c:v>10332.34447473683</c:v>
                </c:pt>
                <c:pt idx="15">
                  <c:v>8289.8353993659</c:v>
                </c:pt>
                <c:pt idx="16">
                  <c:v>7783.509881879731</c:v>
                </c:pt>
                <c:pt idx="17">
                  <c:v>7528.101667991934</c:v>
                </c:pt>
                <c:pt idx="18">
                  <c:v>6123.16697492932</c:v>
                </c:pt>
                <c:pt idx="19">
                  <c:v>9034.374770509772</c:v>
                </c:pt>
                <c:pt idx="20">
                  <c:v>7271.264026762645</c:v>
                </c:pt>
              </c:numCache>
            </c:numRef>
          </c:val>
          <c:smooth val="0"/>
        </c:ser>
        <c:dLbls>
          <c:showLegendKey val="0"/>
          <c:showVal val="0"/>
          <c:showCatName val="0"/>
          <c:showSerName val="0"/>
          <c:showPercent val="0"/>
          <c:showBubbleSize val="0"/>
        </c:dLbls>
        <c:marker val="1"/>
        <c:smooth val="0"/>
        <c:axId val="-2032886024"/>
        <c:axId val="-2032875704"/>
      </c:lineChart>
      <c:lineChart>
        <c:grouping val="standard"/>
        <c:varyColors val="0"/>
        <c:ser>
          <c:idx val="1"/>
          <c:order val="1"/>
          <c:tx>
            <c:strRef>
              <c:f>Results!$AH$1</c:f>
              <c:strCache>
                <c:ptCount val="1"/>
                <c:pt idx="0">
                  <c:v>Nominal</c:v>
                </c:pt>
              </c:strCache>
            </c:strRef>
          </c:tx>
          <c:marker>
            <c:symbol val="none"/>
          </c:marker>
          <c:cat>
            <c:numRef>
              <c:f>Results!$AB$2:$AB$22</c:f>
              <c:numCache>
                <c:formatCode>General</c:formatCode>
                <c:ptCount val="21"/>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numCache>
            </c:numRef>
          </c:cat>
          <c:val>
            <c:numRef>
              <c:f>Results!$AH$2:$AH$22</c:f>
              <c:numCache>
                <c:formatCode>#,##0</c:formatCode>
                <c:ptCount val="21"/>
                <c:pt idx="0">
                  <c:v>24042.45908889872</c:v>
                </c:pt>
                <c:pt idx="1">
                  <c:v>24519.26513689327</c:v>
                </c:pt>
                <c:pt idx="2">
                  <c:v>25651.05341403428</c:v>
                </c:pt>
                <c:pt idx="3">
                  <c:v>26650.98817138894</c:v>
                </c:pt>
                <c:pt idx="4">
                  <c:v>27969.24748959098</c:v>
                </c:pt>
                <c:pt idx="5">
                  <c:v>28968.74444835029</c:v>
                </c:pt>
                <c:pt idx="6">
                  <c:v>30241.55310808288</c:v>
                </c:pt>
                <c:pt idx="7">
                  <c:v>31744.597684195</c:v>
                </c:pt>
                <c:pt idx="8">
                  <c:v>33105.204114339</c:v>
                </c:pt>
                <c:pt idx="9">
                  <c:v>34772.95784376506</c:v>
                </c:pt>
                <c:pt idx="10">
                  <c:v>36467.3485444532</c:v>
                </c:pt>
                <c:pt idx="11">
                  <c:v>37285.81003547753</c:v>
                </c:pt>
                <c:pt idx="12">
                  <c:v>38175.40199913082</c:v>
                </c:pt>
                <c:pt idx="13">
                  <c:v>39682.46308271402</c:v>
                </c:pt>
                <c:pt idx="14">
                  <c:v>41928.9288092758</c:v>
                </c:pt>
                <c:pt idx="15">
                  <c:v>44313.52511023054</c:v>
                </c:pt>
                <c:pt idx="16">
                  <c:v>46443.79650110597</c:v>
                </c:pt>
                <c:pt idx="17">
                  <c:v>48070.41771929183</c:v>
                </c:pt>
                <c:pt idx="18">
                  <c:v>48407.07149762902</c:v>
                </c:pt>
                <c:pt idx="19">
                  <c:v>46998.7482560338</c:v>
                </c:pt>
                <c:pt idx="20">
                  <c:v>48354.43692681681</c:v>
                </c:pt>
              </c:numCache>
            </c:numRef>
          </c:val>
          <c:smooth val="0"/>
        </c:ser>
        <c:dLbls>
          <c:showLegendKey val="0"/>
          <c:showVal val="0"/>
          <c:showCatName val="0"/>
          <c:showSerName val="0"/>
          <c:showPercent val="0"/>
          <c:showBubbleSize val="0"/>
        </c:dLbls>
        <c:marker val="1"/>
        <c:smooth val="0"/>
        <c:axId val="-2024140296"/>
        <c:axId val="-2029845784"/>
      </c:lineChart>
      <c:catAx>
        <c:axId val="-2032886024"/>
        <c:scaling>
          <c:orientation val="minMax"/>
        </c:scaling>
        <c:delete val="0"/>
        <c:axPos val="b"/>
        <c:title>
          <c:tx>
            <c:rich>
              <a:bodyPr/>
              <a:lstStyle/>
              <a:p>
                <a:pPr>
                  <a:defRPr/>
                </a:pPr>
                <a:r>
                  <a:rPr lang="en-US"/>
                  <a:t>Year</a:t>
                </a:r>
              </a:p>
            </c:rich>
          </c:tx>
          <c:layout/>
          <c:overlay val="0"/>
        </c:title>
        <c:numFmt formatCode="General" sourceLinked="1"/>
        <c:majorTickMark val="out"/>
        <c:minorTickMark val="none"/>
        <c:tickLblPos val="nextTo"/>
        <c:crossAx val="-2032875704"/>
        <c:crosses val="autoZero"/>
        <c:auto val="1"/>
        <c:lblAlgn val="ctr"/>
        <c:lblOffset val="100"/>
        <c:noMultiLvlLbl val="0"/>
      </c:catAx>
      <c:valAx>
        <c:axId val="-2032875704"/>
        <c:scaling>
          <c:orientation val="minMax"/>
        </c:scaling>
        <c:delete val="0"/>
        <c:axPos val="l"/>
        <c:majorGridlines/>
        <c:title>
          <c:tx>
            <c:rich>
              <a:bodyPr rot="-5400000" vert="horz"/>
              <a:lstStyle/>
              <a:p>
                <a:pPr>
                  <a:defRPr/>
                </a:pPr>
                <a:r>
                  <a:rPr lang="en-US"/>
                  <a:t>Per</a:t>
                </a:r>
                <a:r>
                  <a:rPr lang="en-US" baseline="0"/>
                  <a:t> Capita GDP [GJ/person]</a:t>
                </a:r>
                <a:endParaRPr lang="en-US"/>
              </a:p>
            </c:rich>
          </c:tx>
          <c:layout/>
          <c:overlay val="0"/>
        </c:title>
        <c:numFmt formatCode="#,##0" sourceLinked="1"/>
        <c:majorTickMark val="out"/>
        <c:minorTickMark val="none"/>
        <c:tickLblPos val="nextTo"/>
        <c:crossAx val="-2032886024"/>
        <c:crosses val="autoZero"/>
        <c:crossBetween val="between"/>
      </c:valAx>
      <c:valAx>
        <c:axId val="-2029845784"/>
        <c:scaling>
          <c:orientation val="minMax"/>
        </c:scaling>
        <c:delete val="0"/>
        <c:axPos val="r"/>
        <c:title>
          <c:tx>
            <c:rich>
              <a:bodyPr rot="-5400000" vert="horz"/>
              <a:lstStyle/>
              <a:p>
                <a:pPr>
                  <a:defRPr/>
                </a:pPr>
                <a:r>
                  <a:rPr lang="en-US"/>
                  <a:t>Per</a:t>
                </a:r>
                <a:r>
                  <a:rPr lang="en-US" baseline="0"/>
                  <a:t> Capita GDP [$/person]</a:t>
                </a:r>
                <a:endParaRPr lang="en-US"/>
              </a:p>
            </c:rich>
          </c:tx>
          <c:layout/>
          <c:overlay val="0"/>
        </c:title>
        <c:numFmt formatCode="#,##0" sourceLinked="1"/>
        <c:majorTickMark val="out"/>
        <c:minorTickMark val="none"/>
        <c:tickLblPos val="nextTo"/>
        <c:crossAx val="-2024140296"/>
        <c:crosses val="max"/>
        <c:crossBetween val="between"/>
      </c:valAx>
      <c:catAx>
        <c:axId val="-2024140296"/>
        <c:scaling>
          <c:orientation val="minMax"/>
        </c:scaling>
        <c:delete val="1"/>
        <c:axPos val="b"/>
        <c:numFmt formatCode="General" sourceLinked="1"/>
        <c:majorTickMark val="out"/>
        <c:minorTickMark val="none"/>
        <c:tickLblPos val="nextTo"/>
        <c:crossAx val="-2029845784"/>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777240</xdr:colOff>
      <xdr:row>31</xdr:row>
      <xdr:rowOff>60960</xdr:rowOff>
    </xdr:from>
    <xdr:to>
      <xdr:col>11</xdr:col>
      <xdr:colOff>396240</xdr:colOff>
      <xdr:row>45</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25400</xdr:colOff>
      <xdr:row>22</xdr:row>
      <xdr:rowOff>40640</xdr:rowOff>
    </xdr:from>
    <xdr:to>
      <xdr:col>23</xdr:col>
      <xdr:colOff>132080</xdr:colOff>
      <xdr:row>38</xdr:row>
      <xdr:rowOff>78740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81280</xdr:colOff>
      <xdr:row>35</xdr:row>
      <xdr:rowOff>121920</xdr:rowOff>
    </xdr:from>
    <xdr:to>
      <xdr:col>16</xdr:col>
      <xdr:colOff>751840</xdr:colOff>
      <xdr:row>50</xdr:row>
      <xdr:rowOff>5080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419100</xdr:colOff>
      <xdr:row>27</xdr:row>
      <xdr:rowOff>114300</xdr:rowOff>
    </xdr:from>
    <xdr:to>
      <xdr:col>12</xdr:col>
      <xdr:colOff>38100</xdr:colOff>
      <xdr:row>42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177800</xdr:colOff>
      <xdr:row>41</xdr:row>
      <xdr:rowOff>0</xdr:rowOff>
    </xdr:from>
    <xdr:to>
      <xdr:col>11</xdr:col>
      <xdr:colOff>622300</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xdr:colOff>
      <xdr:row>27</xdr:row>
      <xdr:rowOff>88900</xdr:rowOff>
    </xdr:from>
    <xdr:to>
      <xdr:col>5</xdr:col>
      <xdr:colOff>469900</xdr:colOff>
      <xdr:row>41</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139700</xdr:colOff>
      <xdr:row>51</xdr:row>
      <xdr:rowOff>114300</xdr:rowOff>
    </xdr:from>
    <xdr:to>
      <xdr:col>17</xdr:col>
      <xdr:colOff>0</xdr:colOff>
      <xdr:row>66</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241300</xdr:colOff>
      <xdr:row>42</xdr:row>
      <xdr:rowOff>101600</xdr:rowOff>
    </xdr:from>
    <xdr:to>
      <xdr:col>5</xdr:col>
      <xdr:colOff>685800</xdr:colOff>
      <xdr:row>56</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812800</xdr:colOff>
      <xdr:row>5</xdr:row>
      <xdr:rowOff>132080</xdr:rowOff>
    </xdr:from>
    <xdr:to>
      <xdr:col>26</xdr:col>
      <xdr:colOff>111760</xdr:colOff>
      <xdr:row>19</xdr:row>
      <xdr:rowOff>172720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721360</xdr:colOff>
      <xdr:row>5</xdr:row>
      <xdr:rowOff>157480</xdr:rowOff>
    </xdr:from>
    <xdr:to>
      <xdr:col>32</xdr:col>
      <xdr:colOff>355600</xdr:colOff>
      <xdr:row>20</xdr:row>
      <xdr:rowOff>5080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ocialsecurity.gov/cgi-bin/netcomp.cgi?year=2012"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ia.gov/totalenergy/data/annual/showtext.cfm?t=ptb0105"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baseColWidth="10" defaultRowHeight="15" x14ac:dyDescent="0"/>
  <cols>
    <col min="1" max="1" width="60.83203125" customWidth="1"/>
  </cols>
  <sheetData>
    <row r="1" spans="1:1">
      <c r="A1" t="s">
        <v>7</v>
      </c>
    </row>
    <row r="2" spans="1:1">
      <c r="A2" s="40" t="s">
        <v>8</v>
      </c>
    </row>
    <row r="4" spans="1:1" ht="135">
      <c r="A4" s="11" t="s">
        <v>9</v>
      </c>
    </row>
  </sheetData>
  <hyperlinks>
    <hyperlink ref="A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0" workbookViewId="0">
      <selection activeCell="B7" sqref="B7"/>
    </sheetView>
  </sheetViews>
  <sheetFormatPr baseColWidth="10" defaultRowHeight="15" x14ac:dyDescent="0"/>
  <cols>
    <col min="1" max="2" width="13.83203125" bestFit="1" customWidth="1"/>
    <col min="3" max="3" width="11.1640625" bestFit="1" customWidth="1"/>
    <col min="4" max="4" width="19.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25949558</v>
      </c>
      <c r="D2" s="4">
        <v>52817210115.419998</v>
      </c>
      <c r="E2" s="4">
        <v>2035.38</v>
      </c>
    </row>
    <row r="3" spans="1:5">
      <c r="A3" s="9">
        <v>5000</v>
      </c>
      <c r="B3" s="8">
        <f t="shared" si="0"/>
        <v>9999.99</v>
      </c>
      <c r="C3" s="3">
        <v>15013359</v>
      </c>
      <c r="D3" s="5">
        <v>110966878549.58</v>
      </c>
      <c r="E3" s="5">
        <v>7391.21</v>
      </c>
    </row>
    <row r="4" spans="1:5">
      <c r="A4" s="9">
        <v>10000</v>
      </c>
      <c r="B4" s="8">
        <f t="shared" si="0"/>
        <v>14999.99</v>
      </c>
      <c r="C4" s="3">
        <v>13112838</v>
      </c>
      <c r="D4" s="5">
        <v>163264418368.67001</v>
      </c>
      <c r="E4" s="5">
        <v>12450.73</v>
      </c>
    </row>
    <row r="5" spans="1:5">
      <c r="A5" s="9">
        <v>15000</v>
      </c>
      <c r="B5" s="8">
        <f t="shared" si="0"/>
        <v>19999.990000000002</v>
      </c>
      <c r="C5" s="3">
        <v>12540151</v>
      </c>
      <c r="D5" s="5">
        <v>219206140481.85001</v>
      </c>
      <c r="E5" s="5">
        <v>17480.34</v>
      </c>
    </row>
    <row r="6" spans="1:5">
      <c r="A6" s="9">
        <v>20000</v>
      </c>
      <c r="B6" s="8">
        <f t="shared" si="0"/>
        <v>24999.99</v>
      </c>
      <c r="C6" s="3">
        <v>11916860</v>
      </c>
      <c r="D6" s="5">
        <v>267666785830.87</v>
      </c>
      <c r="E6" s="5">
        <v>22461.18</v>
      </c>
    </row>
    <row r="7" spans="1:5">
      <c r="A7" s="9">
        <v>25000</v>
      </c>
      <c r="B7" s="8">
        <f t="shared" si="0"/>
        <v>29999.99</v>
      </c>
      <c r="C7" s="3">
        <v>10907814</v>
      </c>
      <c r="D7" s="5">
        <v>299393010975.91998</v>
      </c>
      <c r="E7" s="5">
        <v>27447.57</v>
      </c>
    </row>
    <row r="8" spans="1:5">
      <c r="A8" s="9">
        <v>30000</v>
      </c>
      <c r="B8" s="8">
        <f t="shared" si="0"/>
        <v>34999.99</v>
      </c>
      <c r="C8" s="3">
        <v>9767709</v>
      </c>
      <c r="D8" s="5">
        <v>316771451003.66998</v>
      </c>
      <c r="E8" s="5">
        <v>32430.48</v>
      </c>
    </row>
    <row r="9" spans="1:5">
      <c r="A9" s="9">
        <v>35000</v>
      </c>
      <c r="B9" s="8">
        <f t="shared" si="0"/>
        <v>39999.99</v>
      </c>
      <c r="C9" s="3">
        <v>8364883</v>
      </c>
      <c r="D9" s="5">
        <v>313083280935.63</v>
      </c>
      <c r="E9" s="5">
        <v>37428.29</v>
      </c>
    </row>
    <row r="10" spans="1:5">
      <c r="A10" s="9">
        <v>40000</v>
      </c>
      <c r="B10" s="8">
        <f t="shared" si="0"/>
        <v>44999.99</v>
      </c>
      <c r="C10" s="3">
        <v>7010560</v>
      </c>
      <c r="D10" s="5">
        <v>297318140098.85999</v>
      </c>
      <c r="E10" s="5">
        <v>42410.04</v>
      </c>
    </row>
    <row r="11" spans="1:5">
      <c r="A11" s="9">
        <v>45000</v>
      </c>
      <c r="B11" s="8">
        <f t="shared" si="0"/>
        <v>49999.99</v>
      </c>
      <c r="C11" s="3">
        <v>5793377</v>
      </c>
      <c r="D11" s="5">
        <v>274674592986.09</v>
      </c>
      <c r="E11" s="5">
        <v>47411.83</v>
      </c>
    </row>
    <row r="12" spans="1:5">
      <c r="A12" s="9">
        <v>50000</v>
      </c>
      <c r="B12" s="8">
        <f t="shared" si="0"/>
        <v>54999.99</v>
      </c>
      <c r="C12" s="3">
        <v>4752084</v>
      </c>
      <c r="D12" s="5">
        <v>249026984022.14001</v>
      </c>
      <c r="E12" s="5">
        <v>52403.74</v>
      </c>
    </row>
    <row r="13" spans="1:5">
      <c r="A13" s="9">
        <v>55000</v>
      </c>
      <c r="B13" s="8">
        <f t="shared" si="0"/>
        <v>59999.99</v>
      </c>
      <c r="C13" s="3">
        <v>3838759</v>
      </c>
      <c r="D13" s="5">
        <v>220401184485.60001</v>
      </c>
      <c r="E13" s="5">
        <v>57414.7</v>
      </c>
    </row>
    <row r="14" spans="1:5">
      <c r="A14" s="9">
        <v>60000</v>
      </c>
      <c r="B14" s="8">
        <f t="shared" si="0"/>
        <v>64999.99</v>
      </c>
      <c r="C14" s="3">
        <v>3207025</v>
      </c>
      <c r="D14" s="5">
        <v>200110415838.95001</v>
      </c>
      <c r="E14" s="5">
        <v>62397.52</v>
      </c>
    </row>
    <row r="15" spans="1:5">
      <c r="A15" s="9">
        <v>65000</v>
      </c>
      <c r="B15" s="8">
        <f t="shared" si="0"/>
        <v>69999.990000000005</v>
      </c>
      <c r="C15" s="3">
        <v>2611101</v>
      </c>
      <c r="D15" s="5">
        <v>176003312575.67001</v>
      </c>
      <c r="E15" s="5">
        <v>67405.78</v>
      </c>
    </row>
    <row r="16" spans="1:5">
      <c r="A16" s="9">
        <v>70000</v>
      </c>
      <c r="B16" s="8">
        <f t="shared" si="0"/>
        <v>74999.990000000005</v>
      </c>
      <c r="C16" s="3">
        <v>2118329</v>
      </c>
      <c r="D16" s="5">
        <v>153378841933.31</v>
      </c>
      <c r="E16" s="5">
        <v>72405.58</v>
      </c>
    </row>
    <row r="17" spans="1:5">
      <c r="A17" s="9">
        <v>75000</v>
      </c>
      <c r="B17" s="8">
        <f t="shared" si="0"/>
        <v>79999.990000000005</v>
      </c>
      <c r="C17" s="3">
        <v>1756631</v>
      </c>
      <c r="D17" s="5">
        <v>135988129413.47</v>
      </c>
      <c r="E17" s="5">
        <v>77414.17</v>
      </c>
    </row>
    <row r="18" spans="1:5">
      <c r="A18" s="9">
        <v>80000</v>
      </c>
      <c r="B18" s="8">
        <f t="shared" si="0"/>
        <v>84999.99</v>
      </c>
      <c r="C18" s="3">
        <v>1438808</v>
      </c>
      <c r="D18" s="5">
        <v>118570809638.45</v>
      </c>
      <c r="E18" s="5">
        <v>82409.06</v>
      </c>
    </row>
    <row r="19" spans="1:5">
      <c r="A19" s="9">
        <v>85000</v>
      </c>
      <c r="B19" s="8">
        <f t="shared" si="0"/>
        <v>89999.99</v>
      </c>
      <c r="C19" s="3">
        <v>1189153</v>
      </c>
      <c r="D19" s="5">
        <v>103961112334.07001</v>
      </c>
      <c r="E19" s="5">
        <v>87424.5</v>
      </c>
    </row>
    <row r="20" spans="1:5">
      <c r="A20" s="9">
        <v>90000</v>
      </c>
      <c r="B20" s="8">
        <f t="shared" si="0"/>
        <v>94999.99</v>
      </c>
      <c r="C20" s="3">
        <v>1003344</v>
      </c>
      <c r="D20" s="5">
        <v>92713965978.479996</v>
      </c>
      <c r="E20" s="5">
        <v>92404.96</v>
      </c>
    </row>
    <row r="21" spans="1:5">
      <c r="A21" s="9">
        <v>95000</v>
      </c>
      <c r="B21" s="8">
        <f t="shared" si="0"/>
        <v>99999.99</v>
      </c>
      <c r="C21" s="3">
        <v>838049</v>
      </c>
      <c r="D21" s="5">
        <v>81648268011.429993</v>
      </c>
      <c r="E21" s="5">
        <v>97426.6</v>
      </c>
    </row>
    <row r="22" spans="1:5">
      <c r="A22" s="9">
        <v>100000</v>
      </c>
      <c r="B22" s="8">
        <f t="shared" si="0"/>
        <v>104999.99</v>
      </c>
      <c r="C22" s="3">
        <v>712308</v>
      </c>
      <c r="D22" s="5">
        <v>72933265667.350006</v>
      </c>
      <c r="E22" s="5">
        <v>102390.07</v>
      </c>
    </row>
    <row r="23" spans="1:5">
      <c r="A23" s="9">
        <v>105000</v>
      </c>
      <c r="B23" s="8">
        <f t="shared" si="0"/>
        <v>109999.99</v>
      </c>
      <c r="C23" s="3">
        <v>586604</v>
      </c>
      <c r="D23" s="5">
        <v>63012790028.410004</v>
      </c>
      <c r="E23" s="5">
        <v>107419.64</v>
      </c>
    </row>
    <row r="24" spans="1:5">
      <c r="A24" s="9">
        <v>110000</v>
      </c>
      <c r="B24" s="8">
        <f t="shared" si="0"/>
        <v>114999.99</v>
      </c>
      <c r="C24" s="3">
        <v>493696</v>
      </c>
      <c r="D24" s="5">
        <v>55495343420.160004</v>
      </c>
      <c r="E24" s="5">
        <v>112407.93</v>
      </c>
    </row>
    <row r="25" spans="1:5">
      <c r="A25" s="9">
        <v>115000</v>
      </c>
      <c r="B25" s="8">
        <f t="shared" si="0"/>
        <v>119999.99</v>
      </c>
      <c r="C25" s="3">
        <v>416217</v>
      </c>
      <c r="D25" s="5">
        <v>48875285977.099998</v>
      </c>
      <c r="E25" s="5">
        <v>117427.41</v>
      </c>
    </row>
    <row r="26" spans="1:5">
      <c r="A26" s="9">
        <v>120000</v>
      </c>
      <c r="B26" s="8">
        <f t="shared" si="0"/>
        <v>124999.99</v>
      </c>
      <c r="C26" s="3">
        <v>369136</v>
      </c>
      <c r="D26" s="5">
        <v>45175928738.870003</v>
      </c>
      <c r="E26" s="5">
        <v>122382.89</v>
      </c>
    </row>
    <row r="27" spans="1:5">
      <c r="A27" s="9">
        <v>125000</v>
      </c>
      <c r="B27" s="8">
        <f t="shared" si="0"/>
        <v>129999.99</v>
      </c>
      <c r="C27" s="3">
        <v>317665</v>
      </c>
      <c r="D27" s="5">
        <v>40478169163.110001</v>
      </c>
      <c r="E27" s="5">
        <v>127424.08</v>
      </c>
    </row>
    <row r="28" spans="1:5">
      <c r="A28" s="9">
        <v>130000</v>
      </c>
      <c r="B28" s="8">
        <f t="shared" si="0"/>
        <v>134999.99</v>
      </c>
      <c r="C28" s="3">
        <v>278085</v>
      </c>
      <c r="D28" s="5">
        <v>36818385123.540001</v>
      </c>
      <c r="E28" s="5">
        <v>132399.75</v>
      </c>
    </row>
    <row r="29" spans="1:5">
      <c r="A29" s="9">
        <v>135000</v>
      </c>
      <c r="B29" s="8">
        <f t="shared" si="0"/>
        <v>139999.99</v>
      </c>
      <c r="C29" s="3">
        <v>237871</v>
      </c>
      <c r="D29" s="5">
        <v>32687042787.740002</v>
      </c>
      <c r="E29" s="5">
        <v>137415</v>
      </c>
    </row>
    <row r="30" spans="1:5">
      <c r="A30" s="9">
        <v>140000</v>
      </c>
      <c r="B30" s="8">
        <f t="shared" si="0"/>
        <v>144999.99</v>
      </c>
      <c r="C30" s="3">
        <v>211530</v>
      </c>
      <c r="D30" s="5">
        <v>30127614183.470001</v>
      </c>
      <c r="E30" s="5">
        <v>142427.15</v>
      </c>
    </row>
    <row r="31" spans="1:5">
      <c r="A31" s="9">
        <v>145000</v>
      </c>
      <c r="B31" s="8">
        <f t="shared" si="0"/>
        <v>149999.99</v>
      </c>
      <c r="C31" s="3">
        <v>186546</v>
      </c>
      <c r="D31" s="5">
        <v>27508377455.970001</v>
      </c>
      <c r="E31" s="5">
        <v>147461.63</v>
      </c>
    </row>
    <row r="32" spans="1:5">
      <c r="A32" s="9">
        <v>150000</v>
      </c>
      <c r="B32" s="8">
        <f t="shared" si="0"/>
        <v>154999.99</v>
      </c>
      <c r="C32" s="3">
        <v>171684</v>
      </c>
      <c r="D32" s="5">
        <v>26156006194.099998</v>
      </c>
      <c r="E32" s="5">
        <v>152349.70000000001</v>
      </c>
    </row>
    <row r="33" spans="1:5">
      <c r="A33" s="9">
        <v>155000</v>
      </c>
      <c r="B33" s="8">
        <f t="shared" si="0"/>
        <v>159999.99</v>
      </c>
      <c r="C33" s="3">
        <v>149387</v>
      </c>
      <c r="D33" s="5">
        <v>23517712083.860001</v>
      </c>
      <c r="E33" s="5">
        <v>157428.1</v>
      </c>
    </row>
    <row r="34" spans="1:5">
      <c r="A34" s="9">
        <v>160000</v>
      </c>
      <c r="B34" s="8">
        <f t="shared" si="0"/>
        <v>164999.99</v>
      </c>
      <c r="C34" s="3">
        <v>138382</v>
      </c>
      <c r="D34" s="5">
        <v>22472008194.57</v>
      </c>
      <c r="E34" s="5">
        <v>162391.12</v>
      </c>
    </row>
    <row r="35" spans="1:5">
      <c r="A35" s="9">
        <v>165000</v>
      </c>
      <c r="B35" s="8">
        <f t="shared" si="0"/>
        <v>169999.99</v>
      </c>
      <c r="C35" s="3">
        <v>120943</v>
      </c>
      <c r="D35" s="5">
        <v>20249062508.509998</v>
      </c>
      <c r="E35" s="5">
        <v>167426.49</v>
      </c>
    </row>
    <row r="36" spans="1:5">
      <c r="A36" s="9">
        <v>170000</v>
      </c>
      <c r="B36" s="8">
        <f t="shared" si="0"/>
        <v>174999.99</v>
      </c>
      <c r="C36" s="3">
        <v>109583</v>
      </c>
      <c r="D36" s="5">
        <v>18895499287.369999</v>
      </c>
      <c r="E36" s="5">
        <v>172430.94</v>
      </c>
    </row>
    <row r="37" spans="1:5">
      <c r="A37" s="9">
        <v>175000</v>
      </c>
      <c r="B37" s="8">
        <f t="shared" si="0"/>
        <v>179999.99</v>
      </c>
      <c r="C37" s="3">
        <v>98764</v>
      </c>
      <c r="D37" s="5">
        <v>17522449573.09</v>
      </c>
      <c r="E37" s="5">
        <v>177417.37</v>
      </c>
    </row>
    <row r="38" spans="1:5">
      <c r="A38" s="9">
        <v>180000</v>
      </c>
      <c r="B38" s="8">
        <f t="shared" si="0"/>
        <v>184999.99</v>
      </c>
      <c r="C38" s="3">
        <v>92261</v>
      </c>
      <c r="D38" s="5">
        <v>16824912007.74</v>
      </c>
      <c r="E38" s="5">
        <v>182362.12</v>
      </c>
    </row>
    <row r="39" spans="1:5">
      <c r="A39" s="9">
        <v>185000</v>
      </c>
      <c r="B39" s="8">
        <f t="shared" si="0"/>
        <v>189999.99</v>
      </c>
      <c r="C39" s="3">
        <v>81642</v>
      </c>
      <c r="D39" s="5">
        <v>15303012876.08</v>
      </c>
      <c r="E39" s="5">
        <v>187440.45</v>
      </c>
    </row>
    <row r="40" spans="1:5">
      <c r="A40" s="9">
        <v>190000</v>
      </c>
      <c r="B40" s="8">
        <f t="shared" si="0"/>
        <v>194999.99</v>
      </c>
      <c r="C40" s="3">
        <v>75572</v>
      </c>
      <c r="D40" s="5">
        <v>14542879845.870001</v>
      </c>
      <c r="E40" s="5">
        <v>192437.41</v>
      </c>
    </row>
    <row r="41" spans="1:5">
      <c r="A41" s="9">
        <v>195000</v>
      </c>
      <c r="B41" s="8">
        <f t="shared" si="0"/>
        <v>199999.99</v>
      </c>
      <c r="C41" s="3">
        <v>71819</v>
      </c>
      <c r="D41" s="5">
        <v>14183206435.02</v>
      </c>
      <c r="E41" s="5">
        <v>197485.43</v>
      </c>
    </row>
    <row r="42" spans="1:5">
      <c r="A42" s="9">
        <v>200000</v>
      </c>
      <c r="B42" s="8">
        <f t="shared" si="0"/>
        <v>249999.99</v>
      </c>
      <c r="C42" s="3">
        <v>499695</v>
      </c>
      <c r="D42" s="5">
        <v>110672422824.55</v>
      </c>
      <c r="E42" s="5">
        <v>221479.95</v>
      </c>
    </row>
    <row r="43" spans="1:5">
      <c r="A43" s="9">
        <v>250000</v>
      </c>
      <c r="B43" s="8">
        <f t="shared" si="0"/>
        <v>299999.99</v>
      </c>
      <c r="C43" s="3">
        <v>260018</v>
      </c>
      <c r="D43" s="5">
        <v>70858508023.729996</v>
      </c>
      <c r="E43" s="5">
        <v>272513.86</v>
      </c>
    </row>
    <row r="44" spans="1:5">
      <c r="A44" s="9">
        <v>300000</v>
      </c>
      <c r="B44" s="8">
        <f t="shared" si="0"/>
        <v>349999.99</v>
      </c>
      <c r="C44" s="3">
        <v>159165</v>
      </c>
      <c r="D44" s="5">
        <v>51384378113.389999</v>
      </c>
      <c r="E44" s="5">
        <v>322837.17</v>
      </c>
    </row>
    <row r="45" spans="1:5">
      <c r="A45" s="9">
        <v>350000</v>
      </c>
      <c r="B45" s="8">
        <f t="shared" si="0"/>
        <v>399999.99</v>
      </c>
      <c r="C45" s="3">
        <v>103331</v>
      </c>
      <c r="D45" s="5">
        <v>38562309010.739998</v>
      </c>
      <c r="E45" s="5">
        <v>373192.06</v>
      </c>
    </row>
    <row r="46" spans="1:5">
      <c r="A46" s="9">
        <v>400000</v>
      </c>
      <c r="B46" s="8">
        <f t="shared" si="0"/>
        <v>449999.99</v>
      </c>
      <c r="C46" s="3">
        <v>72808</v>
      </c>
      <c r="D46" s="5">
        <v>30812126672.630001</v>
      </c>
      <c r="E46" s="5">
        <v>423196.99</v>
      </c>
    </row>
    <row r="47" spans="1:5">
      <c r="A47" s="9">
        <v>450000</v>
      </c>
      <c r="B47" s="8">
        <f t="shared" si="0"/>
        <v>499999.99</v>
      </c>
      <c r="C47" s="3">
        <v>52146</v>
      </c>
      <c r="D47" s="5">
        <v>24697325244.029999</v>
      </c>
      <c r="E47" s="5">
        <v>473618.79</v>
      </c>
    </row>
    <row r="48" spans="1:5">
      <c r="A48" s="9">
        <v>500000</v>
      </c>
      <c r="B48" s="8">
        <f t="shared" si="0"/>
        <v>999999.99</v>
      </c>
      <c r="C48" s="3">
        <v>171028</v>
      </c>
      <c r="D48" s="5">
        <v>114335016411.11</v>
      </c>
      <c r="E48" s="5">
        <v>668516.36</v>
      </c>
    </row>
    <row r="49" spans="1:5">
      <c r="A49" s="9">
        <v>1000000</v>
      </c>
      <c r="B49" s="8">
        <f t="shared" si="0"/>
        <v>1499999.99</v>
      </c>
      <c r="C49" s="3">
        <v>34058</v>
      </c>
      <c r="D49" s="5">
        <v>40844342824.910004</v>
      </c>
      <c r="E49" s="5">
        <v>1199258.4099999999</v>
      </c>
    </row>
    <row r="50" spans="1:5">
      <c r="A50" s="9">
        <v>1500000</v>
      </c>
      <c r="B50" s="8">
        <f t="shared" si="0"/>
        <v>1999999.99</v>
      </c>
      <c r="C50" s="3">
        <v>13232</v>
      </c>
      <c r="D50" s="5">
        <v>22697290541.830002</v>
      </c>
      <c r="E50" s="5">
        <v>1715333.32</v>
      </c>
    </row>
    <row r="51" spans="1:5">
      <c r="A51" s="9">
        <v>2000000</v>
      </c>
      <c r="B51" s="8">
        <f t="shared" si="0"/>
        <v>2499999.9900000002</v>
      </c>
      <c r="C51" s="3">
        <v>6781</v>
      </c>
      <c r="D51" s="5">
        <v>15078014390.42</v>
      </c>
      <c r="E51" s="5">
        <v>2223567.9700000002</v>
      </c>
    </row>
    <row r="52" spans="1:5">
      <c r="A52" s="9">
        <v>2500000</v>
      </c>
      <c r="B52" s="8">
        <f t="shared" si="0"/>
        <v>2999999.99</v>
      </c>
      <c r="C52" s="3">
        <v>4015</v>
      </c>
      <c r="D52" s="5">
        <v>10956564147.950001</v>
      </c>
      <c r="E52" s="5">
        <v>2728907.63</v>
      </c>
    </row>
    <row r="53" spans="1:5">
      <c r="A53" s="9">
        <v>3000000</v>
      </c>
      <c r="B53" s="8">
        <f t="shared" si="0"/>
        <v>3499999.99</v>
      </c>
      <c r="C53" s="3">
        <v>2613</v>
      </c>
      <c r="D53" s="5">
        <v>8431390166.0100002</v>
      </c>
      <c r="E53" s="5">
        <v>3226708.83</v>
      </c>
    </row>
    <row r="54" spans="1:5">
      <c r="A54" s="9">
        <v>3500000</v>
      </c>
      <c r="B54" s="8">
        <f t="shared" si="0"/>
        <v>3999999.99</v>
      </c>
      <c r="C54" s="3">
        <v>1817</v>
      </c>
      <c r="D54" s="5">
        <v>6790548509.0299997</v>
      </c>
      <c r="E54" s="5">
        <v>3737230.88</v>
      </c>
    </row>
    <row r="55" spans="1:5">
      <c r="A55" s="9">
        <v>4000000</v>
      </c>
      <c r="B55" s="8">
        <f t="shared" si="0"/>
        <v>4499999.99</v>
      </c>
      <c r="C55" s="3">
        <v>1304</v>
      </c>
      <c r="D55" s="5">
        <v>5526173525.4300003</v>
      </c>
      <c r="E55" s="5">
        <v>4237863.13</v>
      </c>
    </row>
    <row r="56" spans="1:5">
      <c r="A56" s="9">
        <v>4500000</v>
      </c>
      <c r="B56" s="8">
        <f>A57-0.01</f>
        <v>4999999.99</v>
      </c>
      <c r="C56" s="2">
        <v>969</v>
      </c>
      <c r="D56" s="5">
        <v>4588842046.4399996</v>
      </c>
      <c r="E56" s="5">
        <v>4735647.1100000003</v>
      </c>
    </row>
    <row r="57" spans="1:5">
      <c r="A57" s="9">
        <v>5000000</v>
      </c>
      <c r="B57" s="8">
        <f t="shared" ref="B57:B59" si="1">A58-0.01</f>
        <v>9999999.9900000002</v>
      </c>
      <c r="C57" s="3">
        <v>3860</v>
      </c>
      <c r="D57" s="5">
        <v>26095389902.279999</v>
      </c>
      <c r="E57" s="5">
        <v>6760463.71</v>
      </c>
    </row>
    <row r="58" spans="1:5">
      <c r="A58" s="9">
        <v>10000000</v>
      </c>
      <c r="B58" s="8">
        <f t="shared" si="1"/>
        <v>19999999.989999998</v>
      </c>
      <c r="C58" s="3">
        <v>1319</v>
      </c>
      <c r="D58" s="5">
        <v>17736413104.790001</v>
      </c>
      <c r="E58" s="5">
        <v>13446863.609999999</v>
      </c>
    </row>
    <row r="59" spans="1:5">
      <c r="A59" s="9">
        <v>20000000</v>
      </c>
      <c r="B59" s="8">
        <f t="shared" si="1"/>
        <v>49999999.990000002</v>
      </c>
      <c r="C59" s="2">
        <v>410</v>
      </c>
      <c r="D59" s="5">
        <v>11842942000.93</v>
      </c>
      <c r="E59" s="5">
        <v>28885224.390000001</v>
      </c>
    </row>
    <row r="60" spans="1:5">
      <c r="A60" s="9">
        <v>50000000</v>
      </c>
      <c r="B60" s="8" t="s">
        <v>2</v>
      </c>
      <c r="C60" s="2">
        <v>96</v>
      </c>
      <c r="D60" s="5">
        <v>8797542952.1599998</v>
      </c>
      <c r="E60" s="5">
        <v>91641072.420000002</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5" workbookViewId="0">
      <selection activeCell="B7" sqref="B7"/>
    </sheetView>
  </sheetViews>
  <sheetFormatPr baseColWidth="10" defaultRowHeight="15" x14ac:dyDescent="0"/>
  <cols>
    <col min="1" max="2" width="13.83203125" bestFit="1" customWidth="1"/>
    <col min="3" max="3" width="11.1640625" bestFit="1" customWidth="1"/>
    <col min="4" max="4" width="19.5" bestFit="1" customWidth="1"/>
    <col min="5" max="5" width="13.83203125" bestFit="1" customWidth="1"/>
  </cols>
  <sheetData>
    <row r="1" spans="1:5">
      <c r="A1" s="10" t="s">
        <v>3</v>
      </c>
      <c r="B1" s="10" t="s">
        <v>4</v>
      </c>
      <c r="C1" s="1" t="s">
        <v>0</v>
      </c>
      <c r="D1" s="1" t="s">
        <v>5</v>
      </c>
      <c r="E1" s="1" t="s">
        <v>6</v>
      </c>
    </row>
    <row r="2" spans="1:5">
      <c r="A2" s="8">
        <v>0.01</v>
      </c>
      <c r="B2" s="8">
        <f t="shared" ref="B2:B55" si="0">A3-0.01</f>
        <v>4999.99</v>
      </c>
      <c r="C2" s="3">
        <v>26312244</v>
      </c>
      <c r="D2" s="4">
        <v>53611362354.889999</v>
      </c>
      <c r="E2" s="4">
        <v>2037.51</v>
      </c>
    </row>
    <row r="3" spans="1:5">
      <c r="A3" s="9">
        <v>5000</v>
      </c>
      <c r="B3" s="8">
        <f t="shared" si="0"/>
        <v>9999.99</v>
      </c>
      <c r="C3" s="3">
        <v>15231616</v>
      </c>
      <c r="D3" s="5">
        <v>112568699045.28</v>
      </c>
      <c r="E3" s="5">
        <v>7390.46</v>
      </c>
    </row>
    <row r="4" spans="1:5">
      <c r="A4" s="9">
        <v>10000</v>
      </c>
      <c r="B4" s="8">
        <f t="shared" si="0"/>
        <v>14999.99</v>
      </c>
      <c r="C4" s="3">
        <v>13262655</v>
      </c>
      <c r="D4" s="5">
        <v>165141124842.5</v>
      </c>
      <c r="E4" s="5">
        <v>12451.59</v>
      </c>
    </row>
    <row r="5" spans="1:5">
      <c r="A5" s="9">
        <v>15000</v>
      </c>
      <c r="B5" s="8">
        <f t="shared" si="0"/>
        <v>19999.990000000002</v>
      </c>
      <c r="C5" s="3">
        <v>12733058</v>
      </c>
      <c r="D5" s="5">
        <v>222561397112.98001</v>
      </c>
      <c r="E5" s="5">
        <v>17479.02</v>
      </c>
    </row>
    <row r="6" spans="1:5">
      <c r="A6" s="9">
        <v>20000</v>
      </c>
      <c r="B6" s="8">
        <f t="shared" si="0"/>
        <v>24999.99</v>
      </c>
      <c r="C6" s="3">
        <v>12034969</v>
      </c>
      <c r="D6" s="5">
        <v>270320352296.20001</v>
      </c>
      <c r="E6" s="5">
        <v>22461.24</v>
      </c>
    </row>
    <row r="7" spans="1:5">
      <c r="A7" s="9">
        <v>25000</v>
      </c>
      <c r="B7" s="8">
        <f t="shared" si="0"/>
        <v>29999.99</v>
      </c>
      <c r="C7" s="3">
        <v>10954035</v>
      </c>
      <c r="D7" s="5">
        <v>300617099009.34003</v>
      </c>
      <c r="E7" s="5">
        <v>27443.5</v>
      </c>
    </row>
    <row r="8" spans="1:5">
      <c r="A8" s="9">
        <v>30000</v>
      </c>
      <c r="B8" s="8">
        <f t="shared" si="0"/>
        <v>34999.99</v>
      </c>
      <c r="C8" s="3">
        <v>9683371</v>
      </c>
      <c r="D8" s="5">
        <v>313926177130.54999</v>
      </c>
      <c r="E8" s="5">
        <v>32419.1</v>
      </c>
    </row>
    <row r="9" spans="1:5">
      <c r="A9" s="9">
        <v>35000</v>
      </c>
      <c r="B9" s="8">
        <f t="shared" si="0"/>
        <v>39999.99</v>
      </c>
      <c r="C9" s="3">
        <v>8204621</v>
      </c>
      <c r="D9" s="5">
        <v>307033515681.51001</v>
      </c>
      <c r="E9" s="5">
        <v>37422.019999999997</v>
      </c>
    </row>
    <row r="10" spans="1:5">
      <c r="A10" s="9">
        <v>40000</v>
      </c>
      <c r="B10" s="8">
        <f t="shared" si="0"/>
        <v>44999.99</v>
      </c>
      <c r="C10" s="3">
        <v>6806272</v>
      </c>
      <c r="D10" s="5">
        <v>288654176535.92999</v>
      </c>
      <c r="E10" s="5">
        <v>42410.03</v>
      </c>
    </row>
    <row r="11" spans="1:5">
      <c r="A11" s="9">
        <v>45000</v>
      </c>
      <c r="B11" s="8">
        <f t="shared" si="0"/>
        <v>49999.99</v>
      </c>
      <c r="C11" s="3">
        <v>5576940</v>
      </c>
      <c r="D11" s="5">
        <v>264392970587.91</v>
      </c>
      <c r="E11" s="5">
        <v>47408.25</v>
      </c>
    </row>
    <row r="12" spans="1:5">
      <c r="A12" s="9">
        <v>50000</v>
      </c>
      <c r="B12" s="8">
        <f t="shared" si="0"/>
        <v>54999.99</v>
      </c>
      <c r="C12" s="3">
        <v>4538692</v>
      </c>
      <c r="D12" s="5">
        <v>237810326345.23999</v>
      </c>
      <c r="E12" s="5">
        <v>52396.22</v>
      </c>
    </row>
    <row r="13" spans="1:5">
      <c r="A13" s="9">
        <v>55000</v>
      </c>
      <c r="B13" s="8">
        <f t="shared" si="0"/>
        <v>59999.99</v>
      </c>
      <c r="C13" s="3">
        <v>3660539</v>
      </c>
      <c r="D13" s="5">
        <v>210164941253.07999</v>
      </c>
      <c r="E13" s="5">
        <v>57413.66</v>
      </c>
    </row>
    <row r="14" spans="1:5">
      <c r="A14" s="9">
        <v>60000</v>
      </c>
      <c r="B14" s="8">
        <f t="shared" si="0"/>
        <v>64999.99</v>
      </c>
      <c r="C14" s="3">
        <v>3012958</v>
      </c>
      <c r="D14" s="5">
        <v>187963608610.87</v>
      </c>
      <c r="E14" s="5">
        <v>62385.07</v>
      </c>
    </row>
    <row r="15" spans="1:5">
      <c r="A15" s="9">
        <v>65000</v>
      </c>
      <c r="B15" s="8">
        <f t="shared" si="0"/>
        <v>69999.990000000005</v>
      </c>
      <c r="C15" s="3">
        <v>2414320</v>
      </c>
      <c r="D15" s="5">
        <v>162705501566.70999</v>
      </c>
      <c r="E15" s="5">
        <v>67391.850000000006</v>
      </c>
    </row>
    <row r="16" spans="1:5">
      <c r="A16" s="9">
        <v>70000</v>
      </c>
      <c r="B16" s="8">
        <f t="shared" si="0"/>
        <v>74999.990000000005</v>
      </c>
      <c r="C16" s="3">
        <v>1966552</v>
      </c>
      <c r="D16" s="5">
        <v>142387092872.23999</v>
      </c>
      <c r="E16" s="5">
        <v>72404.44</v>
      </c>
    </row>
    <row r="17" spans="1:5">
      <c r="A17" s="9">
        <v>75000</v>
      </c>
      <c r="B17" s="8">
        <f t="shared" si="0"/>
        <v>79999.990000000005</v>
      </c>
      <c r="C17" s="3">
        <v>1615822</v>
      </c>
      <c r="D17" s="5">
        <v>125072866027.28999</v>
      </c>
      <c r="E17" s="5">
        <v>77405.100000000006</v>
      </c>
    </row>
    <row r="18" spans="1:5">
      <c r="A18" s="9">
        <v>80000</v>
      </c>
      <c r="B18" s="8">
        <f t="shared" si="0"/>
        <v>84999.99</v>
      </c>
      <c r="C18" s="3">
        <v>1315476</v>
      </c>
      <c r="D18" s="5">
        <v>108414563278.56</v>
      </c>
      <c r="E18" s="5">
        <v>82414.7</v>
      </c>
    </row>
    <row r="19" spans="1:5">
      <c r="A19" s="9">
        <v>85000</v>
      </c>
      <c r="B19" s="8">
        <f t="shared" si="0"/>
        <v>89999.99</v>
      </c>
      <c r="C19" s="3">
        <v>1092117</v>
      </c>
      <c r="D19" s="5">
        <v>95470618688.800003</v>
      </c>
      <c r="E19" s="5">
        <v>87417.94</v>
      </c>
    </row>
    <row r="20" spans="1:5">
      <c r="A20" s="9">
        <v>90000</v>
      </c>
      <c r="B20" s="8">
        <f t="shared" si="0"/>
        <v>94999.99</v>
      </c>
      <c r="C20" s="3">
        <v>905976</v>
      </c>
      <c r="D20" s="5">
        <v>83703850516.820007</v>
      </c>
      <c r="E20" s="5">
        <v>92390.8</v>
      </c>
    </row>
    <row r="21" spans="1:5">
      <c r="A21" s="9">
        <v>95000</v>
      </c>
      <c r="B21" s="8">
        <f t="shared" si="0"/>
        <v>99999.99</v>
      </c>
      <c r="C21" s="3">
        <v>754077</v>
      </c>
      <c r="D21" s="5">
        <v>73460486546.479996</v>
      </c>
      <c r="E21" s="5">
        <v>97417.75</v>
      </c>
    </row>
    <row r="22" spans="1:5">
      <c r="A22" s="9">
        <v>100000</v>
      </c>
      <c r="B22" s="8">
        <f t="shared" si="0"/>
        <v>104999.99</v>
      </c>
      <c r="C22" s="3">
        <v>638941</v>
      </c>
      <c r="D22" s="5">
        <v>65422554046.029999</v>
      </c>
      <c r="E22" s="5">
        <v>102392.17</v>
      </c>
    </row>
    <row r="23" spans="1:5">
      <c r="A23" s="9">
        <v>105000</v>
      </c>
      <c r="B23" s="8">
        <f t="shared" si="0"/>
        <v>109999.99</v>
      </c>
      <c r="C23" s="3">
        <v>522638</v>
      </c>
      <c r="D23" s="5">
        <v>56138911005.220001</v>
      </c>
      <c r="E23" s="5">
        <v>107414.52</v>
      </c>
    </row>
    <row r="24" spans="1:5">
      <c r="A24" s="9">
        <v>110000</v>
      </c>
      <c r="B24" s="8">
        <f t="shared" si="0"/>
        <v>114999.99</v>
      </c>
      <c r="C24" s="3">
        <v>438528</v>
      </c>
      <c r="D24" s="5">
        <v>49293728642.260002</v>
      </c>
      <c r="E24" s="5">
        <v>112407.25</v>
      </c>
    </row>
    <row r="25" spans="1:5">
      <c r="A25" s="9">
        <v>115000</v>
      </c>
      <c r="B25" s="8">
        <f t="shared" si="0"/>
        <v>119999.99</v>
      </c>
      <c r="C25" s="3">
        <v>373709</v>
      </c>
      <c r="D25" s="5">
        <v>43888260510.730003</v>
      </c>
      <c r="E25" s="5">
        <v>117439.67</v>
      </c>
    </row>
    <row r="26" spans="1:5">
      <c r="A26" s="9">
        <v>120000</v>
      </c>
      <c r="B26" s="8">
        <f t="shared" si="0"/>
        <v>124999.99</v>
      </c>
      <c r="C26" s="3">
        <v>337158</v>
      </c>
      <c r="D26" s="5">
        <v>41262113046.139999</v>
      </c>
      <c r="E26" s="5">
        <v>122382.13</v>
      </c>
    </row>
    <row r="27" spans="1:5">
      <c r="A27" s="9">
        <v>125000</v>
      </c>
      <c r="B27" s="8">
        <f t="shared" si="0"/>
        <v>129999.99</v>
      </c>
      <c r="C27" s="3">
        <v>282564</v>
      </c>
      <c r="D27" s="5">
        <v>36001359250.540001</v>
      </c>
      <c r="E27" s="5">
        <v>127409.58</v>
      </c>
    </row>
    <row r="28" spans="1:5">
      <c r="A28" s="9">
        <v>130000</v>
      </c>
      <c r="B28" s="8">
        <f t="shared" si="0"/>
        <v>134999.99</v>
      </c>
      <c r="C28" s="3">
        <v>247382</v>
      </c>
      <c r="D28" s="5">
        <v>32753065586.439999</v>
      </c>
      <c r="E28" s="5">
        <v>132398.74</v>
      </c>
    </row>
    <row r="29" spans="1:5">
      <c r="A29" s="9">
        <v>135000</v>
      </c>
      <c r="B29" s="8">
        <f t="shared" si="0"/>
        <v>139999.99</v>
      </c>
      <c r="C29" s="3">
        <v>213845</v>
      </c>
      <c r="D29" s="5">
        <v>29389400460.349998</v>
      </c>
      <c r="E29" s="5">
        <v>137433.19</v>
      </c>
    </row>
    <row r="30" spans="1:5">
      <c r="A30" s="9">
        <v>140000</v>
      </c>
      <c r="B30" s="8">
        <f t="shared" si="0"/>
        <v>144999.99</v>
      </c>
      <c r="C30" s="3">
        <v>189655</v>
      </c>
      <c r="D30" s="5">
        <v>27011252072.630001</v>
      </c>
      <c r="E30" s="5">
        <v>142423.09</v>
      </c>
    </row>
    <row r="31" spans="1:5">
      <c r="A31" s="9">
        <v>145000</v>
      </c>
      <c r="B31" s="8">
        <f t="shared" si="0"/>
        <v>149999.99</v>
      </c>
      <c r="C31" s="3">
        <v>169290</v>
      </c>
      <c r="D31" s="5">
        <v>24963700529.400002</v>
      </c>
      <c r="E31" s="5">
        <v>147461.16</v>
      </c>
    </row>
    <row r="32" spans="1:5">
      <c r="A32" s="9">
        <v>150000</v>
      </c>
      <c r="B32" s="8">
        <f t="shared" si="0"/>
        <v>154999.99</v>
      </c>
      <c r="C32" s="3">
        <v>155085</v>
      </c>
      <c r="D32" s="5">
        <v>23625581412.16</v>
      </c>
      <c r="E32" s="5">
        <v>152339.56</v>
      </c>
    </row>
    <row r="33" spans="1:5">
      <c r="A33" s="9">
        <v>155000</v>
      </c>
      <c r="B33" s="8">
        <f t="shared" si="0"/>
        <v>159999.99</v>
      </c>
      <c r="C33" s="3">
        <v>134368</v>
      </c>
      <c r="D33" s="5">
        <v>21153193008.34</v>
      </c>
      <c r="E33" s="5">
        <v>157427.31</v>
      </c>
    </row>
    <row r="34" spans="1:5">
      <c r="A34" s="9">
        <v>160000</v>
      </c>
      <c r="B34" s="8">
        <f t="shared" si="0"/>
        <v>164999.99</v>
      </c>
      <c r="C34" s="3">
        <v>126595</v>
      </c>
      <c r="D34" s="5">
        <v>20545574419.400002</v>
      </c>
      <c r="E34" s="5">
        <v>162293.73000000001</v>
      </c>
    </row>
    <row r="35" spans="1:5">
      <c r="A35" s="9">
        <v>165000</v>
      </c>
      <c r="B35" s="8">
        <f t="shared" si="0"/>
        <v>169999.99</v>
      </c>
      <c r="C35" s="3">
        <v>107511</v>
      </c>
      <c r="D35" s="5">
        <v>18001280603.919998</v>
      </c>
      <c r="E35" s="5">
        <v>167436.64000000001</v>
      </c>
    </row>
    <row r="36" spans="1:5">
      <c r="A36" s="9">
        <v>170000</v>
      </c>
      <c r="B36" s="8">
        <f t="shared" si="0"/>
        <v>174999.99</v>
      </c>
      <c r="C36" s="3">
        <v>98643</v>
      </c>
      <c r="D36" s="5">
        <v>17008568329.540001</v>
      </c>
      <c r="E36" s="5">
        <v>172425.5</v>
      </c>
    </row>
    <row r="37" spans="1:5">
      <c r="A37" s="9">
        <v>175000</v>
      </c>
      <c r="B37" s="8">
        <f t="shared" si="0"/>
        <v>179999.99</v>
      </c>
      <c r="C37" s="3">
        <v>89289</v>
      </c>
      <c r="D37" s="5">
        <v>15840295967.110001</v>
      </c>
      <c r="E37" s="5">
        <v>177404.79</v>
      </c>
    </row>
    <row r="38" spans="1:5">
      <c r="A38" s="9">
        <v>180000</v>
      </c>
      <c r="B38" s="8">
        <f t="shared" si="0"/>
        <v>184999.99</v>
      </c>
      <c r="C38" s="3">
        <v>83412</v>
      </c>
      <c r="D38" s="5">
        <v>15210263005.629999</v>
      </c>
      <c r="E38" s="5">
        <v>182351.02</v>
      </c>
    </row>
    <row r="39" spans="1:5">
      <c r="A39" s="9">
        <v>185000</v>
      </c>
      <c r="B39" s="8">
        <f t="shared" si="0"/>
        <v>189999.99</v>
      </c>
      <c r="C39" s="3">
        <v>73551</v>
      </c>
      <c r="D39" s="5">
        <v>13785791988.02</v>
      </c>
      <c r="E39" s="5">
        <v>187431.74</v>
      </c>
    </row>
    <row r="40" spans="1:5">
      <c r="A40" s="9">
        <v>190000</v>
      </c>
      <c r="B40" s="8">
        <f t="shared" si="0"/>
        <v>194999.99</v>
      </c>
      <c r="C40" s="3">
        <v>68023</v>
      </c>
      <c r="D40" s="5">
        <v>13089903618</v>
      </c>
      <c r="E40" s="5">
        <v>192433.49</v>
      </c>
    </row>
    <row r="41" spans="1:5">
      <c r="A41" s="9">
        <v>195000</v>
      </c>
      <c r="B41" s="8">
        <f t="shared" si="0"/>
        <v>199999.99</v>
      </c>
      <c r="C41" s="3">
        <v>65759</v>
      </c>
      <c r="D41" s="5">
        <v>12988098777.98</v>
      </c>
      <c r="E41" s="5">
        <v>197510.59</v>
      </c>
    </row>
    <row r="42" spans="1:5">
      <c r="A42" s="9">
        <v>200000</v>
      </c>
      <c r="B42" s="8">
        <f t="shared" si="0"/>
        <v>249999.99</v>
      </c>
      <c r="C42" s="3">
        <v>449483</v>
      </c>
      <c r="D42" s="5">
        <v>99536460053.679993</v>
      </c>
      <c r="E42" s="5">
        <v>221446.55</v>
      </c>
    </row>
    <row r="43" spans="1:5">
      <c r="A43" s="9">
        <v>250000</v>
      </c>
      <c r="B43" s="8">
        <f t="shared" si="0"/>
        <v>299999.99</v>
      </c>
      <c r="C43" s="3">
        <v>231615</v>
      </c>
      <c r="D43" s="5">
        <v>63110776685.580002</v>
      </c>
      <c r="E43" s="5">
        <v>272481.39</v>
      </c>
    </row>
    <row r="44" spans="1:5">
      <c r="A44" s="9">
        <v>300000</v>
      </c>
      <c r="B44" s="8">
        <f t="shared" si="0"/>
        <v>349999.99</v>
      </c>
      <c r="C44" s="3">
        <v>141904</v>
      </c>
      <c r="D44" s="5">
        <v>45795558264.900002</v>
      </c>
      <c r="E44" s="5">
        <v>322722.11</v>
      </c>
    </row>
    <row r="45" spans="1:5">
      <c r="A45" s="9">
        <v>350000</v>
      </c>
      <c r="B45" s="8">
        <f t="shared" si="0"/>
        <v>399999.99</v>
      </c>
      <c r="C45" s="3">
        <v>92131</v>
      </c>
      <c r="D45" s="5">
        <v>34381349855.309998</v>
      </c>
      <c r="E45" s="5">
        <v>373178.95</v>
      </c>
    </row>
    <row r="46" spans="1:5">
      <c r="A46" s="9">
        <v>400000</v>
      </c>
      <c r="B46" s="8">
        <f t="shared" si="0"/>
        <v>449999.99</v>
      </c>
      <c r="C46" s="3">
        <v>64602</v>
      </c>
      <c r="D46" s="5">
        <v>27335489085.119999</v>
      </c>
      <c r="E46" s="5">
        <v>423136.89</v>
      </c>
    </row>
    <row r="47" spans="1:5">
      <c r="A47" s="9">
        <v>450000</v>
      </c>
      <c r="B47" s="8">
        <f t="shared" si="0"/>
        <v>499999.99</v>
      </c>
      <c r="C47" s="3">
        <v>46074</v>
      </c>
      <c r="D47" s="5">
        <v>21825525112.91</v>
      </c>
      <c r="E47" s="5">
        <v>473705.89</v>
      </c>
    </row>
    <row r="48" spans="1:5">
      <c r="A48" s="9">
        <v>500000</v>
      </c>
      <c r="B48" s="8">
        <f t="shared" si="0"/>
        <v>999999.99</v>
      </c>
      <c r="C48" s="3">
        <v>147453</v>
      </c>
      <c r="D48" s="5">
        <v>98162024977.190002</v>
      </c>
      <c r="E48" s="5">
        <v>665717.38</v>
      </c>
    </row>
    <row r="49" spans="1:5">
      <c r="A49" s="9">
        <v>1000000</v>
      </c>
      <c r="B49" s="8">
        <f t="shared" si="0"/>
        <v>1499999.99</v>
      </c>
      <c r="C49" s="3">
        <v>28299</v>
      </c>
      <c r="D49" s="5">
        <v>33958239991.599998</v>
      </c>
      <c r="E49" s="5">
        <v>1199980.21</v>
      </c>
    </row>
    <row r="50" spans="1:5">
      <c r="A50" s="9">
        <v>1500000</v>
      </c>
      <c r="B50" s="8">
        <f t="shared" si="0"/>
        <v>1999999.99</v>
      </c>
      <c r="C50" s="3">
        <v>10581</v>
      </c>
      <c r="D50" s="5">
        <v>18131424747.68</v>
      </c>
      <c r="E50" s="5">
        <v>1713583.29</v>
      </c>
    </row>
    <row r="51" spans="1:5">
      <c r="A51" s="9">
        <v>2000000</v>
      </c>
      <c r="B51" s="8">
        <f t="shared" si="0"/>
        <v>2499999.9900000002</v>
      </c>
      <c r="C51" s="3">
        <v>5467</v>
      </c>
      <c r="D51" s="5">
        <v>12144184777.17</v>
      </c>
      <c r="E51" s="5">
        <v>2221361.77</v>
      </c>
    </row>
    <row r="52" spans="1:5">
      <c r="A52" s="9">
        <v>2500000</v>
      </c>
      <c r="B52" s="8">
        <f t="shared" si="0"/>
        <v>2999999.99</v>
      </c>
      <c r="C52" s="3">
        <v>3163</v>
      </c>
      <c r="D52" s="5">
        <v>8615506416.4599991</v>
      </c>
      <c r="E52" s="5">
        <v>2723840.16</v>
      </c>
    </row>
    <row r="53" spans="1:5">
      <c r="A53" s="9">
        <v>3000000</v>
      </c>
      <c r="B53" s="8">
        <f t="shared" si="0"/>
        <v>3499999.99</v>
      </c>
      <c r="C53" s="3">
        <v>2035</v>
      </c>
      <c r="D53" s="5">
        <v>6564212280.3199997</v>
      </c>
      <c r="E53" s="5">
        <v>3225657.14</v>
      </c>
    </row>
    <row r="54" spans="1:5">
      <c r="A54" s="9">
        <v>3500000</v>
      </c>
      <c r="B54" s="8">
        <f t="shared" si="0"/>
        <v>3999999.99</v>
      </c>
      <c r="C54" s="3">
        <v>1385</v>
      </c>
      <c r="D54" s="5">
        <v>5181416348.2200003</v>
      </c>
      <c r="E54" s="5">
        <v>3741094.84</v>
      </c>
    </row>
    <row r="55" spans="1:5">
      <c r="A55" s="9">
        <v>4000000</v>
      </c>
      <c r="B55" s="8">
        <f t="shared" si="0"/>
        <v>4499999.99</v>
      </c>
      <c r="C55" s="3">
        <v>1005</v>
      </c>
      <c r="D55" s="5">
        <v>4241861891.6199999</v>
      </c>
      <c r="E55" s="5">
        <v>4220758.0999999996</v>
      </c>
    </row>
    <row r="56" spans="1:5">
      <c r="A56" s="9">
        <v>4500000</v>
      </c>
      <c r="B56" s="8">
        <f>A57-0.01</f>
        <v>4999999.99</v>
      </c>
      <c r="C56" s="2">
        <v>776</v>
      </c>
      <c r="D56" s="5">
        <v>3674317111.0900002</v>
      </c>
      <c r="E56" s="5">
        <v>4734944.7300000004</v>
      </c>
    </row>
    <row r="57" spans="1:5">
      <c r="A57" s="9">
        <v>5000000</v>
      </c>
      <c r="B57" s="8">
        <f t="shared" ref="B57:B59" si="1">A58-0.01</f>
        <v>9999999.9900000002</v>
      </c>
      <c r="C57" s="3">
        <v>2819</v>
      </c>
      <c r="D57" s="5">
        <v>19074770220.099998</v>
      </c>
      <c r="E57" s="5">
        <v>6766502.3799999999</v>
      </c>
    </row>
    <row r="58" spans="1:5">
      <c r="A58" s="9">
        <v>10000000</v>
      </c>
      <c r="B58" s="8">
        <f t="shared" si="1"/>
        <v>19999999.989999998</v>
      </c>
      <c r="C58" s="2">
        <v>864</v>
      </c>
      <c r="D58" s="5">
        <v>11587472730.690001</v>
      </c>
      <c r="E58" s="5">
        <v>13411426.77</v>
      </c>
    </row>
    <row r="59" spans="1:5">
      <c r="A59" s="9">
        <v>20000000</v>
      </c>
      <c r="B59" s="8">
        <f t="shared" si="1"/>
        <v>49999999.990000002</v>
      </c>
      <c r="C59" s="2">
        <v>262</v>
      </c>
      <c r="D59" s="5">
        <v>7658429062.3100004</v>
      </c>
      <c r="E59" s="5">
        <v>29230645.280000001</v>
      </c>
    </row>
    <row r="60" spans="1:5">
      <c r="A60" s="9">
        <v>50000000</v>
      </c>
      <c r="B60" s="8" t="s">
        <v>2</v>
      </c>
      <c r="C60" s="2">
        <v>32</v>
      </c>
      <c r="D60" s="5">
        <v>3005156113.27</v>
      </c>
      <c r="E60" s="5">
        <v>93911128.540000007</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0" workbookViewId="0">
      <selection activeCell="B7" sqref="B7"/>
    </sheetView>
  </sheetViews>
  <sheetFormatPr baseColWidth="10" defaultRowHeight="15" x14ac:dyDescent="0"/>
  <cols>
    <col min="1" max="2" width="13.83203125" bestFit="1" customWidth="1"/>
    <col min="3" max="3" width="11.1640625" bestFit="1" customWidth="1"/>
    <col min="4" max="4" width="19.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26662922</v>
      </c>
      <c r="D2" s="4">
        <v>54411921710.139999</v>
      </c>
      <c r="E2" s="4">
        <v>2040.73</v>
      </c>
    </row>
    <row r="3" spans="1:5">
      <c r="A3" s="9">
        <v>5000</v>
      </c>
      <c r="B3" s="8">
        <f t="shared" si="0"/>
        <v>9999.99</v>
      </c>
      <c r="C3" s="3">
        <v>15401734</v>
      </c>
      <c r="D3" s="5">
        <v>113804776366.59</v>
      </c>
      <c r="E3" s="5">
        <v>7389.09</v>
      </c>
    </row>
    <row r="4" spans="1:5">
      <c r="A4" s="9">
        <v>10000</v>
      </c>
      <c r="B4" s="8">
        <f t="shared" si="0"/>
        <v>14999.99</v>
      </c>
      <c r="C4" s="3">
        <v>13500034</v>
      </c>
      <c r="D4" s="5">
        <v>168214247528.17001</v>
      </c>
      <c r="E4" s="5">
        <v>12460.28</v>
      </c>
    </row>
    <row r="5" spans="1:5">
      <c r="A5" s="9">
        <v>15000</v>
      </c>
      <c r="B5" s="8">
        <f t="shared" si="0"/>
        <v>19999.990000000002</v>
      </c>
      <c r="C5" s="3">
        <v>13050335</v>
      </c>
      <c r="D5" s="5">
        <v>228105121006.35999</v>
      </c>
      <c r="E5" s="5">
        <v>17478.87</v>
      </c>
    </row>
    <row r="6" spans="1:5">
      <c r="A6" s="9">
        <v>20000</v>
      </c>
      <c r="B6" s="8">
        <f t="shared" si="0"/>
        <v>24999.99</v>
      </c>
      <c r="C6" s="3">
        <v>12304956</v>
      </c>
      <c r="D6" s="5">
        <v>276362759851.76001</v>
      </c>
      <c r="E6" s="5">
        <v>22459.47</v>
      </c>
    </row>
    <row r="7" spans="1:5">
      <c r="A7" s="9">
        <v>25000</v>
      </c>
      <c r="B7" s="8">
        <f t="shared" si="0"/>
        <v>29999.99</v>
      </c>
      <c r="C7" s="3">
        <v>11126012</v>
      </c>
      <c r="D7" s="5">
        <v>305312422944.66998</v>
      </c>
      <c r="E7" s="5">
        <v>27441.32</v>
      </c>
    </row>
    <row r="8" spans="1:5">
      <c r="A8" s="9">
        <v>30000</v>
      </c>
      <c r="B8" s="8">
        <f t="shared" si="0"/>
        <v>34999.99</v>
      </c>
      <c r="C8" s="3">
        <v>9763771</v>
      </c>
      <c r="D8" s="5">
        <v>316495523512.06</v>
      </c>
      <c r="E8" s="5">
        <v>32415.3</v>
      </c>
    </row>
    <row r="9" spans="1:5">
      <c r="A9" s="9">
        <v>35000</v>
      </c>
      <c r="B9" s="8">
        <f t="shared" si="0"/>
        <v>39999.99</v>
      </c>
      <c r="C9" s="3">
        <v>8208018</v>
      </c>
      <c r="D9" s="5">
        <v>307090766646.98999</v>
      </c>
      <c r="E9" s="5">
        <v>37413.51</v>
      </c>
    </row>
    <row r="10" spans="1:5">
      <c r="A10" s="9">
        <v>40000</v>
      </c>
      <c r="B10" s="8">
        <f t="shared" si="0"/>
        <v>44999.99</v>
      </c>
      <c r="C10" s="3">
        <v>6769776</v>
      </c>
      <c r="D10" s="5">
        <v>287110668936.09003</v>
      </c>
      <c r="E10" s="5">
        <v>42410.66</v>
      </c>
    </row>
    <row r="11" spans="1:5">
      <c r="A11" s="9">
        <v>45000</v>
      </c>
      <c r="B11" s="8">
        <f t="shared" si="0"/>
        <v>49999.99</v>
      </c>
      <c r="C11" s="3">
        <v>5524427</v>
      </c>
      <c r="D11" s="5">
        <v>261895416515.54999</v>
      </c>
      <c r="E11" s="5">
        <v>47406.8</v>
      </c>
    </row>
    <row r="12" spans="1:5">
      <c r="A12" s="9">
        <v>50000</v>
      </c>
      <c r="B12" s="8">
        <f t="shared" si="0"/>
        <v>54999.99</v>
      </c>
      <c r="C12" s="3">
        <v>4483244</v>
      </c>
      <c r="D12" s="5">
        <v>234916410383.32001</v>
      </c>
      <c r="E12" s="5">
        <v>52398.76</v>
      </c>
    </row>
    <row r="13" spans="1:5">
      <c r="A13" s="9">
        <v>55000</v>
      </c>
      <c r="B13" s="8">
        <f t="shared" si="0"/>
        <v>59999.99</v>
      </c>
      <c r="C13" s="3">
        <v>3568513</v>
      </c>
      <c r="D13" s="5">
        <v>204856650157.42999</v>
      </c>
      <c r="E13" s="5">
        <v>57406.73</v>
      </c>
    </row>
    <row r="14" spans="1:5">
      <c r="A14" s="9">
        <v>60000</v>
      </c>
      <c r="B14" s="8">
        <f t="shared" si="0"/>
        <v>64999.99</v>
      </c>
      <c r="C14" s="3">
        <v>2904225</v>
      </c>
      <c r="D14" s="5">
        <v>181181226798.54999</v>
      </c>
      <c r="E14" s="5">
        <v>62385.4</v>
      </c>
    </row>
    <row r="15" spans="1:5">
      <c r="A15" s="9">
        <v>65000</v>
      </c>
      <c r="B15" s="8">
        <f t="shared" si="0"/>
        <v>69999.990000000005</v>
      </c>
      <c r="C15" s="3">
        <v>2309292</v>
      </c>
      <c r="D15" s="5">
        <v>155650535393.48001</v>
      </c>
      <c r="E15" s="5">
        <v>67401.84</v>
      </c>
    </row>
    <row r="16" spans="1:5">
      <c r="A16" s="9">
        <v>70000</v>
      </c>
      <c r="B16" s="8">
        <f t="shared" si="0"/>
        <v>74999.990000000005</v>
      </c>
      <c r="C16" s="3">
        <v>1885398</v>
      </c>
      <c r="D16" s="5">
        <v>136498261520.34</v>
      </c>
      <c r="E16" s="5">
        <v>72397.58</v>
      </c>
    </row>
    <row r="17" spans="1:5">
      <c r="A17" s="9">
        <v>75000</v>
      </c>
      <c r="B17" s="8">
        <f t="shared" si="0"/>
        <v>79999.990000000005</v>
      </c>
      <c r="C17" s="3">
        <v>1533164</v>
      </c>
      <c r="D17" s="5">
        <v>118667262946.23</v>
      </c>
      <c r="E17" s="5">
        <v>77400.240000000005</v>
      </c>
    </row>
    <row r="18" spans="1:5">
      <c r="A18" s="9">
        <v>80000</v>
      </c>
      <c r="B18" s="8">
        <f t="shared" si="0"/>
        <v>84999.99</v>
      </c>
      <c r="C18" s="3">
        <v>1253579</v>
      </c>
      <c r="D18" s="5">
        <v>103320636856.28</v>
      </c>
      <c r="E18" s="5">
        <v>82420.52</v>
      </c>
    </row>
    <row r="19" spans="1:5">
      <c r="A19" s="9">
        <v>85000</v>
      </c>
      <c r="B19" s="8">
        <f t="shared" si="0"/>
        <v>89999.99</v>
      </c>
      <c r="C19" s="3">
        <v>1017190</v>
      </c>
      <c r="D19" s="5">
        <v>88904808011.479996</v>
      </c>
      <c r="E19" s="5">
        <v>87402.36</v>
      </c>
    </row>
    <row r="20" spans="1:5">
      <c r="A20" s="9">
        <v>90000</v>
      </c>
      <c r="B20" s="8">
        <f t="shared" si="0"/>
        <v>94999.99</v>
      </c>
      <c r="C20" s="3">
        <v>842286</v>
      </c>
      <c r="D20" s="5">
        <v>77821965697.710007</v>
      </c>
      <c r="E20" s="5">
        <v>92393.75</v>
      </c>
    </row>
    <row r="21" spans="1:5">
      <c r="A21" s="9">
        <v>95000</v>
      </c>
      <c r="B21" s="8">
        <f t="shared" si="0"/>
        <v>99999.99</v>
      </c>
      <c r="C21" s="3">
        <v>699355</v>
      </c>
      <c r="D21" s="5">
        <v>68136281500.870003</v>
      </c>
      <c r="E21" s="5">
        <v>97427.32</v>
      </c>
    </row>
    <row r="22" spans="1:5">
      <c r="A22" s="9">
        <v>100000</v>
      </c>
      <c r="B22" s="8">
        <f t="shared" si="0"/>
        <v>104999.99</v>
      </c>
      <c r="C22" s="3">
        <v>591344</v>
      </c>
      <c r="D22" s="5">
        <v>60544065175.75</v>
      </c>
      <c r="E22" s="5">
        <v>102383.83</v>
      </c>
    </row>
    <row r="23" spans="1:5">
      <c r="A23" s="9">
        <v>105000</v>
      </c>
      <c r="B23" s="8">
        <f t="shared" si="0"/>
        <v>109999.99</v>
      </c>
      <c r="C23" s="3">
        <v>480242</v>
      </c>
      <c r="D23" s="5">
        <v>51588215305.150002</v>
      </c>
      <c r="E23" s="5">
        <v>107421.29</v>
      </c>
    </row>
    <row r="24" spans="1:5">
      <c r="A24" s="9">
        <v>110000</v>
      </c>
      <c r="B24" s="8">
        <f t="shared" si="0"/>
        <v>114999.99</v>
      </c>
      <c r="C24" s="3">
        <v>404041</v>
      </c>
      <c r="D24" s="5">
        <v>45418716958.269997</v>
      </c>
      <c r="E24" s="5">
        <v>112411.16</v>
      </c>
    </row>
    <row r="25" spans="1:5">
      <c r="A25" s="9">
        <v>115000</v>
      </c>
      <c r="B25" s="8">
        <f t="shared" si="0"/>
        <v>119999.99</v>
      </c>
      <c r="C25" s="3">
        <v>349576</v>
      </c>
      <c r="D25" s="5">
        <v>41055752446.580002</v>
      </c>
      <c r="E25" s="5">
        <v>117444.43</v>
      </c>
    </row>
    <row r="26" spans="1:5">
      <c r="A26" s="9">
        <v>120000</v>
      </c>
      <c r="B26" s="8">
        <f t="shared" si="0"/>
        <v>124999.99</v>
      </c>
      <c r="C26" s="3">
        <v>310256</v>
      </c>
      <c r="D26" s="5">
        <v>37966044277.220001</v>
      </c>
      <c r="E26" s="5">
        <v>122370.06</v>
      </c>
    </row>
    <row r="27" spans="1:5">
      <c r="A27" s="9">
        <v>125000</v>
      </c>
      <c r="B27" s="8">
        <f t="shared" si="0"/>
        <v>129999.99</v>
      </c>
      <c r="C27" s="3">
        <v>261333</v>
      </c>
      <c r="D27" s="5">
        <v>33297342382.330002</v>
      </c>
      <c r="E27" s="5">
        <v>127413.46</v>
      </c>
    </row>
    <row r="28" spans="1:5">
      <c r="A28" s="9">
        <v>130000</v>
      </c>
      <c r="B28" s="8">
        <f t="shared" si="0"/>
        <v>134999.99</v>
      </c>
      <c r="C28" s="3">
        <v>228772</v>
      </c>
      <c r="D28" s="5">
        <v>30288573905.549999</v>
      </c>
      <c r="E28" s="5">
        <v>132396.32999999999</v>
      </c>
    </row>
    <row r="29" spans="1:5">
      <c r="A29" s="9">
        <v>135000</v>
      </c>
      <c r="B29" s="8">
        <f t="shared" si="0"/>
        <v>139999.99</v>
      </c>
      <c r="C29" s="3">
        <v>197098</v>
      </c>
      <c r="D29" s="5">
        <v>27083240987.669998</v>
      </c>
      <c r="E29" s="5">
        <v>137410.01999999999</v>
      </c>
    </row>
    <row r="30" spans="1:5">
      <c r="A30" s="9">
        <v>140000</v>
      </c>
      <c r="B30" s="8">
        <f t="shared" si="0"/>
        <v>144999.99</v>
      </c>
      <c r="C30" s="3">
        <v>176495</v>
      </c>
      <c r="D30" s="5">
        <v>25135965605.389999</v>
      </c>
      <c r="E30" s="5">
        <v>142417.44</v>
      </c>
    </row>
    <row r="31" spans="1:5">
      <c r="A31" s="9">
        <v>145000</v>
      </c>
      <c r="B31" s="8">
        <f t="shared" si="0"/>
        <v>149999.99</v>
      </c>
      <c r="C31" s="3">
        <v>157017</v>
      </c>
      <c r="D31" s="5">
        <v>23154800337.759998</v>
      </c>
      <c r="E31" s="5">
        <v>147466.84</v>
      </c>
    </row>
    <row r="32" spans="1:5">
      <c r="A32" s="9">
        <v>150000</v>
      </c>
      <c r="B32" s="8">
        <f t="shared" si="0"/>
        <v>154999.99</v>
      </c>
      <c r="C32" s="3">
        <v>143650</v>
      </c>
      <c r="D32" s="5">
        <v>21882228187.93</v>
      </c>
      <c r="E32" s="5">
        <v>152330.16</v>
      </c>
    </row>
    <row r="33" spans="1:5">
      <c r="A33" s="9">
        <v>155000</v>
      </c>
      <c r="B33" s="8">
        <f t="shared" si="0"/>
        <v>159999.99</v>
      </c>
      <c r="C33" s="3">
        <v>125454</v>
      </c>
      <c r="D33" s="5">
        <v>19749563685.369999</v>
      </c>
      <c r="E33" s="5">
        <v>157424.74</v>
      </c>
    </row>
    <row r="34" spans="1:5">
      <c r="A34" s="9">
        <v>160000</v>
      </c>
      <c r="B34" s="8">
        <f t="shared" si="0"/>
        <v>164999.99</v>
      </c>
      <c r="C34" s="3">
        <v>117355</v>
      </c>
      <c r="D34" s="5">
        <v>19047485894.169998</v>
      </c>
      <c r="E34" s="5">
        <v>162306.56</v>
      </c>
    </row>
    <row r="35" spans="1:5">
      <c r="A35" s="9">
        <v>165000</v>
      </c>
      <c r="B35" s="8">
        <f t="shared" si="0"/>
        <v>169999.99</v>
      </c>
      <c r="C35" s="3">
        <v>100747</v>
      </c>
      <c r="D35" s="5">
        <v>16869853322.49</v>
      </c>
      <c r="E35" s="5">
        <v>167447.70000000001</v>
      </c>
    </row>
    <row r="36" spans="1:5">
      <c r="A36" s="9">
        <v>170000</v>
      </c>
      <c r="B36" s="8">
        <f t="shared" si="0"/>
        <v>174999.99</v>
      </c>
      <c r="C36" s="3">
        <v>94157</v>
      </c>
      <c r="D36" s="5">
        <v>16232678774.379999</v>
      </c>
      <c r="E36" s="5">
        <v>172400.13</v>
      </c>
    </row>
    <row r="37" spans="1:5">
      <c r="A37" s="9">
        <v>175000</v>
      </c>
      <c r="B37" s="8">
        <f t="shared" si="0"/>
        <v>179999.99</v>
      </c>
      <c r="C37" s="3">
        <v>84683</v>
      </c>
      <c r="D37" s="5">
        <v>15022538183.74</v>
      </c>
      <c r="E37" s="5">
        <v>177397.33</v>
      </c>
    </row>
    <row r="38" spans="1:5">
      <c r="A38" s="9">
        <v>180000</v>
      </c>
      <c r="B38" s="8">
        <f t="shared" si="0"/>
        <v>184999.99</v>
      </c>
      <c r="C38" s="3">
        <v>79175</v>
      </c>
      <c r="D38" s="5">
        <v>14436276442.51</v>
      </c>
      <c r="E38" s="5">
        <v>182333.77</v>
      </c>
    </row>
    <row r="39" spans="1:5">
      <c r="A39" s="9">
        <v>185000</v>
      </c>
      <c r="B39" s="8">
        <f t="shared" si="0"/>
        <v>189999.99</v>
      </c>
      <c r="C39" s="3">
        <v>69782</v>
      </c>
      <c r="D39" s="5">
        <v>13079755453.34</v>
      </c>
      <c r="E39" s="5">
        <v>187437.38</v>
      </c>
    </row>
    <row r="40" spans="1:5">
      <c r="A40" s="9">
        <v>190000</v>
      </c>
      <c r="B40" s="8">
        <f t="shared" si="0"/>
        <v>194999.99</v>
      </c>
      <c r="C40" s="3">
        <v>64412</v>
      </c>
      <c r="D40" s="5">
        <v>12394985539.51</v>
      </c>
      <c r="E40" s="5">
        <v>192432.86</v>
      </c>
    </row>
    <row r="41" spans="1:5">
      <c r="A41" s="9">
        <v>195000</v>
      </c>
      <c r="B41" s="8">
        <f t="shared" si="0"/>
        <v>199999.99</v>
      </c>
      <c r="C41" s="3">
        <v>61985</v>
      </c>
      <c r="D41" s="5">
        <v>12242611548.16</v>
      </c>
      <c r="E41" s="5">
        <v>197509.26</v>
      </c>
    </row>
    <row r="42" spans="1:5">
      <c r="A42" s="9">
        <v>200000</v>
      </c>
      <c r="B42" s="8">
        <f t="shared" si="0"/>
        <v>249999.99</v>
      </c>
      <c r="C42" s="3">
        <v>424399</v>
      </c>
      <c r="D42" s="5">
        <v>93998240923.710007</v>
      </c>
      <c r="E42" s="5">
        <v>221485.54</v>
      </c>
    </row>
    <row r="43" spans="1:5">
      <c r="A43" s="9">
        <v>250000</v>
      </c>
      <c r="B43" s="8">
        <f t="shared" si="0"/>
        <v>299999.99</v>
      </c>
      <c r="C43" s="3">
        <v>218374</v>
      </c>
      <c r="D43" s="5">
        <v>59503538567.550003</v>
      </c>
      <c r="E43" s="5">
        <v>272484.53999999998</v>
      </c>
    </row>
    <row r="44" spans="1:5">
      <c r="A44" s="9">
        <v>300000</v>
      </c>
      <c r="B44" s="8">
        <f t="shared" si="0"/>
        <v>349999.99</v>
      </c>
      <c r="C44" s="3">
        <v>134545</v>
      </c>
      <c r="D44" s="5">
        <v>43447499909.029999</v>
      </c>
      <c r="E44" s="5">
        <v>322921.7</v>
      </c>
    </row>
    <row r="45" spans="1:5">
      <c r="A45" s="9">
        <v>350000</v>
      </c>
      <c r="B45" s="8">
        <f t="shared" si="0"/>
        <v>399999.99</v>
      </c>
      <c r="C45" s="3">
        <v>87529</v>
      </c>
      <c r="D45" s="5">
        <v>32662623567.639999</v>
      </c>
      <c r="E45" s="5">
        <v>373163.45</v>
      </c>
    </row>
    <row r="46" spans="1:5">
      <c r="A46" s="9">
        <v>400000</v>
      </c>
      <c r="B46" s="8">
        <f t="shared" si="0"/>
        <v>449999.99</v>
      </c>
      <c r="C46" s="3">
        <v>60192</v>
      </c>
      <c r="D46" s="5">
        <v>25468984578.32</v>
      </c>
      <c r="E46" s="5">
        <v>423129.06</v>
      </c>
    </row>
    <row r="47" spans="1:5">
      <c r="A47" s="9">
        <v>450000</v>
      </c>
      <c r="B47" s="8">
        <f t="shared" si="0"/>
        <v>499999.99</v>
      </c>
      <c r="C47" s="3">
        <v>43200</v>
      </c>
      <c r="D47" s="5">
        <v>20460718143.310001</v>
      </c>
      <c r="E47" s="5">
        <v>473627.73</v>
      </c>
    </row>
    <row r="48" spans="1:5">
      <c r="A48" s="9">
        <v>500000</v>
      </c>
      <c r="B48" s="8">
        <f t="shared" si="0"/>
        <v>999999.99</v>
      </c>
      <c r="C48" s="3">
        <v>140473</v>
      </c>
      <c r="D48" s="5">
        <v>93537663919.720001</v>
      </c>
      <c r="E48" s="5">
        <v>665876.46</v>
      </c>
    </row>
    <row r="49" spans="1:5">
      <c r="A49" s="9">
        <v>1000000</v>
      </c>
      <c r="B49" s="8">
        <f t="shared" si="0"/>
        <v>1499999.99</v>
      </c>
      <c r="C49" s="3">
        <v>27127</v>
      </c>
      <c r="D49" s="5">
        <v>32580077926.610001</v>
      </c>
      <c r="E49" s="5">
        <v>1201020.31</v>
      </c>
    </row>
    <row r="50" spans="1:5">
      <c r="A50" s="9">
        <v>1500000</v>
      </c>
      <c r="B50" s="8">
        <f t="shared" si="0"/>
        <v>1999999.99</v>
      </c>
      <c r="C50" s="3">
        <v>10217</v>
      </c>
      <c r="D50" s="5">
        <v>17538532973.48</v>
      </c>
      <c r="E50" s="5">
        <v>1716603.01</v>
      </c>
    </row>
    <row r="51" spans="1:5">
      <c r="A51" s="9">
        <v>2000000</v>
      </c>
      <c r="B51" s="8">
        <f t="shared" si="0"/>
        <v>2499999.9900000002</v>
      </c>
      <c r="C51" s="3">
        <v>5174</v>
      </c>
      <c r="D51" s="5">
        <v>11492983328.26</v>
      </c>
      <c r="E51" s="5">
        <v>2221295.58</v>
      </c>
    </row>
    <row r="52" spans="1:5">
      <c r="A52" s="9">
        <v>2500000</v>
      </c>
      <c r="B52" s="8">
        <f t="shared" si="0"/>
        <v>2999999.99</v>
      </c>
      <c r="C52" s="3">
        <v>2974</v>
      </c>
      <c r="D52" s="5">
        <v>8103636207.6300001</v>
      </c>
      <c r="E52" s="5">
        <v>2724827.24</v>
      </c>
    </row>
    <row r="53" spans="1:5">
      <c r="A53" s="9">
        <v>3000000</v>
      </c>
      <c r="B53" s="8">
        <f t="shared" si="0"/>
        <v>3499999.99</v>
      </c>
      <c r="C53" s="3">
        <v>2016</v>
      </c>
      <c r="D53" s="5">
        <v>6498669026.5600004</v>
      </c>
      <c r="E53" s="5">
        <v>3223546.14</v>
      </c>
    </row>
    <row r="54" spans="1:5">
      <c r="A54" s="9">
        <v>3500000</v>
      </c>
      <c r="B54" s="8">
        <f t="shared" si="0"/>
        <v>3999999.99</v>
      </c>
      <c r="C54" s="3">
        <v>1378</v>
      </c>
      <c r="D54" s="5">
        <v>5142886528.3900003</v>
      </c>
      <c r="E54" s="5">
        <v>3732138.26</v>
      </c>
    </row>
    <row r="55" spans="1:5">
      <c r="A55" s="9">
        <v>4000000</v>
      </c>
      <c r="B55" s="8">
        <f t="shared" si="0"/>
        <v>4499999.99</v>
      </c>
      <c r="C55" s="3">
        <v>1011</v>
      </c>
      <c r="D55" s="5">
        <v>4278599783.9099998</v>
      </c>
      <c r="E55" s="5">
        <v>4232047.26</v>
      </c>
    </row>
    <row r="56" spans="1:5">
      <c r="A56" s="9">
        <v>4500000</v>
      </c>
      <c r="B56" s="8">
        <f>A57-0.01</f>
        <v>4999999.99</v>
      </c>
      <c r="C56" s="2">
        <v>750</v>
      </c>
      <c r="D56" s="5">
        <v>3554607916.5500002</v>
      </c>
      <c r="E56" s="5">
        <v>4739477.22</v>
      </c>
    </row>
    <row r="57" spans="1:5">
      <c r="A57" s="9">
        <v>5000000</v>
      </c>
      <c r="B57" s="8">
        <f t="shared" ref="B57:B59" si="1">A58-0.01</f>
        <v>9999999.9900000002</v>
      </c>
      <c r="C57" s="3">
        <v>2791</v>
      </c>
      <c r="D57" s="5">
        <v>18738133539.09</v>
      </c>
      <c r="E57" s="5">
        <v>6713770.5300000003</v>
      </c>
    </row>
    <row r="58" spans="1:5">
      <c r="A58" s="9">
        <v>10000000</v>
      </c>
      <c r="B58" s="8">
        <f t="shared" si="1"/>
        <v>19999999.989999998</v>
      </c>
      <c r="C58" s="2">
        <v>827</v>
      </c>
      <c r="D58" s="5">
        <v>11088068462.5</v>
      </c>
      <c r="E58" s="5">
        <v>13407579.76</v>
      </c>
    </row>
    <row r="59" spans="1:5">
      <c r="A59" s="9">
        <v>20000000</v>
      </c>
      <c r="B59" s="8">
        <f t="shared" si="1"/>
        <v>49999999.990000002</v>
      </c>
      <c r="C59" s="2">
        <v>235</v>
      </c>
      <c r="D59" s="5">
        <v>6703440147.7399998</v>
      </c>
      <c r="E59" s="5">
        <v>28525277.219999999</v>
      </c>
    </row>
    <row r="60" spans="1:5">
      <c r="A60" s="9">
        <v>50000000</v>
      </c>
      <c r="B60" s="8" t="s">
        <v>2</v>
      </c>
      <c r="C60" s="2">
        <v>39</v>
      </c>
      <c r="D60" s="5">
        <v>3162942139.8499999</v>
      </c>
      <c r="E60" s="5">
        <v>81101080.510000005</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6"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26817190</v>
      </c>
      <c r="D2" s="4">
        <v>54951929031.260002</v>
      </c>
      <c r="E2" s="4">
        <v>2049.13</v>
      </c>
    </row>
    <row r="3" spans="1:5">
      <c r="A3" s="9">
        <v>5000</v>
      </c>
      <c r="B3" s="8">
        <f t="shared" si="0"/>
        <v>9999.99</v>
      </c>
      <c r="C3" s="3">
        <v>15616528</v>
      </c>
      <c r="D3" s="5">
        <v>115416202159.53</v>
      </c>
      <c r="E3" s="5">
        <v>7390.64</v>
      </c>
    </row>
    <row r="4" spans="1:5">
      <c r="A4" s="9">
        <v>10000</v>
      </c>
      <c r="B4" s="8">
        <f t="shared" si="0"/>
        <v>14999.99</v>
      </c>
      <c r="C4" s="3">
        <v>13795034</v>
      </c>
      <c r="D4" s="5">
        <v>171986308794.82001</v>
      </c>
      <c r="E4" s="5">
        <v>12467.26</v>
      </c>
    </row>
    <row r="5" spans="1:5">
      <c r="A5" s="9">
        <v>15000</v>
      </c>
      <c r="B5" s="8">
        <f t="shared" si="0"/>
        <v>19999.990000000002</v>
      </c>
      <c r="C5" s="3">
        <v>13351906</v>
      </c>
      <c r="D5" s="5">
        <v>233379354311.60999</v>
      </c>
      <c r="E5" s="5">
        <v>17479.099999999999</v>
      </c>
    </row>
    <row r="6" spans="1:5">
      <c r="A6" s="9">
        <v>20000</v>
      </c>
      <c r="B6" s="8">
        <f t="shared" si="0"/>
        <v>24999.99</v>
      </c>
      <c r="C6" s="3">
        <v>12582709</v>
      </c>
      <c r="D6" s="5">
        <v>282615269423.40002</v>
      </c>
      <c r="E6" s="5">
        <v>22460.61</v>
      </c>
    </row>
    <row r="7" spans="1:5">
      <c r="A7" s="9">
        <v>25000</v>
      </c>
      <c r="B7" s="8">
        <f t="shared" si="0"/>
        <v>29999.99</v>
      </c>
      <c r="C7" s="3">
        <v>11331571</v>
      </c>
      <c r="D7" s="5">
        <v>310944166450.57001</v>
      </c>
      <c r="E7" s="5">
        <v>27440.52</v>
      </c>
    </row>
    <row r="8" spans="1:5">
      <c r="A8" s="9">
        <v>30000</v>
      </c>
      <c r="B8" s="8">
        <f t="shared" si="0"/>
        <v>34999.99</v>
      </c>
      <c r="C8" s="3">
        <v>9827944</v>
      </c>
      <c r="D8" s="5">
        <v>318578887006.65002</v>
      </c>
      <c r="E8" s="5">
        <v>32415.62</v>
      </c>
    </row>
    <row r="9" spans="1:5">
      <c r="A9" s="9">
        <v>35000</v>
      </c>
      <c r="B9" s="8">
        <f t="shared" si="0"/>
        <v>39999.99</v>
      </c>
      <c r="C9" s="3">
        <v>8215312</v>
      </c>
      <c r="D9" s="5">
        <v>307388358931.65002</v>
      </c>
      <c r="E9" s="5">
        <v>37416.519999999997</v>
      </c>
    </row>
    <row r="10" spans="1:5">
      <c r="A10" s="9">
        <v>40000</v>
      </c>
      <c r="B10" s="8">
        <f t="shared" si="0"/>
        <v>44999.99</v>
      </c>
      <c r="C10" s="3">
        <v>6766739</v>
      </c>
      <c r="D10" s="5">
        <v>286914836658.15997</v>
      </c>
      <c r="E10" s="5">
        <v>42400.75</v>
      </c>
    </row>
    <row r="11" spans="1:5">
      <c r="A11" s="9">
        <v>45000</v>
      </c>
      <c r="B11" s="8">
        <f t="shared" si="0"/>
        <v>49999.99</v>
      </c>
      <c r="C11" s="3">
        <v>5384950</v>
      </c>
      <c r="D11" s="5">
        <v>255232571694.78</v>
      </c>
      <c r="E11" s="5">
        <v>47397.39</v>
      </c>
    </row>
    <row r="12" spans="1:5">
      <c r="A12" s="9">
        <v>50000</v>
      </c>
      <c r="B12" s="8">
        <f t="shared" si="0"/>
        <v>54999.99</v>
      </c>
      <c r="C12" s="3">
        <v>4339729</v>
      </c>
      <c r="D12" s="5">
        <v>227377185569.59</v>
      </c>
      <c r="E12" s="5">
        <v>52394.33</v>
      </c>
    </row>
    <row r="13" spans="1:5">
      <c r="A13" s="9">
        <v>55000</v>
      </c>
      <c r="B13" s="8">
        <f t="shared" si="0"/>
        <v>59999.99</v>
      </c>
      <c r="C13" s="3">
        <v>3425536</v>
      </c>
      <c r="D13" s="5">
        <v>196637265785.57001</v>
      </c>
      <c r="E13" s="5">
        <v>57403.360000000001</v>
      </c>
    </row>
    <row r="14" spans="1:5">
      <c r="A14" s="9">
        <v>60000</v>
      </c>
      <c r="B14" s="8">
        <f t="shared" si="0"/>
        <v>64999.99</v>
      </c>
      <c r="C14" s="3">
        <v>2744626</v>
      </c>
      <c r="D14" s="5">
        <v>171216491964.37</v>
      </c>
      <c r="E14" s="5">
        <v>62382.45</v>
      </c>
    </row>
    <row r="15" spans="1:5">
      <c r="A15" s="9">
        <v>65000</v>
      </c>
      <c r="B15" s="8">
        <f t="shared" si="0"/>
        <v>69999.990000000005</v>
      </c>
      <c r="C15" s="3">
        <v>2199368</v>
      </c>
      <c r="D15" s="5">
        <v>148242697538.79001</v>
      </c>
      <c r="E15" s="5">
        <v>67402.41</v>
      </c>
    </row>
    <row r="16" spans="1:5">
      <c r="A16" s="9">
        <v>70000</v>
      </c>
      <c r="B16" s="8">
        <f t="shared" si="0"/>
        <v>74999.990000000005</v>
      </c>
      <c r="C16" s="3">
        <v>1773588</v>
      </c>
      <c r="D16" s="5">
        <v>128396111636.23</v>
      </c>
      <c r="E16" s="5">
        <v>72393.429999999993</v>
      </c>
    </row>
    <row r="17" spans="1:5">
      <c r="A17" s="9">
        <v>75000</v>
      </c>
      <c r="B17" s="8">
        <f t="shared" si="0"/>
        <v>79999.990000000005</v>
      </c>
      <c r="C17" s="3">
        <v>1451792</v>
      </c>
      <c r="D17" s="5">
        <v>112378707460.98</v>
      </c>
      <c r="E17" s="5">
        <v>77406.89</v>
      </c>
    </row>
    <row r="18" spans="1:5">
      <c r="A18" s="9">
        <v>80000</v>
      </c>
      <c r="B18" s="8">
        <f t="shared" si="0"/>
        <v>84999.99</v>
      </c>
      <c r="C18" s="3">
        <v>1182001</v>
      </c>
      <c r="D18" s="5">
        <v>97390862921.630005</v>
      </c>
      <c r="E18" s="5">
        <v>82394.91</v>
      </c>
    </row>
    <row r="19" spans="1:5">
      <c r="A19" s="9">
        <v>85000</v>
      </c>
      <c r="B19" s="8">
        <f t="shared" si="0"/>
        <v>89999.99</v>
      </c>
      <c r="C19" s="3">
        <v>949081</v>
      </c>
      <c r="D19" s="5">
        <v>82957645412.100006</v>
      </c>
      <c r="E19" s="5">
        <v>87408.39</v>
      </c>
    </row>
    <row r="20" spans="1:5">
      <c r="A20" s="9">
        <v>90000</v>
      </c>
      <c r="B20" s="8">
        <f t="shared" si="0"/>
        <v>94999.99</v>
      </c>
      <c r="C20" s="3">
        <v>787044</v>
      </c>
      <c r="D20" s="5">
        <v>72722589703.660004</v>
      </c>
      <c r="E20" s="5">
        <v>92399.65</v>
      </c>
    </row>
    <row r="21" spans="1:5">
      <c r="A21" s="9">
        <v>95000</v>
      </c>
      <c r="B21" s="8">
        <f t="shared" si="0"/>
        <v>99999.99</v>
      </c>
      <c r="C21" s="3">
        <v>652268</v>
      </c>
      <c r="D21" s="5">
        <v>63542956071.720001</v>
      </c>
      <c r="E21" s="5">
        <v>97418.48</v>
      </c>
    </row>
    <row r="22" spans="1:5">
      <c r="A22" s="9">
        <v>100000</v>
      </c>
      <c r="B22" s="8">
        <f t="shared" si="0"/>
        <v>104999.99</v>
      </c>
      <c r="C22" s="3">
        <v>552909</v>
      </c>
      <c r="D22" s="5">
        <v>56611878839.910004</v>
      </c>
      <c r="E22" s="5">
        <v>102389.14</v>
      </c>
    </row>
    <row r="23" spans="1:5">
      <c r="A23" s="9">
        <v>105000</v>
      </c>
      <c r="B23" s="8">
        <f t="shared" si="0"/>
        <v>109999.99</v>
      </c>
      <c r="C23" s="3">
        <v>450022</v>
      </c>
      <c r="D23" s="5">
        <v>48342870387.839996</v>
      </c>
      <c r="E23" s="5">
        <v>107423.35</v>
      </c>
    </row>
    <row r="24" spans="1:5">
      <c r="A24" s="9">
        <v>110000</v>
      </c>
      <c r="B24" s="8">
        <f t="shared" si="0"/>
        <v>114999.99</v>
      </c>
      <c r="C24" s="3">
        <v>385850</v>
      </c>
      <c r="D24" s="5">
        <v>43377968114.830002</v>
      </c>
      <c r="E24" s="5">
        <v>112421.84</v>
      </c>
    </row>
    <row r="25" spans="1:5">
      <c r="A25" s="9">
        <v>115000</v>
      </c>
      <c r="B25" s="8">
        <f t="shared" si="0"/>
        <v>119999.99</v>
      </c>
      <c r="C25" s="3">
        <v>329859</v>
      </c>
      <c r="D25" s="5">
        <v>38736060827.099998</v>
      </c>
      <c r="E25" s="5">
        <v>117432.18</v>
      </c>
    </row>
    <row r="26" spans="1:5">
      <c r="A26" s="9">
        <v>120000</v>
      </c>
      <c r="B26" s="8">
        <f t="shared" si="0"/>
        <v>124999.99</v>
      </c>
      <c r="C26" s="3">
        <v>294578</v>
      </c>
      <c r="D26" s="5">
        <v>36046905492.629997</v>
      </c>
      <c r="E26" s="5">
        <v>122367.95</v>
      </c>
    </row>
    <row r="27" spans="1:5">
      <c r="A27" s="9">
        <v>125000</v>
      </c>
      <c r="B27" s="8">
        <f t="shared" si="0"/>
        <v>129999.99</v>
      </c>
      <c r="C27" s="3">
        <v>247711</v>
      </c>
      <c r="D27" s="5">
        <v>31560576534.349998</v>
      </c>
      <c r="E27" s="5">
        <v>127408.86</v>
      </c>
    </row>
    <row r="28" spans="1:5">
      <c r="A28" s="9">
        <v>130000</v>
      </c>
      <c r="B28" s="8">
        <f t="shared" si="0"/>
        <v>134999.99</v>
      </c>
      <c r="C28" s="3">
        <v>219963</v>
      </c>
      <c r="D28" s="5">
        <v>29119408001.23</v>
      </c>
      <c r="E28" s="5">
        <v>132383.21</v>
      </c>
    </row>
    <row r="29" spans="1:5">
      <c r="A29" s="9">
        <v>135000</v>
      </c>
      <c r="B29" s="8">
        <f t="shared" si="0"/>
        <v>139999.99</v>
      </c>
      <c r="C29" s="3">
        <v>187608</v>
      </c>
      <c r="D29" s="5">
        <v>25781937562.91</v>
      </c>
      <c r="E29" s="5">
        <v>137424.51</v>
      </c>
    </row>
    <row r="30" spans="1:5">
      <c r="A30" s="9">
        <v>140000</v>
      </c>
      <c r="B30" s="8">
        <f t="shared" si="0"/>
        <v>144999.99</v>
      </c>
      <c r="C30" s="3">
        <v>171383</v>
      </c>
      <c r="D30" s="5">
        <v>24404899270.130001</v>
      </c>
      <c r="E30" s="5">
        <v>142399.76999999999</v>
      </c>
    </row>
    <row r="31" spans="1:5">
      <c r="A31" s="9">
        <v>145000</v>
      </c>
      <c r="B31" s="8">
        <f t="shared" si="0"/>
        <v>149999.99</v>
      </c>
      <c r="C31" s="3">
        <v>150272</v>
      </c>
      <c r="D31" s="5">
        <v>22160053787.23</v>
      </c>
      <c r="E31" s="5">
        <v>147466.29</v>
      </c>
    </row>
    <row r="32" spans="1:5">
      <c r="A32" s="9">
        <v>150000</v>
      </c>
      <c r="B32" s="8">
        <f t="shared" si="0"/>
        <v>154999.99</v>
      </c>
      <c r="C32" s="3">
        <v>139969</v>
      </c>
      <c r="D32" s="5">
        <v>21320544078.380001</v>
      </c>
      <c r="E32" s="5">
        <v>152323.32999999999</v>
      </c>
    </row>
    <row r="33" spans="1:5">
      <c r="A33" s="9">
        <v>155000</v>
      </c>
      <c r="B33" s="8">
        <f t="shared" si="0"/>
        <v>159999.99</v>
      </c>
      <c r="C33" s="3">
        <v>121892</v>
      </c>
      <c r="D33" s="5">
        <v>19188356646.060001</v>
      </c>
      <c r="E33" s="5">
        <v>157420.97</v>
      </c>
    </row>
    <row r="34" spans="1:5">
      <c r="A34" s="9">
        <v>160000</v>
      </c>
      <c r="B34" s="8">
        <f t="shared" si="0"/>
        <v>164999.99</v>
      </c>
      <c r="C34" s="3">
        <v>109780</v>
      </c>
      <c r="D34" s="5">
        <v>17827061000.869999</v>
      </c>
      <c r="E34" s="5">
        <v>162388.97</v>
      </c>
    </row>
    <row r="35" spans="1:5">
      <c r="A35" s="9">
        <v>165000</v>
      </c>
      <c r="B35" s="8">
        <f t="shared" si="0"/>
        <v>169999.99</v>
      </c>
      <c r="C35" s="3">
        <v>98852</v>
      </c>
      <c r="D35" s="5">
        <v>16553947112.34</v>
      </c>
      <c r="E35" s="5">
        <v>167461.93</v>
      </c>
    </row>
    <row r="36" spans="1:5">
      <c r="A36" s="9">
        <v>170000</v>
      </c>
      <c r="B36" s="8">
        <f t="shared" si="0"/>
        <v>174999.99</v>
      </c>
      <c r="C36" s="3">
        <v>102260</v>
      </c>
      <c r="D36" s="5">
        <v>17611179477.619999</v>
      </c>
      <c r="E36" s="5">
        <v>172219.63</v>
      </c>
    </row>
    <row r="37" spans="1:5">
      <c r="A37" s="9">
        <v>175000</v>
      </c>
      <c r="B37" s="8">
        <f t="shared" si="0"/>
        <v>179999.99</v>
      </c>
      <c r="C37" s="3">
        <v>84467</v>
      </c>
      <c r="D37" s="5">
        <v>14984137341.82</v>
      </c>
      <c r="E37" s="5">
        <v>177396.35</v>
      </c>
    </row>
    <row r="38" spans="1:5">
      <c r="A38" s="9">
        <v>180000</v>
      </c>
      <c r="B38" s="8">
        <f t="shared" si="0"/>
        <v>184999.99</v>
      </c>
      <c r="C38" s="3">
        <v>78829</v>
      </c>
      <c r="D38" s="5">
        <v>14374340277.98</v>
      </c>
      <c r="E38" s="5">
        <v>182348.38</v>
      </c>
    </row>
    <row r="39" spans="1:5">
      <c r="A39" s="9">
        <v>185000</v>
      </c>
      <c r="B39" s="8">
        <f t="shared" si="0"/>
        <v>189999.99</v>
      </c>
      <c r="C39" s="3">
        <v>69182</v>
      </c>
      <c r="D39" s="5">
        <v>12966847018.26</v>
      </c>
      <c r="E39" s="5">
        <v>187430.94</v>
      </c>
    </row>
    <row r="40" spans="1:5">
      <c r="A40" s="9">
        <v>190000</v>
      </c>
      <c r="B40" s="8">
        <f t="shared" si="0"/>
        <v>194999.99</v>
      </c>
      <c r="C40" s="3">
        <v>63768</v>
      </c>
      <c r="D40" s="5">
        <v>12270763484.950001</v>
      </c>
      <c r="E40" s="5">
        <v>192428.23</v>
      </c>
    </row>
    <row r="41" spans="1:5">
      <c r="A41" s="9">
        <v>195000</v>
      </c>
      <c r="B41" s="8">
        <f t="shared" si="0"/>
        <v>199999.99</v>
      </c>
      <c r="C41" s="3">
        <v>60156</v>
      </c>
      <c r="D41" s="5">
        <v>11879786913.139999</v>
      </c>
      <c r="E41" s="5">
        <v>197482.99</v>
      </c>
    </row>
    <row r="42" spans="1:5">
      <c r="A42" s="9">
        <v>200000</v>
      </c>
      <c r="B42" s="8">
        <f t="shared" si="0"/>
        <v>249999.99</v>
      </c>
      <c r="C42" s="3">
        <v>412631</v>
      </c>
      <c r="D42" s="5">
        <v>91617218328.270004</v>
      </c>
      <c r="E42" s="5">
        <v>222031.84</v>
      </c>
    </row>
    <row r="43" spans="1:5">
      <c r="A43" s="9">
        <v>250000</v>
      </c>
      <c r="B43" s="8">
        <f t="shared" si="0"/>
        <v>299999.99</v>
      </c>
      <c r="C43" s="3">
        <v>220159</v>
      </c>
      <c r="D43" s="5">
        <v>59986626238.129997</v>
      </c>
      <c r="E43" s="5">
        <v>272469.56</v>
      </c>
    </row>
    <row r="44" spans="1:5">
      <c r="A44" s="9">
        <v>300000</v>
      </c>
      <c r="B44" s="8">
        <f t="shared" si="0"/>
        <v>349999.99</v>
      </c>
      <c r="C44" s="3">
        <v>134531</v>
      </c>
      <c r="D44" s="5">
        <v>43411157413.260002</v>
      </c>
      <c r="E44" s="5">
        <v>322685.15999999997</v>
      </c>
    </row>
    <row r="45" spans="1:5">
      <c r="A45" s="9">
        <v>350000</v>
      </c>
      <c r="B45" s="8">
        <f t="shared" si="0"/>
        <v>399999.99</v>
      </c>
      <c r="C45" s="3">
        <v>86875</v>
      </c>
      <c r="D45" s="5">
        <v>32419425952.07</v>
      </c>
      <c r="E45" s="5">
        <v>373173.25</v>
      </c>
    </row>
    <row r="46" spans="1:5">
      <c r="A46" s="9">
        <v>400000</v>
      </c>
      <c r="B46" s="8">
        <f t="shared" si="0"/>
        <v>449999.99</v>
      </c>
      <c r="C46" s="3">
        <v>61064</v>
      </c>
      <c r="D46" s="5">
        <v>25843570653.349998</v>
      </c>
      <c r="E46" s="5">
        <v>423221.06</v>
      </c>
    </row>
    <row r="47" spans="1:5">
      <c r="A47" s="9">
        <v>450000</v>
      </c>
      <c r="B47" s="8">
        <f t="shared" si="0"/>
        <v>499999.99</v>
      </c>
      <c r="C47" s="3">
        <v>43991</v>
      </c>
      <c r="D47" s="5">
        <v>20841387493.669998</v>
      </c>
      <c r="E47" s="5">
        <v>473764.8</v>
      </c>
    </row>
    <row r="48" spans="1:5">
      <c r="A48" s="9">
        <v>500000</v>
      </c>
      <c r="B48" s="8">
        <f t="shared" si="0"/>
        <v>999999.99</v>
      </c>
      <c r="C48" s="3">
        <v>144954</v>
      </c>
      <c r="D48" s="5">
        <v>96900194627.570007</v>
      </c>
      <c r="E48" s="5">
        <v>668489.28</v>
      </c>
    </row>
    <row r="49" spans="1:5">
      <c r="A49" s="9">
        <v>1000000</v>
      </c>
      <c r="B49" s="8">
        <f t="shared" si="0"/>
        <v>1499999.99</v>
      </c>
      <c r="C49" s="3">
        <v>29916</v>
      </c>
      <c r="D49" s="5">
        <v>35987765741.519997</v>
      </c>
      <c r="E49" s="5">
        <v>1202960.48</v>
      </c>
    </row>
    <row r="50" spans="1:5">
      <c r="A50" s="9">
        <v>1500000</v>
      </c>
      <c r="B50" s="8">
        <f t="shared" si="0"/>
        <v>1999999.99</v>
      </c>
      <c r="C50" s="3">
        <v>11740</v>
      </c>
      <c r="D50" s="5">
        <v>20169224864.360001</v>
      </c>
      <c r="E50" s="5">
        <v>1717991.9</v>
      </c>
    </row>
    <row r="51" spans="1:5">
      <c r="A51" s="9">
        <v>2000000</v>
      </c>
      <c r="B51" s="8">
        <f t="shared" si="0"/>
        <v>2499999.9900000002</v>
      </c>
      <c r="C51" s="3">
        <v>6433</v>
      </c>
      <c r="D51" s="5">
        <v>14329046645.32</v>
      </c>
      <c r="E51" s="5">
        <v>2227428.36</v>
      </c>
    </row>
    <row r="52" spans="1:5">
      <c r="A52" s="9">
        <v>2500000</v>
      </c>
      <c r="B52" s="8">
        <f t="shared" si="0"/>
        <v>2999999.99</v>
      </c>
      <c r="C52" s="3">
        <v>3812</v>
      </c>
      <c r="D52" s="5">
        <v>10400815972.76</v>
      </c>
      <c r="E52" s="5">
        <v>2728440.71</v>
      </c>
    </row>
    <row r="53" spans="1:5">
      <c r="A53" s="9">
        <v>3000000</v>
      </c>
      <c r="B53" s="8">
        <f t="shared" si="0"/>
        <v>3499999.99</v>
      </c>
      <c r="C53" s="3">
        <v>2615</v>
      </c>
      <c r="D53" s="5">
        <v>8433054069.7200003</v>
      </c>
      <c r="E53" s="5">
        <v>3224877.27</v>
      </c>
    </row>
    <row r="54" spans="1:5">
      <c r="A54" s="9">
        <v>3500000</v>
      </c>
      <c r="B54" s="8">
        <f t="shared" si="0"/>
        <v>3999999.99</v>
      </c>
      <c r="C54" s="3">
        <v>1845</v>
      </c>
      <c r="D54" s="5">
        <v>6886364680.5799999</v>
      </c>
      <c r="E54" s="5">
        <v>3732446.98</v>
      </c>
    </row>
    <row r="55" spans="1:5">
      <c r="A55" s="9">
        <v>4000000</v>
      </c>
      <c r="B55" s="8">
        <f t="shared" si="0"/>
        <v>4499999.99</v>
      </c>
      <c r="C55" s="3">
        <v>1425</v>
      </c>
      <c r="D55" s="5">
        <v>6035761231.2200003</v>
      </c>
      <c r="E55" s="5">
        <v>4235621.92</v>
      </c>
    </row>
    <row r="56" spans="1:5">
      <c r="A56" s="9">
        <v>4500000</v>
      </c>
      <c r="B56" s="8">
        <f>A57-0.01</f>
        <v>4999999.99</v>
      </c>
      <c r="C56" s="3">
        <v>1100</v>
      </c>
      <c r="D56" s="5">
        <v>5206248144.54</v>
      </c>
      <c r="E56" s="5">
        <v>4732952.8600000003</v>
      </c>
    </row>
    <row r="57" spans="1:5">
      <c r="A57" s="9">
        <v>5000000</v>
      </c>
      <c r="B57" s="8">
        <f t="shared" ref="B57:B59" si="1">A58-0.01</f>
        <v>9999999.9900000002</v>
      </c>
      <c r="C57" s="3">
        <v>3812</v>
      </c>
      <c r="D57" s="5">
        <v>25672097817.25</v>
      </c>
      <c r="E57" s="5">
        <v>6734548.2199999997</v>
      </c>
    </row>
    <row r="58" spans="1:5">
      <c r="A58" s="9">
        <v>10000000</v>
      </c>
      <c r="B58" s="8">
        <f t="shared" si="1"/>
        <v>19999999.989999998</v>
      </c>
      <c r="C58" s="2">
        <v>875</v>
      </c>
      <c r="D58" s="5">
        <v>11858188181.440001</v>
      </c>
      <c r="E58" s="5">
        <v>13552215.060000001</v>
      </c>
    </row>
    <row r="59" spans="1:5">
      <c r="A59" s="9">
        <v>20000000</v>
      </c>
      <c r="B59" s="8">
        <f t="shared" si="1"/>
        <v>49999999.990000002</v>
      </c>
      <c r="C59" s="2">
        <v>282</v>
      </c>
      <c r="D59" s="5">
        <v>8188034247.6899996</v>
      </c>
      <c r="E59" s="5">
        <v>29035582.440000001</v>
      </c>
    </row>
    <row r="60" spans="1:5">
      <c r="A60" s="9">
        <v>50000000</v>
      </c>
      <c r="B60" s="8" t="s">
        <v>2</v>
      </c>
      <c r="C60" s="2">
        <v>58</v>
      </c>
      <c r="D60" s="5">
        <v>5471810701</v>
      </c>
      <c r="E60" s="5">
        <v>94341563.810000002</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7"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83203125" bestFit="1" customWidth="1"/>
  </cols>
  <sheetData>
    <row r="1" spans="1:5">
      <c r="A1" s="10" t="s">
        <v>3</v>
      </c>
      <c r="B1" s="10" t="s">
        <v>4</v>
      </c>
      <c r="C1" s="1" t="s">
        <v>0</v>
      </c>
      <c r="D1" s="1" t="s">
        <v>5</v>
      </c>
      <c r="E1" s="1" t="s">
        <v>6</v>
      </c>
    </row>
    <row r="2" spans="1:5">
      <c r="A2" s="8">
        <v>0.01</v>
      </c>
      <c r="B2" s="8">
        <f t="shared" ref="B2:B55" si="0">A3-0.01</f>
        <v>4999.99</v>
      </c>
      <c r="C2" s="3">
        <v>27394588</v>
      </c>
      <c r="D2" s="4">
        <v>56323520121.57</v>
      </c>
      <c r="E2" s="4">
        <v>2056.0100000000002</v>
      </c>
    </row>
    <row r="3" spans="1:5">
      <c r="A3" s="9">
        <v>5000</v>
      </c>
      <c r="B3" s="8">
        <f t="shared" si="0"/>
        <v>9999.99</v>
      </c>
      <c r="C3" s="3">
        <v>16031223</v>
      </c>
      <c r="D3" s="5">
        <v>118551037450.64999</v>
      </c>
      <c r="E3" s="5">
        <v>7395.01</v>
      </c>
    </row>
    <row r="4" spans="1:5">
      <c r="A4" s="9">
        <v>10000</v>
      </c>
      <c r="B4" s="8">
        <f t="shared" si="0"/>
        <v>14999.99</v>
      </c>
      <c r="C4" s="3">
        <v>14308143</v>
      </c>
      <c r="D4" s="5">
        <v>178455838029.06</v>
      </c>
      <c r="E4" s="5">
        <v>12472.33</v>
      </c>
    </row>
    <row r="5" spans="1:5">
      <c r="A5" s="9">
        <v>15000</v>
      </c>
      <c r="B5" s="8">
        <f t="shared" si="0"/>
        <v>19999.990000000002</v>
      </c>
      <c r="C5" s="3">
        <v>13782493</v>
      </c>
      <c r="D5" s="5">
        <v>240804206771.5</v>
      </c>
      <c r="E5" s="5">
        <v>17471.75</v>
      </c>
    </row>
    <row r="6" spans="1:5">
      <c r="A6" s="9">
        <v>20000</v>
      </c>
      <c r="B6" s="8">
        <f t="shared" si="0"/>
        <v>24999.99</v>
      </c>
      <c r="C6" s="3">
        <v>12851720</v>
      </c>
      <c r="D6" s="5">
        <v>288634262738.76001</v>
      </c>
      <c r="E6" s="5">
        <v>22458.799999999999</v>
      </c>
    </row>
    <row r="7" spans="1:5">
      <c r="A7" s="9">
        <v>25000</v>
      </c>
      <c r="B7" s="8">
        <f t="shared" si="0"/>
        <v>29999.99</v>
      </c>
      <c r="C7" s="3">
        <v>11416289</v>
      </c>
      <c r="D7" s="5">
        <v>313141332614.13</v>
      </c>
      <c r="E7" s="5">
        <v>27429.35</v>
      </c>
    </row>
    <row r="8" spans="1:5">
      <c r="A8" s="9">
        <v>30000</v>
      </c>
      <c r="B8" s="8">
        <f t="shared" si="0"/>
        <v>34999.99</v>
      </c>
      <c r="C8" s="3">
        <v>9762890</v>
      </c>
      <c r="D8" s="5">
        <v>316397177648.85999</v>
      </c>
      <c r="E8" s="5">
        <v>32408.15</v>
      </c>
    </row>
    <row r="9" spans="1:5">
      <c r="A9" s="9">
        <v>35000</v>
      </c>
      <c r="B9" s="8">
        <f t="shared" si="0"/>
        <v>39999.99</v>
      </c>
      <c r="C9" s="3">
        <v>8066599</v>
      </c>
      <c r="D9" s="5">
        <v>301803027946.39001</v>
      </c>
      <c r="E9" s="5">
        <v>37413.910000000003</v>
      </c>
    </row>
    <row r="10" spans="1:5">
      <c r="A10" s="9">
        <v>40000</v>
      </c>
      <c r="B10" s="8">
        <f t="shared" si="0"/>
        <v>44999.99</v>
      </c>
      <c r="C10" s="3">
        <v>6559310</v>
      </c>
      <c r="D10" s="5">
        <v>278082207554.82001</v>
      </c>
      <c r="E10" s="5">
        <v>42395.040000000001</v>
      </c>
    </row>
    <row r="11" spans="1:5">
      <c r="A11" s="9">
        <v>45000</v>
      </c>
      <c r="B11" s="8">
        <f t="shared" si="0"/>
        <v>49999.99</v>
      </c>
      <c r="C11" s="3">
        <v>5169446</v>
      </c>
      <c r="D11" s="5">
        <v>245014211585.98999</v>
      </c>
      <c r="E11" s="5">
        <v>47396.61</v>
      </c>
    </row>
    <row r="12" spans="1:5">
      <c r="A12" s="9">
        <v>50000</v>
      </c>
      <c r="B12" s="8">
        <f t="shared" si="0"/>
        <v>54999.99</v>
      </c>
      <c r="C12" s="3">
        <v>4129657</v>
      </c>
      <c r="D12" s="5">
        <v>216358086114.23999</v>
      </c>
      <c r="E12" s="5">
        <v>52391.3</v>
      </c>
    </row>
    <row r="13" spans="1:5">
      <c r="A13" s="9">
        <v>55000</v>
      </c>
      <c r="B13" s="8">
        <f t="shared" si="0"/>
        <v>59999.99</v>
      </c>
      <c r="C13" s="3">
        <v>3221160</v>
      </c>
      <c r="D13" s="5">
        <v>184870474916.89001</v>
      </c>
      <c r="E13" s="5">
        <v>57392.52</v>
      </c>
    </row>
    <row r="14" spans="1:5">
      <c r="A14" s="9">
        <v>60000</v>
      </c>
      <c r="B14" s="8">
        <f t="shared" si="0"/>
        <v>64999.99</v>
      </c>
      <c r="C14" s="3">
        <v>2555108</v>
      </c>
      <c r="D14" s="5">
        <v>159380471014.48001</v>
      </c>
      <c r="E14" s="5">
        <v>62377.2</v>
      </c>
    </row>
    <row r="15" spans="1:5">
      <c r="A15" s="9">
        <v>65000</v>
      </c>
      <c r="B15" s="8">
        <f t="shared" si="0"/>
        <v>69999.990000000005</v>
      </c>
      <c r="C15" s="3">
        <v>2019298</v>
      </c>
      <c r="D15" s="5">
        <v>136082717137.49001</v>
      </c>
      <c r="E15" s="5">
        <v>67391.100000000006</v>
      </c>
    </row>
    <row r="16" spans="1:5">
      <c r="A16" s="9">
        <v>70000</v>
      </c>
      <c r="B16" s="8">
        <f t="shared" si="0"/>
        <v>74999.990000000005</v>
      </c>
      <c r="C16" s="3">
        <v>1611481</v>
      </c>
      <c r="D16" s="5">
        <v>116667445704.42999</v>
      </c>
      <c r="E16" s="5">
        <v>72397.66</v>
      </c>
    </row>
    <row r="17" spans="1:5">
      <c r="A17" s="9">
        <v>75000</v>
      </c>
      <c r="B17" s="8">
        <f t="shared" si="0"/>
        <v>79999.990000000005</v>
      </c>
      <c r="C17" s="3">
        <v>1317583</v>
      </c>
      <c r="D17" s="5">
        <v>101980462333.52</v>
      </c>
      <c r="E17" s="5">
        <v>77399.649999999994</v>
      </c>
    </row>
    <row r="18" spans="1:5">
      <c r="A18" s="9">
        <v>80000</v>
      </c>
      <c r="B18" s="8">
        <f t="shared" si="0"/>
        <v>84999.99</v>
      </c>
      <c r="C18" s="3">
        <v>1053813</v>
      </c>
      <c r="D18" s="5">
        <v>86839701618.229996</v>
      </c>
      <c r="E18" s="5">
        <v>82405.23</v>
      </c>
    </row>
    <row r="19" spans="1:5">
      <c r="A19" s="9">
        <v>85000</v>
      </c>
      <c r="B19" s="8">
        <f t="shared" si="0"/>
        <v>89999.99</v>
      </c>
      <c r="C19" s="3">
        <v>845629</v>
      </c>
      <c r="D19" s="5">
        <v>73912033523.320007</v>
      </c>
      <c r="E19" s="5">
        <v>87404.800000000003</v>
      </c>
    </row>
    <row r="20" spans="1:5">
      <c r="A20" s="9">
        <v>90000</v>
      </c>
      <c r="B20" s="8">
        <f t="shared" si="0"/>
        <v>94999.99</v>
      </c>
      <c r="C20" s="3">
        <v>702818</v>
      </c>
      <c r="D20" s="5">
        <v>64939000864.220001</v>
      </c>
      <c r="E20" s="5">
        <v>92398.03</v>
      </c>
    </row>
    <row r="21" spans="1:5">
      <c r="A21" s="9">
        <v>95000</v>
      </c>
      <c r="B21" s="8">
        <f t="shared" si="0"/>
        <v>99999.99</v>
      </c>
      <c r="C21" s="3">
        <v>581163</v>
      </c>
      <c r="D21" s="5">
        <v>56616000944.730003</v>
      </c>
      <c r="E21" s="5">
        <v>97418.45</v>
      </c>
    </row>
    <row r="22" spans="1:5">
      <c r="A22" s="9">
        <v>100000</v>
      </c>
      <c r="B22" s="8">
        <f t="shared" si="0"/>
        <v>104999.99</v>
      </c>
      <c r="C22" s="3">
        <v>496833</v>
      </c>
      <c r="D22" s="5">
        <v>50870039605.589996</v>
      </c>
      <c r="E22" s="5">
        <v>102388.61</v>
      </c>
    </row>
    <row r="23" spans="1:5">
      <c r="A23" s="9">
        <v>105000</v>
      </c>
      <c r="B23" s="8">
        <f t="shared" si="0"/>
        <v>109999.99</v>
      </c>
      <c r="C23" s="3">
        <v>409497</v>
      </c>
      <c r="D23" s="5">
        <v>43992816381.029999</v>
      </c>
      <c r="E23" s="5">
        <v>107431.35</v>
      </c>
    </row>
    <row r="24" spans="1:5">
      <c r="A24" s="9">
        <v>110000</v>
      </c>
      <c r="B24" s="8">
        <f t="shared" si="0"/>
        <v>114999.99</v>
      </c>
      <c r="C24" s="3">
        <v>350850</v>
      </c>
      <c r="D24" s="5">
        <v>39439702767.790001</v>
      </c>
      <c r="E24" s="5">
        <v>112411.86</v>
      </c>
    </row>
    <row r="25" spans="1:5">
      <c r="A25" s="9">
        <v>115000</v>
      </c>
      <c r="B25" s="8">
        <f t="shared" si="0"/>
        <v>119999.99</v>
      </c>
      <c r="C25" s="3">
        <v>297483</v>
      </c>
      <c r="D25" s="5">
        <v>34934741335.209999</v>
      </c>
      <c r="E25" s="5">
        <v>117434.41</v>
      </c>
    </row>
    <row r="26" spans="1:5">
      <c r="A26" s="9">
        <v>120000</v>
      </c>
      <c r="B26" s="8">
        <f t="shared" si="0"/>
        <v>124999.99</v>
      </c>
      <c r="C26" s="3">
        <v>269917</v>
      </c>
      <c r="D26" s="5">
        <v>33020534755.490002</v>
      </c>
      <c r="E26" s="5">
        <v>122335.88</v>
      </c>
    </row>
    <row r="27" spans="1:5">
      <c r="A27" s="9">
        <v>125000</v>
      </c>
      <c r="B27" s="8">
        <f t="shared" si="0"/>
        <v>129999.99</v>
      </c>
      <c r="C27" s="3">
        <v>227488</v>
      </c>
      <c r="D27" s="5">
        <v>28985938703.959999</v>
      </c>
      <c r="E27" s="5">
        <v>127417.44</v>
      </c>
    </row>
    <row r="28" spans="1:5">
      <c r="A28" s="9">
        <v>130000</v>
      </c>
      <c r="B28" s="8">
        <f t="shared" si="0"/>
        <v>134999.99</v>
      </c>
      <c r="C28" s="3">
        <v>198642</v>
      </c>
      <c r="D28" s="5">
        <v>26296811235.880001</v>
      </c>
      <c r="E28" s="5">
        <v>132382.94</v>
      </c>
    </row>
    <row r="29" spans="1:5">
      <c r="A29" s="9">
        <v>135000</v>
      </c>
      <c r="B29" s="8">
        <f t="shared" si="0"/>
        <v>139999.99</v>
      </c>
      <c r="C29" s="3">
        <v>172698</v>
      </c>
      <c r="D29" s="5">
        <v>23730908222.110001</v>
      </c>
      <c r="E29" s="5">
        <v>137412.76</v>
      </c>
    </row>
    <row r="30" spans="1:5">
      <c r="A30" s="9">
        <v>140000</v>
      </c>
      <c r="B30" s="8">
        <f t="shared" si="0"/>
        <v>144999.99</v>
      </c>
      <c r="C30" s="3">
        <v>154806</v>
      </c>
      <c r="D30" s="5">
        <v>22047454904.400002</v>
      </c>
      <c r="E30" s="5">
        <v>142419.9</v>
      </c>
    </row>
    <row r="31" spans="1:5">
      <c r="A31" s="9">
        <v>145000</v>
      </c>
      <c r="B31" s="8">
        <f t="shared" si="0"/>
        <v>149999.99</v>
      </c>
      <c r="C31" s="3">
        <v>137494</v>
      </c>
      <c r="D31" s="5">
        <v>20276037675.049999</v>
      </c>
      <c r="E31" s="5">
        <v>147468.53</v>
      </c>
    </row>
    <row r="32" spans="1:5">
      <c r="A32" s="9">
        <v>150000</v>
      </c>
      <c r="B32" s="8">
        <f t="shared" si="0"/>
        <v>154999.99</v>
      </c>
      <c r="C32" s="3">
        <v>130185</v>
      </c>
      <c r="D32" s="5">
        <v>19829496755.310001</v>
      </c>
      <c r="E32" s="5">
        <v>152317.82999999999</v>
      </c>
    </row>
    <row r="33" spans="1:5">
      <c r="A33" s="9">
        <v>155000</v>
      </c>
      <c r="B33" s="8">
        <f t="shared" si="0"/>
        <v>159999.99</v>
      </c>
      <c r="C33" s="3">
        <v>113830</v>
      </c>
      <c r="D33" s="5">
        <v>17920413559.619999</v>
      </c>
      <c r="E33" s="5">
        <v>157431.38</v>
      </c>
    </row>
    <row r="34" spans="1:5">
      <c r="A34" s="9">
        <v>160000</v>
      </c>
      <c r="B34" s="8">
        <f t="shared" si="0"/>
        <v>164999.99</v>
      </c>
      <c r="C34" s="3">
        <v>106253</v>
      </c>
      <c r="D34" s="5">
        <v>17248044405.16</v>
      </c>
      <c r="E34" s="5">
        <v>162329.95000000001</v>
      </c>
    </row>
    <row r="35" spans="1:5">
      <c r="A35" s="9">
        <v>165000</v>
      </c>
      <c r="B35" s="8">
        <f t="shared" si="0"/>
        <v>169999.99</v>
      </c>
      <c r="C35" s="3">
        <v>93149</v>
      </c>
      <c r="D35" s="5">
        <v>15598099333.57</v>
      </c>
      <c r="E35" s="5">
        <v>167453.21</v>
      </c>
    </row>
    <row r="36" spans="1:5">
      <c r="A36" s="9">
        <v>170000</v>
      </c>
      <c r="B36" s="8">
        <f t="shared" si="0"/>
        <v>174999.99</v>
      </c>
      <c r="C36" s="3">
        <v>94578</v>
      </c>
      <c r="D36" s="5">
        <v>16291685417.620001</v>
      </c>
      <c r="E36" s="5">
        <v>172256.61</v>
      </c>
    </row>
    <row r="37" spans="1:5">
      <c r="A37" s="9">
        <v>175000</v>
      </c>
      <c r="B37" s="8">
        <f t="shared" si="0"/>
        <v>179999.99</v>
      </c>
      <c r="C37" s="3">
        <v>79002</v>
      </c>
      <c r="D37" s="5">
        <v>14013956856.76</v>
      </c>
      <c r="E37" s="5">
        <v>177387.37</v>
      </c>
    </row>
    <row r="38" spans="1:5">
      <c r="A38" s="9">
        <v>180000</v>
      </c>
      <c r="B38" s="8">
        <f t="shared" si="0"/>
        <v>184999.99</v>
      </c>
      <c r="C38" s="3">
        <v>73641</v>
      </c>
      <c r="D38" s="5">
        <v>13428584557.41</v>
      </c>
      <c r="E38" s="5">
        <v>182352.01</v>
      </c>
    </row>
    <row r="39" spans="1:5">
      <c r="A39" s="9">
        <v>185000</v>
      </c>
      <c r="B39" s="8">
        <f t="shared" si="0"/>
        <v>189999.99</v>
      </c>
      <c r="C39" s="3">
        <v>64747</v>
      </c>
      <c r="D39" s="5">
        <v>12135509551.33</v>
      </c>
      <c r="E39" s="5">
        <v>187429.68</v>
      </c>
    </row>
    <row r="40" spans="1:5">
      <c r="A40" s="9">
        <v>190000</v>
      </c>
      <c r="B40" s="8">
        <f t="shared" si="0"/>
        <v>194999.99</v>
      </c>
      <c r="C40" s="3">
        <v>60277</v>
      </c>
      <c r="D40" s="5">
        <v>11599960289.32</v>
      </c>
      <c r="E40" s="5">
        <v>192444.22</v>
      </c>
    </row>
    <row r="41" spans="1:5">
      <c r="A41" s="9">
        <v>195000</v>
      </c>
      <c r="B41" s="8">
        <f t="shared" si="0"/>
        <v>199999.99</v>
      </c>
      <c r="C41" s="3">
        <v>56859</v>
      </c>
      <c r="D41" s="5">
        <v>11228667341.110001</v>
      </c>
      <c r="E41" s="5">
        <v>197482.67</v>
      </c>
    </row>
    <row r="42" spans="1:5">
      <c r="A42" s="9">
        <v>200000</v>
      </c>
      <c r="B42" s="8">
        <f t="shared" si="0"/>
        <v>249999.99</v>
      </c>
      <c r="C42" s="3">
        <v>391377</v>
      </c>
      <c r="D42" s="5">
        <v>86890781105.179993</v>
      </c>
      <c r="E42" s="5">
        <v>222013</v>
      </c>
    </row>
    <row r="43" spans="1:5">
      <c r="A43" s="9">
        <v>250000</v>
      </c>
      <c r="B43" s="8">
        <f t="shared" si="0"/>
        <v>299999.99</v>
      </c>
      <c r="C43" s="3">
        <v>213087</v>
      </c>
      <c r="D43" s="5">
        <v>58062157588.120003</v>
      </c>
      <c r="E43" s="5">
        <v>272480.99</v>
      </c>
    </row>
    <row r="44" spans="1:5">
      <c r="A44" s="9">
        <v>300000</v>
      </c>
      <c r="B44" s="8">
        <f t="shared" si="0"/>
        <v>349999.99</v>
      </c>
      <c r="C44" s="3">
        <v>129769</v>
      </c>
      <c r="D44" s="5">
        <v>41883423802.209999</v>
      </c>
      <c r="E44" s="5">
        <v>322753.69</v>
      </c>
    </row>
    <row r="45" spans="1:5">
      <c r="A45" s="9">
        <v>350000</v>
      </c>
      <c r="B45" s="8">
        <f t="shared" si="0"/>
        <v>399999.99</v>
      </c>
      <c r="C45" s="3">
        <v>85385</v>
      </c>
      <c r="D45" s="5">
        <v>31863647995.830002</v>
      </c>
      <c r="E45" s="5">
        <v>373176.18</v>
      </c>
    </row>
    <row r="46" spans="1:5">
      <c r="A46" s="9">
        <v>400000</v>
      </c>
      <c r="B46" s="8">
        <f t="shared" si="0"/>
        <v>449999.99</v>
      </c>
      <c r="C46" s="3">
        <v>60196</v>
      </c>
      <c r="D46" s="5">
        <v>25479924003.560001</v>
      </c>
      <c r="E46" s="5">
        <v>423282.68</v>
      </c>
    </row>
    <row r="47" spans="1:5">
      <c r="A47" s="9">
        <v>450000</v>
      </c>
      <c r="B47" s="8">
        <f t="shared" si="0"/>
        <v>499999.99</v>
      </c>
      <c r="C47" s="3">
        <v>43486</v>
      </c>
      <c r="D47" s="5">
        <v>20597407095.060001</v>
      </c>
      <c r="E47" s="5">
        <v>473656.05</v>
      </c>
    </row>
    <row r="48" spans="1:5">
      <c r="A48" s="9">
        <v>500000</v>
      </c>
      <c r="B48" s="8">
        <f t="shared" si="0"/>
        <v>999999.99</v>
      </c>
      <c r="C48" s="3">
        <v>149837</v>
      </c>
      <c r="D48" s="5">
        <v>100511324958.27</v>
      </c>
      <c r="E48" s="5">
        <v>670804.43999999994</v>
      </c>
    </row>
    <row r="49" spans="1:5">
      <c r="A49" s="9">
        <v>1000000</v>
      </c>
      <c r="B49" s="8">
        <f t="shared" si="0"/>
        <v>1499999.99</v>
      </c>
      <c r="C49" s="3">
        <v>32341</v>
      </c>
      <c r="D49" s="5">
        <v>38976817529.209999</v>
      </c>
      <c r="E49" s="5">
        <v>1205182.82</v>
      </c>
    </row>
    <row r="50" spans="1:5">
      <c r="A50" s="9">
        <v>1500000</v>
      </c>
      <c r="B50" s="8">
        <f t="shared" si="0"/>
        <v>1999999.99</v>
      </c>
      <c r="C50" s="3">
        <v>13174</v>
      </c>
      <c r="D50" s="5">
        <v>22639175355.400002</v>
      </c>
      <c r="E50" s="5">
        <v>1718473.91</v>
      </c>
    </row>
    <row r="51" spans="1:5">
      <c r="A51" s="9">
        <v>2000000</v>
      </c>
      <c r="B51" s="8">
        <f t="shared" si="0"/>
        <v>2499999.9900000002</v>
      </c>
      <c r="C51" s="3">
        <v>7309</v>
      </c>
      <c r="D51" s="5">
        <v>16260101268.18</v>
      </c>
      <c r="E51" s="5">
        <v>2224668.39</v>
      </c>
    </row>
    <row r="52" spans="1:5">
      <c r="A52" s="9">
        <v>2500000</v>
      </c>
      <c r="B52" s="8">
        <f t="shared" si="0"/>
        <v>2999999.99</v>
      </c>
      <c r="C52" s="3">
        <v>4316</v>
      </c>
      <c r="D52" s="5">
        <v>11786909958.360001</v>
      </c>
      <c r="E52" s="5">
        <v>2730980.06</v>
      </c>
    </row>
    <row r="53" spans="1:5">
      <c r="A53" s="9">
        <v>3000000</v>
      </c>
      <c r="B53" s="8">
        <f t="shared" si="0"/>
        <v>3499999.99</v>
      </c>
      <c r="C53" s="3">
        <v>2992</v>
      </c>
      <c r="D53" s="5">
        <v>9669617593.5900002</v>
      </c>
      <c r="E53" s="5">
        <v>3231824.06</v>
      </c>
    </row>
    <row r="54" spans="1:5">
      <c r="A54" s="9">
        <v>3500000</v>
      </c>
      <c r="B54" s="8">
        <f t="shared" si="0"/>
        <v>3999999.99</v>
      </c>
      <c r="C54" s="3">
        <v>2075</v>
      </c>
      <c r="D54" s="5">
        <v>7759393884.54</v>
      </c>
      <c r="E54" s="5">
        <v>3739466.93</v>
      </c>
    </row>
    <row r="55" spans="1:5">
      <c r="A55" s="9">
        <v>4000000</v>
      </c>
      <c r="B55" s="8">
        <f t="shared" si="0"/>
        <v>4499999.99</v>
      </c>
      <c r="C55" s="3">
        <v>1679</v>
      </c>
      <c r="D55" s="5">
        <v>7115120380.7799997</v>
      </c>
      <c r="E55" s="5">
        <v>4237713.1500000004</v>
      </c>
    </row>
    <row r="56" spans="1:5">
      <c r="A56" s="9">
        <v>4500000</v>
      </c>
      <c r="B56" s="8">
        <f>A57-0.01</f>
        <v>4999999.99</v>
      </c>
      <c r="C56" s="3">
        <v>1217</v>
      </c>
      <c r="D56" s="5">
        <v>5765597253.8999996</v>
      </c>
      <c r="E56" s="5">
        <v>4737549.0999999996</v>
      </c>
    </row>
    <row r="57" spans="1:5">
      <c r="A57" s="9">
        <v>5000000</v>
      </c>
      <c r="B57" s="8">
        <f t="shared" ref="B57:B59" si="1">A58-0.01</f>
        <v>9999999.9900000002</v>
      </c>
      <c r="C57" s="3">
        <v>5009</v>
      </c>
      <c r="D57" s="5">
        <v>33992412901.240002</v>
      </c>
      <c r="E57" s="5">
        <v>6786267.2999999998</v>
      </c>
    </row>
    <row r="58" spans="1:5">
      <c r="A58" s="9">
        <v>10000000</v>
      </c>
      <c r="B58" s="8">
        <f t="shared" si="1"/>
        <v>19999999.989999998</v>
      </c>
      <c r="C58" s="3">
        <v>1313</v>
      </c>
      <c r="D58" s="5">
        <v>17559756417.220001</v>
      </c>
      <c r="E58" s="5">
        <v>13373767.26</v>
      </c>
    </row>
    <row r="59" spans="1:5">
      <c r="A59" s="9">
        <v>20000000</v>
      </c>
      <c r="B59" s="8">
        <f t="shared" si="1"/>
        <v>49999999.990000002</v>
      </c>
      <c r="C59" s="2">
        <v>475</v>
      </c>
      <c r="D59" s="5">
        <v>14019717920.76</v>
      </c>
      <c r="E59" s="5">
        <v>29515195.620000001</v>
      </c>
    </row>
    <row r="60" spans="1:5">
      <c r="A60" s="9">
        <v>50000000</v>
      </c>
      <c r="B60" s="8" t="s">
        <v>2</v>
      </c>
      <c r="C60" s="2">
        <v>91</v>
      </c>
      <c r="D60" s="5">
        <v>10155235537.290001</v>
      </c>
      <c r="E60" s="5">
        <v>111595994.92</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7"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27575843</v>
      </c>
      <c r="D2" s="4">
        <v>56676518382.849998</v>
      </c>
      <c r="E2" s="4">
        <v>2055.3000000000002</v>
      </c>
    </row>
    <row r="3" spans="1:5">
      <c r="A3" s="9">
        <v>5000</v>
      </c>
      <c r="B3" s="8">
        <f t="shared" si="0"/>
        <v>9999.99</v>
      </c>
      <c r="C3" s="3">
        <v>16218192</v>
      </c>
      <c r="D3" s="5">
        <v>120032793105.2</v>
      </c>
      <c r="E3" s="5">
        <v>7401.12</v>
      </c>
    </row>
    <row r="4" spans="1:5">
      <c r="A4" s="9">
        <v>10000</v>
      </c>
      <c r="B4" s="8">
        <f t="shared" si="0"/>
        <v>14999.99</v>
      </c>
      <c r="C4" s="3">
        <v>14596653</v>
      </c>
      <c r="D4" s="5">
        <v>182137505144.03</v>
      </c>
      <c r="E4" s="5">
        <v>12478.03</v>
      </c>
    </row>
    <row r="5" spans="1:5">
      <c r="A5" s="9">
        <v>15000</v>
      </c>
      <c r="B5" s="8">
        <f t="shared" si="0"/>
        <v>19999.990000000002</v>
      </c>
      <c r="C5" s="3">
        <v>13867950</v>
      </c>
      <c r="D5" s="5">
        <v>242149427414.76001</v>
      </c>
      <c r="E5" s="5">
        <v>17461.080000000002</v>
      </c>
    </row>
    <row r="6" spans="1:5">
      <c r="A6" s="9">
        <v>20000</v>
      </c>
      <c r="B6" s="8">
        <f t="shared" si="0"/>
        <v>24999.99</v>
      </c>
      <c r="C6" s="3">
        <v>12776423</v>
      </c>
      <c r="D6" s="5">
        <v>286854127551.17999</v>
      </c>
      <c r="E6" s="5">
        <v>22451.83</v>
      </c>
    </row>
    <row r="7" spans="1:5">
      <c r="A7" s="9">
        <v>25000</v>
      </c>
      <c r="B7" s="8">
        <f t="shared" si="0"/>
        <v>29999.99</v>
      </c>
      <c r="C7" s="3">
        <v>11257607</v>
      </c>
      <c r="D7" s="5">
        <v>308768266903.81</v>
      </c>
      <c r="E7" s="5">
        <v>27427.52</v>
      </c>
    </row>
    <row r="8" spans="1:5">
      <c r="A8" s="9">
        <v>30000</v>
      </c>
      <c r="B8" s="8">
        <f t="shared" si="0"/>
        <v>34999.99</v>
      </c>
      <c r="C8" s="3">
        <v>9465855</v>
      </c>
      <c r="D8" s="5">
        <v>306754982872.14001</v>
      </c>
      <c r="E8" s="5">
        <v>32406.47</v>
      </c>
    </row>
    <row r="9" spans="1:5">
      <c r="A9" s="9">
        <v>35000</v>
      </c>
      <c r="B9" s="8">
        <f t="shared" si="0"/>
        <v>39999.99</v>
      </c>
      <c r="C9" s="3">
        <v>7786312</v>
      </c>
      <c r="D9" s="5">
        <v>291304045680.27002</v>
      </c>
      <c r="E9" s="5">
        <v>37412.33</v>
      </c>
    </row>
    <row r="10" spans="1:5">
      <c r="A10" s="9">
        <v>40000</v>
      </c>
      <c r="B10" s="8">
        <f t="shared" si="0"/>
        <v>44999.99</v>
      </c>
      <c r="C10" s="3">
        <v>6228690</v>
      </c>
      <c r="D10" s="5">
        <v>264021182590.89001</v>
      </c>
      <c r="E10" s="5">
        <v>42387.92</v>
      </c>
    </row>
    <row r="11" spans="1:5">
      <c r="A11" s="9">
        <v>45000</v>
      </c>
      <c r="B11" s="8">
        <f t="shared" si="0"/>
        <v>49999.99</v>
      </c>
      <c r="C11" s="3">
        <v>4864467</v>
      </c>
      <c r="D11" s="5">
        <v>230573173963.42001</v>
      </c>
      <c r="E11" s="5">
        <v>47399.47</v>
      </c>
    </row>
    <row r="12" spans="1:5">
      <c r="A12" s="9">
        <v>50000</v>
      </c>
      <c r="B12" s="8">
        <f t="shared" si="0"/>
        <v>54999.99</v>
      </c>
      <c r="C12" s="3">
        <v>3857725</v>
      </c>
      <c r="D12" s="5">
        <v>202098444762.89999</v>
      </c>
      <c r="E12" s="5">
        <v>52387.99</v>
      </c>
    </row>
    <row r="13" spans="1:5">
      <c r="A13" s="9">
        <v>55000</v>
      </c>
      <c r="B13" s="8">
        <f t="shared" si="0"/>
        <v>59999.99</v>
      </c>
      <c r="C13" s="3">
        <v>2965504</v>
      </c>
      <c r="D13" s="5">
        <v>170196958232.97</v>
      </c>
      <c r="E13" s="5">
        <v>57392.25</v>
      </c>
    </row>
    <row r="14" spans="1:5">
      <c r="A14" s="9">
        <v>60000</v>
      </c>
      <c r="B14" s="8">
        <f t="shared" si="0"/>
        <v>64999.99</v>
      </c>
      <c r="C14" s="3">
        <v>2347225</v>
      </c>
      <c r="D14" s="5">
        <v>146416317223.01001</v>
      </c>
      <c r="E14" s="5">
        <v>62378.48</v>
      </c>
    </row>
    <row r="15" spans="1:5">
      <c r="A15" s="9">
        <v>65000</v>
      </c>
      <c r="B15" s="8">
        <f t="shared" si="0"/>
        <v>69999.990000000005</v>
      </c>
      <c r="C15" s="3">
        <v>1825369</v>
      </c>
      <c r="D15" s="5">
        <v>122999553761.85001</v>
      </c>
      <c r="E15" s="5">
        <v>67383.39</v>
      </c>
    </row>
    <row r="16" spans="1:5">
      <c r="A16" s="9">
        <v>70000</v>
      </c>
      <c r="B16" s="8">
        <f t="shared" si="0"/>
        <v>74999.990000000005</v>
      </c>
      <c r="C16" s="3">
        <v>1456328</v>
      </c>
      <c r="D16" s="5">
        <v>105432573058.39</v>
      </c>
      <c r="E16" s="5">
        <v>72396.17</v>
      </c>
    </row>
    <row r="17" spans="1:5">
      <c r="A17" s="9">
        <v>75000</v>
      </c>
      <c r="B17" s="8">
        <f t="shared" si="0"/>
        <v>79999.990000000005</v>
      </c>
      <c r="C17" s="3">
        <v>1159725</v>
      </c>
      <c r="D17" s="5">
        <v>89737468671.110001</v>
      </c>
      <c r="E17" s="5">
        <v>77378.23</v>
      </c>
    </row>
    <row r="18" spans="1:5">
      <c r="A18" s="9">
        <v>80000</v>
      </c>
      <c r="B18" s="8">
        <f t="shared" si="0"/>
        <v>84999.99</v>
      </c>
      <c r="C18" s="3">
        <v>916410</v>
      </c>
      <c r="D18" s="5">
        <v>75507493873.210007</v>
      </c>
      <c r="E18" s="5">
        <v>82394.880000000005</v>
      </c>
    </row>
    <row r="19" spans="1:5">
      <c r="A19" s="9">
        <v>85000</v>
      </c>
      <c r="B19" s="8">
        <f t="shared" si="0"/>
        <v>89999.99</v>
      </c>
      <c r="C19" s="3">
        <v>736808</v>
      </c>
      <c r="D19" s="5">
        <v>64402692802.099998</v>
      </c>
      <c r="E19" s="5">
        <v>87407.7</v>
      </c>
    </row>
    <row r="20" spans="1:5">
      <c r="A20" s="9">
        <v>90000</v>
      </c>
      <c r="B20" s="8">
        <f t="shared" si="0"/>
        <v>94999.99</v>
      </c>
      <c r="C20" s="3">
        <v>605947</v>
      </c>
      <c r="D20" s="5">
        <v>55980700417.610001</v>
      </c>
      <c r="E20" s="5">
        <v>92385.47</v>
      </c>
    </row>
    <row r="21" spans="1:5">
      <c r="A21" s="9">
        <v>95000</v>
      </c>
      <c r="B21" s="8">
        <f t="shared" si="0"/>
        <v>99999.99</v>
      </c>
      <c r="C21" s="3">
        <v>500547</v>
      </c>
      <c r="D21" s="5">
        <v>48765352175.599998</v>
      </c>
      <c r="E21" s="5">
        <v>97424.12</v>
      </c>
    </row>
    <row r="22" spans="1:5">
      <c r="A22" s="9">
        <v>100000</v>
      </c>
      <c r="B22" s="8">
        <f t="shared" si="0"/>
        <v>104999.99</v>
      </c>
      <c r="C22" s="3">
        <v>432595</v>
      </c>
      <c r="D22" s="5">
        <v>44294645546.980003</v>
      </c>
      <c r="E22" s="5">
        <v>102392.87</v>
      </c>
    </row>
    <row r="23" spans="1:5">
      <c r="A23" s="9">
        <v>105000</v>
      </c>
      <c r="B23" s="8">
        <f t="shared" si="0"/>
        <v>109999.99</v>
      </c>
      <c r="C23" s="3">
        <v>352294</v>
      </c>
      <c r="D23" s="5">
        <v>37837701136.959999</v>
      </c>
      <c r="E23" s="5">
        <v>107403.76</v>
      </c>
    </row>
    <row r="24" spans="1:5">
      <c r="A24" s="9">
        <v>110000</v>
      </c>
      <c r="B24" s="8">
        <f t="shared" si="0"/>
        <v>114999.99</v>
      </c>
      <c r="C24" s="3">
        <v>294804</v>
      </c>
      <c r="D24" s="5">
        <v>33137481066.799999</v>
      </c>
      <c r="E24" s="5">
        <v>112405.13</v>
      </c>
    </row>
    <row r="25" spans="1:5">
      <c r="A25" s="9">
        <v>115000</v>
      </c>
      <c r="B25" s="8">
        <f t="shared" si="0"/>
        <v>119999.99</v>
      </c>
      <c r="C25" s="3">
        <v>250690</v>
      </c>
      <c r="D25" s="5">
        <v>29438200867.400002</v>
      </c>
      <c r="E25" s="5">
        <v>117428.7</v>
      </c>
    </row>
    <row r="26" spans="1:5">
      <c r="A26" s="9">
        <v>120000</v>
      </c>
      <c r="B26" s="8">
        <f t="shared" si="0"/>
        <v>124999.99</v>
      </c>
      <c r="C26" s="3">
        <v>228197</v>
      </c>
      <c r="D26" s="5">
        <v>27915388784.5</v>
      </c>
      <c r="E26" s="5">
        <v>122330.22</v>
      </c>
    </row>
    <row r="27" spans="1:5">
      <c r="A27" s="9">
        <v>125000</v>
      </c>
      <c r="B27" s="8">
        <f t="shared" si="0"/>
        <v>129999.99</v>
      </c>
      <c r="C27" s="3">
        <v>193976</v>
      </c>
      <c r="D27" s="5">
        <v>24709395994.970001</v>
      </c>
      <c r="E27" s="5">
        <v>127383.78</v>
      </c>
    </row>
    <row r="28" spans="1:5">
      <c r="A28" s="9">
        <v>130000</v>
      </c>
      <c r="B28" s="8">
        <f t="shared" si="0"/>
        <v>134999.99</v>
      </c>
      <c r="C28" s="3">
        <v>169700</v>
      </c>
      <c r="D28" s="5">
        <v>22464318918.450001</v>
      </c>
      <c r="E28" s="5">
        <v>132376.66</v>
      </c>
    </row>
    <row r="29" spans="1:5">
      <c r="A29" s="9">
        <v>135000</v>
      </c>
      <c r="B29" s="8">
        <f t="shared" si="0"/>
        <v>139999.99</v>
      </c>
      <c r="C29" s="3">
        <v>147667</v>
      </c>
      <c r="D29" s="5">
        <v>20291069714.279999</v>
      </c>
      <c r="E29" s="5">
        <v>137411</v>
      </c>
    </row>
    <row r="30" spans="1:5">
      <c r="A30" s="9">
        <v>140000</v>
      </c>
      <c r="B30" s="8">
        <f t="shared" si="0"/>
        <v>144999.99</v>
      </c>
      <c r="C30" s="3">
        <v>131124</v>
      </c>
      <c r="D30" s="5">
        <v>18675548516.709999</v>
      </c>
      <c r="E30" s="5">
        <v>142426.62</v>
      </c>
    </row>
    <row r="31" spans="1:5">
      <c r="A31" s="9">
        <v>145000</v>
      </c>
      <c r="B31" s="8">
        <f t="shared" si="0"/>
        <v>149999.99</v>
      </c>
      <c r="C31" s="3">
        <v>117598</v>
      </c>
      <c r="D31" s="5">
        <v>17340982091.84</v>
      </c>
      <c r="E31" s="5">
        <v>147459.84</v>
      </c>
    </row>
    <row r="32" spans="1:5">
      <c r="A32" s="9">
        <v>150000</v>
      </c>
      <c r="B32" s="8">
        <f t="shared" si="0"/>
        <v>154999.99</v>
      </c>
      <c r="C32" s="3">
        <v>111456</v>
      </c>
      <c r="D32" s="5">
        <v>16974658734.469999</v>
      </c>
      <c r="E32" s="5">
        <v>152299.19</v>
      </c>
    </row>
    <row r="33" spans="1:5">
      <c r="A33" s="9">
        <v>155000</v>
      </c>
      <c r="B33" s="8">
        <f t="shared" si="0"/>
        <v>159999.99</v>
      </c>
      <c r="C33" s="3">
        <v>97724</v>
      </c>
      <c r="D33" s="5">
        <v>15385620833.41</v>
      </c>
      <c r="E33" s="5">
        <v>157439.53</v>
      </c>
    </row>
    <row r="34" spans="1:5">
      <c r="A34" s="9">
        <v>160000</v>
      </c>
      <c r="B34" s="8">
        <f t="shared" si="0"/>
        <v>164999.99</v>
      </c>
      <c r="C34" s="3">
        <v>99527</v>
      </c>
      <c r="D34" s="5">
        <v>16139707543.040001</v>
      </c>
      <c r="E34" s="5">
        <v>162164.10999999999</v>
      </c>
    </row>
    <row r="35" spans="1:5">
      <c r="A35" s="9">
        <v>165000</v>
      </c>
      <c r="B35" s="8">
        <f t="shared" si="0"/>
        <v>169999.99</v>
      </c>
      <c r="C35" s="3">
        <v>79697</v>
      </c>
      <c r="D35" s="5">
        <v>13342787434.15</v>
      </c>
      <c r="E35" s="5">
        <v>167418.94</v>
      </c>
    </row>
    <row r="36" spans="1:5">
      <c r="A36" s="9">
        <v>170000</v>
      </c>
      <c r="B36" s="8">
        <f t="shared" si="0"/>
        <v>174999.99</v>
      </c>
      <c r="C36" s="3">
        <v>72833</v>
      </c>
      <c r="D36" s="5">
        <v>12557916941.1</v>
      </c>
      <c r="E36" s="5">
        <v>172420.7</v>
      </c>
    </row>
    <row r="37" spans="1:5">
      <c r="A37" s="9">
        <v>175000</v>
      </c>
      <c r="B37" s="8">
        <f t="shared" si="0"/>
        <v>179999.99</v>
      </c>
      <c r="C37" s="3">
        <v>67253</v>
      </c>
      <c r="D37" s="5">
        <v>11930909610.969999</v>
      </c>
      <c r="E37" s="5">
        <v>177403.38</v>
      </c>
    </row>
    <row r="38" spans="1:5">
      <c r="A38" s="9">
        <v>180000</v>
      </c>
      <c r="B38" s="8">
        <f t="shared" si="0"/>
        <v>184999.99</v>
      </c>
      <c r="C38" s="3">
        <v>62796</v>
      </c>
      <c r="D38" s="5">
        <v>11450996815.24</v>
      </c>
      <c r="E38" s="5">
        <v>182352.33</v>
      </c>
    </row>
    <row r="39" spans="1:5">
      <c r="A39" s="9">
        <v>185000</v>
      </c>
      <c r="B39" s="8">
        <f t="shared" si="0"/>
        <v>189999.99</v>
      </c>
      <c r="C39" s="3">
        <v>55309</v>
      </c>
      <c r="D39" s="5">
        <v>10366318076.530001</v>
      </c>
      <c r="E39" s="5">
        <v>187425.52</v>
      </c>
    </row>
    <row r="40" spans="1:5">
      <c r="A40" s="9">
        <v>190000</v>
      </c>
      <c r="B40" s="8">
        <f t="shared" si="0"/>
        <v>194999.99</v>
      </c>
      <c r="C40" s="3">
        <v>51581</v>
      </c>
      <c r="D40" s="5">
        <v>9925750604.7299995</v>
      </c>
      <c r="E40" s="5">
        <v>192430.36</v>
      </c>
    </row>
    <row r="41" spans="1:5">
      <c r="A41" s="9">
        <v>195000</v>
      </c>
      <c r="B41" s="8">
        <f t="shared" si="0"/>
        <v>199999.99</v>
      </c>
      <c r="C41" s="3">
        <v>48926</v>
      </c>
      <c r="D41" s="5">
        <v>9662073267.1000004</v>
      </c>
      <c r="E41" s="5">
        <v>197483.41</v>
      </c>
    </row>
    <row r="42" spans="1:5">
      <c r="A42" s="9">
        <v>200000</v>
      </c>
      <c r="B42" s="8">
        <f t="shared" si="0"/>
        <v>249999.99</v>
      </c>
      <c r="C42" s="3">
        <v>337655</v>
      </c>
      <c r="D42" s="5">
        <v>74944062619.759995</v>
      </c>
      <c r="E42" s="5">
        <v>221954.55</v>
      </c>
    </row>
    <row r="43" spans="1:5">
      <c r="A43" s="9">
        <v>250000</v>
      </c>
      <c r="B43" s="8">
        <f t="shared" si="0"/>
        <v>299999.99</v>
      </c>
      <c r="C43" s="3">
        <v>183967</v>
      </c>
      <c r="D43" s="5">
        <v>50135289400.519997</v>
      </c>
      <c r="E43" s="5">
        <v>272523.28000000003</v>
      </c>
    </row>
    <row r="44" spans="1:5">
      <c r="A44" s="9">
        <v>300000</v>
      </c>
      <c r="B44" s="8">
        <f t="shared" si="0"/>
        <v>349999.99</v>
      </c>
      <c r="C44" s="3">
        <v>113518</v>
      </c>
      <c r="D44" s="5">
        <v>36622055721.660004</v>
      </c>
      <c r="E44" s="5">
        <v>322610.12</v>
      </c>
    </row>
    <row r="45" spans="1:5">
      <c r="A45" s="9">
        <v>350000</v>
      </c>
      <c r="B45" s="8">
        <f t="shared" si="0"/>
        <v>399999.99</v>
      </c>
      <c r="C45" s="3">
        <v>74794</v>
      </c>
      <c r="D45" s="5">
        <v>27919089822.09</v>
      </c>
      <c r="E45" s="5">
        <v>373279.81</v>
      </c>
    </row>
    <row r="46" spans="1:5">
      <c r="A46" s="9">
        <v>400000</v>
      </c>
      <c r="B46" s="8">
        <f t="shared" si="0"/>
        <v>449999.99</v>
      </c>
      <c r="C46" s="3">
        <v>53045</v>
      </c>
      <c r="D46" s="5">
        <v>22447408659.889999</v>
      </c>
      <c r="E46" s="5">
        <v>423176.71</v>
      </c>
    </row>
    <row r="47" spans="1:5">
      <c r="A47" s="9">
        <v>450000</v>
      </c>
      <c r="B47" s="8">
        <f t="shared" si="0"/>
        <v>499999.99</v>
      </c>
      <c r="C47" s="3">
        <v>38142</v>
      </c>
      <c r="D47" s="5">
        <v>18061599145.990002</v>
      </c>
      <c r="E47" s="5">
        <v>473535.71</v>
      </c>
    </row>
    <row r="48" spans="1:5">
      <c r="A48" s="9">
        <v>500000</v>
      </c>
      <c r="B48" s="8">
        <f t="shared" si="0"/>
        <v>999999.99</v>
      </c>
      <c r="C48" s="3">
        <v>126908</v>
      </c>
      <c r="D48" s="5">
        <v>84903784025.169998</v>
      </c>
      <c r="E48" s="5">
        <v>669018.38</v>
      </c>
    </row>
    <row r="49" spans="1:5">
      <c r="A49" s="9">
        <v>1000000</v>
      </c>
      <c r="B49" s="8">
        <f t="shared" si="0"/>
        <v>1499999.99</v>
      </c>
      <c r="C49" s="3">
        <v>26575</v>
      </c>
      <c r="D49" s="5">
        <v>31943544595.790001</v>
      </c>
      <c r="E49" s="5">
        <v>1202014.8500000001</v>
      </c>
    </row>
    <row r="50" spans="1:5">
      <c r="A50" s="9">
        <v>1500000</v>
      </c>
      <c r="B50" s="8">
        <f t="shared" si="0"/>
        <v>1999999.99</v>
      </c>
      <c r="C50" s="3">
        <v>10650</v>
      </c>
      <c r="D50" s="5">
        <v>18287358612.150002</v>
      </c>
      <c r="E50" s="5">
        <v>1717122.87</v>
      </c>
    </row>
    <row r="51" spans="1:5">
      <c r="A51" s="9">
        <v>2000000</v>
      </c>
      <c r="B51" s="8">
        <f t="shared" si="0"/>
        <v>2499999.9900000002</v>
      </c>
      <c r="C51" s="3">
        <v>5757</v>
      </c>
      <c r="D51" s="5">
        <v>12777843545.190001</v>
      </c>
      <c r="E51" s="5">
        <v>2219531.62</v>
      </c>
    </row>
    <row r="52" spans="1:5">
      <c r="A52" s="9">
        <v>2500000</v>
      </c>
      <c r="B52" s="8">
        <f t="shared" si="0"/>
        <v>2999999.99</v>
      </c>
      <c r="C52" s="3">
        <v>3332</v>
      </c>
      <c r="D52" s="5">
        <v>9092670433.4899998</v>
      </c>
      <c r="E52" s="5">
        <v>2728892.69</v>
      </c>
    </row>
    <row r="53" spans="1:5">
      <c r="A53" s="9">
        <v>3000000</v>
      </c>
      <c r="B53" s="8">
        <f t="shared" si="0"/>
        <v>3499999.99</v>
      </c>
      <c r="C53" s="3">
        <v>2308</v>
      </c>
      <c r="D53" s="5">
        <v>7461310432.1700001</v>
      </c>
      <c r="E53" s="5">
        <v>3232803.48</v>
      </c>
    </row>
    <row r="54" spans="1:5">
      <c r="A54" s="9">
        <v>3500000</v>
      </c>
      <c r="B54" s="8">
        <f t="shared" si="0"/>
        <v>3999999.99</v>
      </c>
      <c r="C54" s="3">
        <v>1567</v>
      </c>
      <c r="D54" s="5">
        <v>5857927164.4499998</v>
      </c>
      <c r="E54" s="5">
        <v>3738307.06</v>
      </c>
    </row>
    <row r="55" spans="1:5">
      <c r="A55" s="9">
        <v>4000000</v>
      </c>
      <c r="B55" s="8">
        <f t="shared" si="0"/>
        <v>4499999.99</v>
      </c>
      <c r="C55" s="3">
        <v>1268</v>
      </c>
      <c r="D55" s="5">
        <v>5377350153.54</v>
      </c>
      <c r="E55" s="5">
        <v>4240812.42</v>
      </c>
    </row>
    <row r="56" spans="1:5">
      <c r="A56" s="9">
        <v>4500000</v>
      </c>
      <c r="B56" s="8">
        <f>A57-0.01</f>
        <v>4999999.99</v>
      </c>
      <c r="C56" s="2">
        <v>926</v>
      </c>
      <c r="D56" s="5">
        <v>4392964961.9200001</v>
      </c>
      <c r="E56" s="5">
        <v>4744022.6399999997</v>
      </c>
    </row>
    <row r="57" spans="1:5">
      <c r="A57" s="9">
        <v>5000000</v>
      </c>
      <c r="B57" s="8">
        <f t="shared" ref="B57:B59" si="1">A58-0.01</f>
        <v>9999999.9900000002</v>
      </c>
      <c r="C57" s="3">
        <v>3696</v>
      </c>
      <c r="D57" s="5">
        <v>25091236912.700001</v>
      </c>
      <c r="E57" s="5">
        <v>6788754.5800000001</v>
      </c>
    </row>
    <row r="58" spans="1:5">
      <c r="A58" s="9">
        <v>10000000</v>
      </c>
      <c r="B58" s="8">
        <f t="shared" si="1"/>
        <v>19999999.989999998</v>
      </c>
      <c r="C58" s="2">
        <v>972</v>
      </c>
      <c r="D58" s="5">
        <v>13165953155.530001</v>
      </c>
      <c r="E58" s="5">
        <v>13545219.300000001</v>
      </c>
    </row>
    <row r="59" spans="1:5">
      <c r="A59" s="9">
        <v>20000000</v>
      </c>
      <c r="B59" s="8">
        <f t="shared" si="1"/>
        <v>49999999.990000002</v>
      </c>
      <c r="C59" s="2">
        <v>345</v>
      </c>
      <c r="D59" s="5">
        <v>9744096838.2600002</v>
      </c>
      <c r="E59" s="5">
        <v>28243758.949999999</v>
      </c>
    </row>
    <row r="60" spans="1:5">
      <c r="A60" s="9">
        <v>50000000</v>
      </c>
      <c r="B60" s="8" t="s">
        <v>2</v>
      </c>
      <c r="C60" s="2">
        <v>87</v>
      </c>
      <c r="D60" s="5">
        <v>7207468772.5</v>
      </c>
      <c r="E60" s="5">
        <v>82844468.650000006</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8"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28122423</v>
      </c>
      <c r="D2" s="4">
        <v>57403298361.300003</v>
      </c>
      <c r="E2" s="4">
        <v>2041.19</v>
      </c>
    </row>
    <row r="3" spans="1:5">
      <c r="A3" s="9">
        <v>5000</v>
      </c>
      <c r="B3" s="8">
        <f t="shared" si="0"/>
        <v>9999.99</v>
      </c>
      <c r="C3" s="3">
        <v>16363450</v>
      </c>
      <c r="D3" s="5">
        <v>121117762995.52</v>
      </c>
      <c r="E3" s="5">
        <v>7401.73</v>
      </c>
    </row>
    <row r="4" spans="1:5">
      <c r="A4" s="9">
        <v>10000</v>
      </c>
      <c r="B4" s="8">
        <f t="shared" si="0"/>
        <v>14999.99</v>
      </c>
      <c r="C4" s="3">
        <v>14827760</v>
      </c>
      <c r="D4" s="5">
        <v>184959064404.67999</v>
      </c>
      <c r="E4" s="5">
        <v>12473.84</v>
      </c>
    </row>
    <row r="5" spans="1:5">
      <c r="A5" s="9">
        <v>15000</v>
      </c>
      <c r="B5" s="8">
        <f t="shared" si="0"/>
        <v>19999.990000000002</v>
      </c>
      <c r="C5" s="3">
        <v>13805118</v>
      </c>
      <c r="D5" s="5">
        <v>241072981508.62</v>
      </c>
      <c r="E5" s="5">
        <v>17462.580000000002</v>
      </c>
    </row>
    <row r="6" spans="1:5">
      <c r="A6" s="9">
        <v>20000</v>
      </c>
      <c r="B6" s="8">
        <f t="shared" si="0"/>
        <v>24999.99</v>
      </c>
      <c r="C6" s="3">
        <v>12615921</v>
      </c>
      <c r="D6" s="5">
        <v>283183538703.04999</v>
      </c>
      <c r="E6" s="5">
        <v>22446.52</v>
      </c>
    </row>
    <row r="7" spans="1:5">
      <c r="A7" s="9">
        <v>25000</v>
      </c>
      <c r="B7" s="8">
        <f t="shared" si="0"/>
        <v>29999.99</v>
      </c>
      <c r="C7" s="3">
        <v>10912457</v>
      </c>
      <c r="D7" s="5">
        <v>299203335396.72998</v>
      </c>
      <c r="E7" s="5">
        <v>27418.51</v>
      </c>
    </row>
    <row r="8" spans="1:5">
      <c r="A8" s="9">
        <v>30000</v>
      </c>
      <c r="B8" s="8">
        <f t="shared" si="0"/>
        <v>34999.99</v>
      </c>
      <c r="C8" s="3">
        <v>9043537</v>
      </c>
      <c r="D8" s="5">
        <v>293019745646.34998</v>
      </c>
      <c r="E8" s="5">
        <v>32401.01</v>
      </c>
    </row>
    <row r="9" spans="1:5">
      <c r="A9" s="9">
        <v>35000</v>
      </c>
      <c r="B9" s="8">
        <f t="shared" si="0"/>
        <v>39999.99</v>
      </c>
      <c r="C9" s="3">
        <v>7380018</v>
      </c>
      <c r="D9" s="5">
        <v>276081991157.59003</v>
      </c>
      <c r="E9" s="5">
        <v>37409.39</v>
      </c>
    </row>
    <row r="10" spans="1:5">
      <c r="A10" s="9">
        <v>40000</v>
      </c>
      <c r="B10" s="8">
        <f t="shared" si="0"/>
        <v>44999.99</v>
      </c>
      <c r="C10" s="3">
        <v>5856090</v>
      </c>
      <c r="D10" s="5">
        <v>248210367559.41</v>
      </c>
      <c r="E10" s="5">
        <v>42385</v>
      </c>
    </row>
    <row r="11" spans="1:5">
      <c r="A11" s="9">
        <v>45000</v>
      </c>
      <c r="B11" s="8">
        <f t="shared" si="0"/>
        <v>49999.99</v>
      </c>
      <c r="C11" s="3">
        <v>4569938</v>
      </c>
      <c r="D11" s="5">
        <v>216587456800.72</v>
      </c>
      <c r="E11" s="5">
        <v>47393.96</v>
      </c>
    </row>
    <row r="12" spans="1:5">
      <c r="A12" s="9">
        <v>50000</v>
      </c>
      <c r="B12" s="8">
        <f t="shared" si="0"/>
        <v>54999.99</v>
      </c>
      <c r="C12" s="3">
        <v>3587941</v>
      </c>
      <c r="D12" s="5">
        <v>187943014152.66</v>
      </c>
      <c r="E12" s="5">
        <v>52381.86</v>
      </c>
    </row>
    <row r="13" spans="1:5">
      <c r="A13" s="9">
        <v>55000</v>
      </c>
      <c r="B13" s="8">
        <f t="shared" si="0"/>
        <v>59999.99</v>
      </c>
      <c r="C13" s="3">
        <v>2731015</v>
      </c>
      <c r="D13" s="5">
        <v>156720569581.66</v>
      </c>
      <c r="E13" s="5">
        <v>57385.47</v>
      </c>
    </row>
    <row r="14" spans="1:5">
      <c r="A14" s="9">
        <v>60000</v>
      </c>
      <c r="B14" s="8">
        <f t="shared" si="0"/>
        <v>64999.99</v>
      </c>
      <c r="C14" s="3">
        <v>2140539</v>
      </c>
      <c r="D14" s="5">
        <v>133491033574.71001</v>
      </c>
      <c r="E14" s="5">
        <v>62363.28</v>
      </c>
    </row>
    <row r="15" spans="1:5">
      <c r="A15" s="9">
        <v>65000</v>
      </c>
      <c r="B15" s="8">
        <f t="shared" si="0"/>
        <v>69999.990000000005</v>
      </c>
      <c r="C15" s="3">
        <v>1641592</v>
      </c>
      <c r="D15" s="5">
        <v>110624700140.19</v>
      </c>
      <c r="E15" s="5">
        <v>67388.67</v>
      </c>
    </row>
    <row r="16" spans="1:5">
      <c r="A16" s="9">
        <v>70000</v>
      </c>
      <c r="B16" s="8">
        <f t="shared" si="0"/>
        <v>74999.990000000005</v>
      </c>
      <c r="C16" s="3">
        <v>1286126</v>
      </c>
      <c r="D16" s="5">
        <v>93096558887.529999</v>
      </c>
      <c r="E16" s="5">
        <v>72385.259999999995</v>
      </c>
    </row>
    <row r="17" spans="1:5">
      <c r="A17" s="9">
        <v>75000</v>
      </c>
      <c r="B17" s="8">
        <f t="shared" si="0"/>
        <v>79999.990000000005</v>
      </c>
      <c r="C17" s="3">
        <v>1010110</v>
      </c>
      <c r="D17" s="5">
        <v>78172674157.820007</v>
      </c>
      <c r="E17" s="5">
        <v>77390.259999999995</v>
      </c>
    </row>
    <row r="18" spans="1:5">
      <c r="A18" s="9">
        <v>80000</v>
      </c>
      <c r="B18" s="8">
        <f t="shared" si="0"/>
        <v>84999.99</v>
      </c>
      <c r="C18" s="3">
        <v>798764</v>
      </c>
      <c r="D18" s="5">
        <v>65812878919.110001</v>
      </c>
      <c r="E18" s="5">
        <v>82393.399999999994</v>
      </c>
    </row>
    <row r="19" spans="1:5">
      <c r="A19" s="9">
        <v>85000</v>
      </c>
      <c r="B19" s="8">
        <f t="shared" si="0"/>
        <v>89999.99</v>
      </c>
      <c r="C19" s="3">
        <v>641176</v>
      </c>
      <c r="D19" s="5">
        <v>56033280854.150002</v>
      </c>
      <c r="E19" s="5">
        <v>87391.42</v>
      </c>
    </row>
    <row r="20" spans="1:5">
      <c r="A20" s="9">
        <v>90000</v>
      </c>
      <c r="B20" s="8">
        <f t="shared" si="0"/>
        <v>94999.99</v>
      </c>
      <c r="C20" s="3">
        <v>519756</v>
      </c>
      <c r="D20" s="5">
        <v>48020171678.739998</v>
      </c>
      <c r="E20" s="5">
        <v>92389.84</v>
      </c>
    </row>
    <row r="21" spans="1:5">
      <c r="A21" s="9">
        <v>95000</v>
      </c>
      <c r="B21" s="8">
        <f t="shared" si="0"/>
        <v>99999.99</v>
      </c>
      <c r="C21" s="3">
        <v>428368</v>
      </c>
      <c r="D21" s="5">
        <v>41731102514.32</v>
      </c>
      <c r="E21" s="5">
        <v>97418.81</v>
      </c>
    </row>
    <row r="22" spans="1:5">
      <c r="A22" s="9">
        <v>100000</v>
      </c>
      <c r="B22" s="8">
        <f t="shared" si="0"/>
        <v>104999.99</v>
      </c>
      <c r="C22" s="3">
        <v>371313</v>
      </c>
      <c r="D22" s="5">
        <v>38010386260.760002</v>
      </c>
      <c r="E22" s="5">
        <v>102367.51</v>
      </c>
    </row>
    <row r="23" spans="1:5">
      <c r="A23" s="9">
        <v>105000</v>
      </c>
      <c r="B23" s="8">
        <f t="shared" si="0"/>
        <v>109999.99</v>
      </c>
      <c r="C23" s="3">
        <v>294709</v>
      </c>
      <c r="D23" s="5">
        <v>31653579172.630001</v>
      </c>
      <c r="E23" s="5">
        <v>107406.22</v>
      </c>
    </row>
    <row r="24" spans="1:5">
      <c r="A24" s="9">
        <v>110000</v>
      </c>
      <c r="B24" s="8">
        <f t="shared" si="0"/>
        <v>114999.99</v>
      </c>
      <c r="C24" s="3">
        <v>248504</v>
      </c>
      <c r="D24" s="5">
        <v>27931099431.529999</v>
      </c>
      <c r="E24" s="5">
        <v>112396.98</v>
      </c>
    </row>
    <row r="25" spans="1:5">
      <c r="A25" s="9">
        <v>115000</v>
      </c>
      <c r="B25" s="8">
        <f t="shared" si="0"/>
        <v>119999.99</v>
      </c>
      <c r="C25" s="3">
        <v>211127</v>
      </c>
      <c r="D25" s="5">
        <v>24792623627.07</v>
      </c>
      <c r="E25" s="5">
        <v>117429.91</v>
      </c>
    </row>
    <row r="26" spans="1:5">
      <c r="A26" s="9">
        <v>120000</v>
      </c>
      <c r="B26" s="8">
        <f t="shared" si="0"/>
        <v>124999.99</v>
      </c>
      <c r="C26" s="3">
        <v>194693</v>
      </c>
      <c r="D26" s="5">
        <v>23814800851.009998</v>
      </c>
      <c r="E26" s="5">
        <v>122319.76</v>
      </c>
    </row>
    <row r="27" spans="1:5">
      <c r="A27" s="9">
        <v>125000</v>
      </c>
      <c r="B27" s="8">
        <f t="shared" si="0"/>
        <v>129999.99</v>
      </c>
      <c r="C27" s="3">
        <v>164517</v>
      </c>
      <c r="D27" s="5">
        <v>20957433155.869999</v>
      </c>
      <c r="E27" s="5">
        <v>127387.64</v>
      </c>
    </row>
    <row r="28" spans="1:5">
      <c r="A28" s="9">
        <v>130000</v>
      </c>
      <c r="B28" s="8">
        <f t="shared" si="0"/>
        <v>134999.99</v>
      </c>
      <c r="C28" s="3">
        <v>143387</v>
      </c>
      <c r="D28" s="5">
        <v>18981477056.189999</v>
      </c>
      <c r="E28" s="5">
        <v>132379.34</v>
      </c>
    </row>
    <row r="29" spans="1:5">
      <c r="A29" s="9">
        <v>135000</v>
      </c>
      <c r="B29" s="8">
        <f t="shared" si="0"/>
        <v>139999.99</v>
      </c>
      <c r="C29" s="3">
        <v>126043</v>
      </c>
      <c r="D29" s="5">
        <v>17318807440.869999</v>
      </c>
      <c r="E29" s="5">
        <v>137403.96</v>
      </c>
    </row>
    <row r="30" spans="1:5">
      <c r="A30" s="9">
        <v>140000</v>
      </c>
      <c r="B30" s="8">
        <f t="shared" si="0"/>
        <v>144999.99</v>
      </c>
      <c r="C30" s="3">
        <v>111557</v>
      </c>
      <c r="D30" s="5">
        <v>15888576852.91</v>
      </c>
      <c r="E30" s="5">
        <v>142425.64000000001</v>
      </c>
    </row>
    <row r="31" spans="1:5">
      <c r="A31" s="9">
        <v>145000</v>
      </c>
      <c r="B31" s="8">
        <f t="shared" si="0"/>
        <v>149999.99</v>
      </c>
      <c r="C31" s="3">
        <v>99986</v>
      </c>
      <c r="D31" s="5">
        <v>14743969199.549999</v>
      </c>
      <c r="E31" s="5">
        <v>147460.34</v>
      </c>
    </row>
    <row r="32" spans="1:5">
      <c r="A32" s="9">
        <v>150000</v>
      </c>
      <c r="B32" s="8">
        <f t="shared" si="0"/>
        <v>154999.99</v>
      </c>
      <c r="C32" s="3">
        <v>97827</v>
      </c>
      <c r="D32" s="5">
        <v>14897216545.24</v>
      </c>
      <c r="E32" s="5">
        <v>152281.24</v>
      </c>
    </row>
    <row r="33" spans="1:5">
      <c r="A33" s="9">
        <v>155000</v>
      </c>
      <c r="B33" s="8">
        <f t="shared" si="0"/>
        <v>159999.99</v>
      </c>
      <c r="C33" s="3">
        <v>84379</v>
      </c>
      <c r="D33" s="5">
        <v>13285032886.379999</v>
      </c>
      <c r="E33" s="5">
        <v>157444.78</v>
      </c>
    </row>
    <row r="34" spans="1:5">
      <c r="A34" s="9">
        <v>160000</v>
      </c>
      <c r="B34" s="8">
        <f t="shared" si="0"/>
        <v>164999.99</v>
      </c>
      <c r="C34" s="3">
        <v>86352</v>
      </c>
      <c r="D34" s="5">
        <v>14004619402.059999</v>
      </c>
      <c r="E34" s="5">
        <v>162180.6</v>
      </c>
    </row>
    <row r="35" spans="1:5">
      <c r="A35" s="9">
        <v>165000</v>
      </c>
      <c r="B35" s="8">
        <f t="shared" si="0"/>
        <v>169999.99</v>
      </c>
      <c r="C35" s="3">
        <v>69981</v>
      </c>
      <c r="D35" s="5">
        <v>11716146009.65</v>
      </c>
      <c r="E35" s="5">
        <v>167418.96</v>
      </c>
    </row>
    <row r="36" spans="1:5">
      <c r="A36" s="9">
        <v>170000</v>
      </c>
      <c r="B36" s="8">
        <f t="shared" si="0"/>
        <v>174999.99</v>
      </c>
      <c r="C36" s="3">
        <v>63289</v>
      </c>
      <c r="D36" s="5">
        <v>10911669012.76</v>
      </c>
      <c r="E36" s="5">
        <v>172410.2</v>
      </c>
    </row>
    <row r="37" spans="1:5">
      <c r="A37" s="9">
        <v>175000</v>
      </c>
      <c r="B37" s="8">
        <f t="shared" si="0"/>
        <v>179999.99</v>
      </c>
      <c r="C37" s="3">
        <v>58105</v>
      </c>
      <c r="D37" s="5">
        <v>10308172488.450001</v>
      </c>
      <c r="E37" s="5">
        <v>177405.95</v>
      </c>
    </row>
    <row r="38" spans="1:5">
      <c r="A38" s="9">
        <v>180000</v>
      </c>
      <c r="B38" s="8">
        <f t="shared" si="0"/>
        <v>184999.99</v>
      </c>
      <c r="C38" s="3">
        <v>54880</v>
      </c>
      <c r="D38" s="5">
        <v>10007556845.77</v>
      </c>
      <c r="E38" s="5">
        <v>182353.44</v>
      </c>
    </row>
    <row r="39" spans="1:5">
      <c r="A39" s="9">
        <v>185000</v>
      </c>
      <c r="B39" s="8">
        <f t="shared" si="0"/>
        <v>189999.99</v>
      </c>
      <c r="C39" s="3">
        <v>48237</v>
      </c>
      <c r="D39" s="5">
        <v>9041452282.8099995</v>
      </c>
      <c r="E39" s="5">
        <v>187438.11</v>
      </c>
    </row>
    <row r="40" spans="1:5">
      <c r="A40" s="9">
        <v>190000</v>
      </c>
      <c r="B40" s="8">
        <f t="shared" si="0"/>
        <v>194999.99</v>
      </c>
      <c r="C40" s="3">
        <v>44865</v>
      </c>
      <c r="D40" s="5">
        <v>8632123627.6800003</v>
      </c>
      <c r="E40" s="5">
        <v>192402.18</v>
      </c>
    </row>
    <row r="41" spans="1:5">
      <c r="A41" s="9">
        <v>195000</v>
      </c>
      <c r="B41" s="8">
        <f t="shared" si="0"/>
        <v>199999.99</v>
      </c>
      <c r="C41" s="3">
        <v>42387</v>
      </c>
      <c r="D41" s="5">
        <v>8369928240.54</v>
      </c>
      <c r="E41" s="5">
        <v>197464.51</v>
      </c>
    </row>
    <row r="42" spans="1:5">
      <c r="A42" s="9">
        <v>200000</v>
      </c>
      <c r="B42" s="8">
        <f t="shared" si="0"/>
        <v>249999.99</v>
      </c>
      <c r="C42" s="3">
        <v>295734</v>
      </c>
      <c r="D42" s="5">
        <v>65648593855.190002</v>
      </c>
      <c r="E42" s="5">
        <v>221985.28</v>
      </c>
    </row>
    <row r="43" spans="1:5">
      <c r="A43" s="9">
        <v>250000</v>
      </c>
      <c r="B43" s="8">
        <f t="shared" si="0"/>
        <v>299999.99</v>
      </c>
      <c r="C43" s="3">
        <v>161895</v>
      </c>
      <c r="D43" s="5">
        <v>44127883938.580002</v>
      </c>
      <c r="E43" s="5">
        <v>272571.01</v>
      </c>
    </row>
    <row r="44" spans="1:5">
      <c r="A44" s="9">
        <v>300000</v>
      </c>
      <c r="B44" s="8">
        <f t="shared" si="0"/>
        <v>349999.99</v>
      </c>
      <c r="C44" s="3">
        <v>100486</v>
      </c>
      <c r="D44" s="5">
        <v>32421997295.599998</v>
      </c>
      <c r="E44" s="5">
        <v>322651.88</v>
      </c>
    </row>
    <row r="45" spans="1:5">
      <c r="A45" s="9">
        <v>350000</v>
      </c>
      <c r="B45" s="8">
        <f t="shared" si="0"/>
        <v>399999.99</v>
      </c>
      <c r="C45" s="3">
        <v>66274</v>
      </c>
      <c r="D45" s="5">
        <v>24741590972.41</v>
      </c>
      <c r="E45" s="5">
        <v>373322.74</v>
      </c>
    </row>
    <row r="46" spans="1:5">
      <c r="A46" s="9">
        <v>400000</v>
      </c>
      <c r="B46" s="8">
        <f t="shared" si="0"/>
        <v>449999.99</v>
      </c>
      <c r="C46" s="3">
        <v>46733</v>
      </c>
      <c r="D46" s="5">
        <v>19778177360.25</v>
      </c>
      <c r="E46" s="5">
        <v>423216.51</v>
      </c>
    </row>
    <row r="47" spans="1:5">
      <c r="A47" s="9">
        <v>450000</v>
      </c>
      <c r="B47" s="8">
        <f t="shared" si="0"/>
        <v>499999.99</v>
      </c>
      <c r="C47" s="3">
        <v>33528</v>
      </c>
      <c r="D47" s="5">
        <v>15877597418.620001</v>
      </c>
      <c r="E47" s="5">
        <v>473562.32</v>
      </c>
    </row>
    <row r="48" spans="1:5">
      <c r="A48" s="9">
        <v>500000</v>
      </c>
      <c r="B48" s="8">
        <f t="shared" si="0"/>
        <v>999999.99</v>
      </c>
      <c r="C48" s="3">
        <v>110169</v>
      </c>
      <c r="D48" s="5">
        <v>73608415064.350006</v>
      </c>
      <c r="E48" s="5">
        <v>668140.9</v>
      </c>
    </row>
    <row r="49" spans="1:5">
      <c r="A49" s="9">
        <v>1000000</v>
      </c>
      <c r="B49" s="8">
        <f t="shared" si="0"/>
        <v>1499999.99</v>
      </c>
      <c r="C49" s="3">
        <v>22367</v>
      </c>
      <c r="D49" s="5">
        <v>26850569421.73</v>
      </c>
      <c r="E49" s="5">
        <v>1200454.6599999999</v>
      </c>
    </row>
    <row r="50" spans="1:5">
      <c r="A50" s="9">
        <v>1500000</v>
      </c>
      <c r="B50" s="8">
        <f t="shared" si="0"/>
        <v>1999999.99</v>
      </c>
      <c r="C50" s="3">
        <v>8787</v>
      </c>
      <c r="D50" s="5">
        <v>15087947088.870001</v>
      </c>
      <c r="E50" s="5">
        <v>1717076.03</v>
      </c>
    </row>
    <row r="51" spans="1:5">
      <c r="A51" s="9">
        <v>2000000</v>
      </c>
      <c r="B51" s="8">
        <f t="shared" si="0"/>
        <v>2499999.9900000002</v>
      </c>
      <c r="C51" s="3">
        <v>4582</v>
      </c>
      <c r="D51" s="5">
        <v>10174380355.379999</v>
      </c>
      <c r="E51" s="5">
        <v>2220510.77</v>
      </c>
    </row>
    <row r="52" spans="1:5">
      <c r="A52" s="9">
        <v>2500000</v>
      </c>
      <c r="B52" s="8">
        <f t="shared" si="0"/>
        <v>2999999.99</v>
      </c>
      <c r="C52" s="3">
        <v>2789</v>
      </c>
      <c r="D52" s="5">
        <v>7619960389.79</v>
      </c>
      <c r="E52" s="5">
        <v>2732147.86</v>
      </c>
    </row>
    <row r="53" spans="1:5">
      <c r="A53" s="9">
        <v>3000000</v>
      </c>
      <c r="B53" s="8">
        <f t="shared" si="0"/>
        <v>3499999.99</v>
      </c>
      <c r="C53" s="3">
        <v>1813</v>
      </c>
      <c r="D53" s="5">
        <v>5858679565.5900002</v>
      </c>
      <c r="E53" s="5">
        <v>3231483.49</v>
      </c>
    </row>
    <row r="54" spans="1:5">
      <c r="A54" s="9">
        <v>3500000</v>
      </c>
      <c r="B54" s="8">
        <f t="shared" si="0"/>
        <v>3999999.99</v>
      </c>
      <c r="C54" s="3">
        <v>1277</v>
      </c>
      <c r="D54" s="5">
        <v>4766594467.3800001</v>
      </c>
      <c r="E54" s="5">
        <v>3732650.33</v>
      </c>
    </row>
    <row r="55" spans="1:5">
      <c r="A55" s="9">
        <v>4000000</v>
      </c>
      <c r="B55" s="8">
        <f t="shared" si="0"/>
        <v>4499999.99</v>
      </c>
      <c r="C55" s="2">
        <v>952</v>
      </c>
      <c r="D55" s="5">
        <v>4030567834.1599998</v>
      </c>
      <c r="E55" s="5">
        <v>4233789.74</v>
      </c>
    </row>
    <row r="56" spans="1:5">
      <c r="A56" s="9">
        <v>4500000</v>
      </c>
      <c r="B56" s="8">
        <f>A57-0.01</f>
        <v>4999999.99</v>
      </c>
      <c r="C56" s="2">
        <v>708</v>
      </c>
      <c r="D56" s="5">
        <v>3353323517.2399998</v>
      </c>
      <c r="E56" s="5">
        <v>4736332.6500000004</v>
      </c>
    </row>
    <row r="57" spans="1:5">
      <c r="A57" s="9">
        <v>5000000</v>
      </c>
      <c r="B57" s="8">
        <f t="shared" ref="B57:B59" si="1">A58-0.01</f>
        <v>9999999.9900000002</v>
      </c>
      <c r="C57" s="3">
        <v>2577</v>
      </c>
      <c r="D57" s="5">
        <v>17594324858.779999</v>
      </c>
      <c r="E57" s="5">
        <v>6827444.6500000004</v>
      </c>
    </row>
    <row r="58" spans="1:5">
      <c r="A58" s="9">
        <v>10000000</v>
      </c>
      <c r="B58" s="8">
        <f t="shared" si="1"/>
        <v>19999999.989999998</v>
      </c>
      <c r="C58" s="2">
        <v>616</v>
      </c>
      <c r="D58" s="5">
        <v>8323825315.9700003</v>
      </c>
      <c r="E58" s="5">
        <v>13512703.439999999</v>
      </c>
    </row>
    <row r="59" spans="1:5">
      <c r="A59" s="9">
        <v>20000000</v>
      </c>
      <c r="B59" s="8">
        <f t="shared" si="1"/>
        <v>49999999.990000002</v>
      </c>
      <c r="C59" s="2">
        <v>181</v>
      </c>
      <c r="D59" s="5">
        <v>5132127429.3500004</v>
      </c>
      <c r="E59" s="5">
        <v>28354295.190000001</v>
      </c>
    </row>
    <row r="60" spans="1:5">
      <c r="A60" s="9">
        <v>50000000</v>
      </c>
      <c r="B60" s="8" t="s">
        <v>2</v>
      </c>
      <c r="C60" s="2">
        <v>26</v>
      </c>
      <c r="D60" s="5">
        <v>2116899188.27</v>
      </c>
      <c r="E60" s="5">
        <v>81419199.549999997</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1"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28733228</v>
      </c>
      <c r="D2" s="4">
        <v>58223280103.650002</v>
      </c>
      <c r="E2" s="4">
        <v>2026.34</v>
      </c>
    </row>
    <row r="3" spans="1:5">
      <c r="A3" s="9">
        <v>5000</v>
      </c>
      <c r="B3" s="8">
        <f t="shared" si="0"/>
        <v>9999.99</v>
      </c>
      <c r="C3" s="3">
        <v>16608714</v>
      </c>
      <c r="D3" s="5">
        <v>123015143538.86</v>
      </c>
      <c r="E3" s="5">
        <v>7406.66</v>
      </c>
    </row>
    <row r="4" spans="1:5">
      <c r="A4" s="9">
        <v>10000</v>
      </c>
      <c r="B4" s="8">
        <f t="shared" si="0"/>
        <v>14999.99</v>
      </c>
      <c r="C4" s="3">
        <v>15046480</v>
      </c>
      <c r="D4" s="5">
        <v>187508185747.19</v>
      </c>
      <c r="E4" s="5">
        <v>12461.93</v>
      </c>
    </row>
    <row r="5" spans="1:5">
      <c r="A5" s="9">
        <v>15000</v>
      </c>
      <c r="B5" s="8">
        <f t="shared" si="0"/>
        <v>19999.990000000002</v>
      </c>
      <c r="C5" s="3">
        <v>13926937</v>
      </c>
      <c r="D5" s="5">
        <v>243165413992.67001</v>
      </c>
      <c r="E5" s="5">
        <v>17460.080000000002</v>
      </c>
    </row>
    <row r="6" spans="1:5">
      <c r="A6" s="9">
        <v>20000</v>
      </c>
      <c r="B6" s="8">
        <f t="shared" si="0"/>
        <v>24999.99</v>
      </c>
      <c r="C6" s="3">
        <v>12539373</v>
      </c>
      <c r="D6" s="5">
        <v>281390086687.53998</v>
      </c>
      <c r="E6" s="5">
        <v>22440.52</v>
      </c>
    </row>
    <row r="7" spans="1:5">
      <c r="A7" s="9">
        <v>25000</v>
      </c>
      <c r="B7" s="8">
        <f t="shared" si="0"/>
        <v>29999.99</v>
      </c>
      <c r="C7" s="3">
        <v>10620196</v>
      </c>
      <c r="D7" s="5">
        <v>291115402952.66998</v>
      </c>
      <c r="E7" s="5">
        <v>27411.49</v>
      </c>
    </row>
    <row r="8" spans="1:5">
      <c r="A8" s="9">
        <v>30000</v>
      </c>
      <c r="B8" s="8">
        <f t="shared" si="0"/>
        <v>34999.99</v>
      </c>
      <c r="C8" s="3">
        <v>8678560</v>
      </c>
      <c r="D8" s="5">
        <v>281144550879.83002</v>
      </c>
      <c r="E8" s="5">
        <v>32395.3</v>
      </c>
    </row>
    <row r="9" spans="1:5">
      <c r="A9" s="9">
        <v>35000</v>
      </c>
      <c r="B9" s="8">
        <f t="shared" si="0"/>
        <v>39999.99</v>
      </c>
      <c r="C9" s="3">
        <v>7026832</v>
      </c>
      <c r="D9" s="5">
        <v>262832431579.59</v>
      </c>
      <c r="E9" s="5">
        <v>37404.11</v>
      </c>
    </row>
    <row r="10" spans="1:5">
      <c r="A10" s="9">
        <v>40000</v>
      </c>
      <c r="B10" s="8">
        <f t="shared" si="0"/>
        <v>44999.99</v>
      </c>
      <c r="C10" s="3">
        <v>5524577</v>
      </c>
      <c r="D10" s="5">
        <v>234167028895.95001</v>
      </c>
      <c r="E10" s="5">
        <v>42386.42</v>
      </c>
    </row>
    <row r="11" spans="1:5">
      <c r="A11" s="9">
        <v>45000</v>
      </c>
      <c r="B11" s="8">
        <f t="shared" si="0"/>
        <v>49999.99</v>
      </c>
      <c r="C11" s="3">
        <v>4308044</v>
      </c>
      <c r="D11" s="5">
        <v>204150818400.64999</v>
      </c>
      <c r="E11" s="5">
        <v>47388.29</v>
      </c>
    </row>
    <row r="12" spans="1:5">
      <c r="A12" s="9">
        <v>50000</v>
      </c>
      <c r="B12" s="8">
        <f t="shared" si="0"/>
        <v>54999.99</v>
      </c>
      <c r="C12" s="3">
        <v>3323106</v>
      </c>
      <c r="D12" s="5">
        <v>174038601665.39001</v>
      </c>
      <c r="E12" s="5">
        <v>52372.27</v>
      </c>
    </row>
    <row r="13" spans="1:5">
      <c r="A13" s="9">
        <v>55000</v>
      </c>
      <c r="B13" s="8">
        <f t="shared" si="0"/>
        <v>59999.99</v>
      </c>
      <c r="C13" s="3">
        <v>2504152</v>
      </c>
      <c r="D13" s="5">
        <v>143698140982.72</v>
      </c>
      <c r="E13" s="5">
        <v>57383.95</v>
      </c>
    </row>
    <row r="14" spans="1:5">
      <c r="A14" s="9">
        <v>60000</v>
      </c>
      <c r="B14" s="8">
        <f t="shared" si="0"/>
        <v>64999.99</v>
      </c>
      <c r="C14" s="3">
        <v>1935415</v>
      </c>
      <c r="D14" s="5">
        <v>120687970222.19</v>
      </c>
      <c r="E14" s="5">
        <v>62357.67</v>
      </c>
    </row>
    <row r="15" spans="1:5">
      <c r="A15" s="9">
        <v>65000</v>
      </c>
      <c r="B15" s="8">
        <f t="shared" si="0"/>
        <v>69999.990000000005</v>
      </c>
      <c r="C15" s="3">
        <v>1470355</v>
      </c>
      <c r="D15" s="5">
        <v>99057645062.270004</v>
      </c>
      <c r="E15" s="5">
        <v>67369.88</v>
      </c>
    </row>
    <row r="16" spans="1:5">
      <c r="A16" s="9">
        <v>70000</v>
      </c>
      <c r="B16" s="8">
        <f t="shared" si="0"/>
        <v>74999.990000000005</v>
      </c>
      <c r="C16" s="3">
        <v>1132320</v>
      </c>
      <c r="D16" s="5">
        <v>81953743989.919998</v>
      </c>
      <c r="E16" s="5">
        <v>72376.84</v>
      </c>
    </row>
    <row r="17" spans="1:5">
      <c r="A17" s="9">
        <v>75000</v>
      </c>
      <c r="B17" s="8">
        <f t="shared" si="0"/>
        <v>79999.990000000005</v>
      </c>
      <c r="C17" s="3">
        <v>888366</v>
      </c>
      <c r="D17" s="5">
        <v>68742837549.160004</v>
      </c>
      <c r="E17" s="5">
        <v>77381.210000000006</v>
      </c>
    </row>
    <row r="18" spans="1:5">
      <c r="A18" s="9">
        <v>80000</v>
      </c>
      <c r="B18" s="8">
        <f t="shared" si="0"/>
        <v>84999.99</v>
      </c>
      <c r="C18" s="3">
        <v>696758</v>
      </c>
      <c r="D18" s="5">
        <v>57411447567.239998</v>
      </c>
      <c r="E18" s="5">
        <v>82397.97</v>
      </c>
    </row>
    <row r="19" spans="1:5">
      <c r="A19" s="9">
        <v>85000</v>
      </c>
      <c r="B19" s="8">
        <f t="shared" si="0"/>
        <v>89999.99</v>
      </c>
      <c r="C19" s="3">
        <v>550818</v>
      </c>
      <c r="D19" s="5">
        <v>48136328321.82</v>
      </c>
      <c r="E19" s="5">
        <v>87390.62</v>
      </c>
    </row>
    <row r="20" spans="1:5">
      <c r="A20" s="9">
        <v>90000</v>
      </c>
      <c r="B20" s="8">
        <f t="shared" si="0"/>
        <v>94999.99</v>
      </c>
      <c r="C20" s="3">
        <v>448434</v>
      </c>
      <c r="D20" s="5">
        <v>41427051352.879997</v>
      </c>
      <c r="E20" s="5">
        <v>92381.6</v>
      </c>
    </row>
    <row r="21" spans="1:5">
      <c r="A21" s="9">
        <v>95000</v>
      </c>
      <c r="B21" s="8">
        <f t="shared" si="0"/>
        <v>99999.99</v>
      </c>
      <c r="C21" s="3">
        <v>369056</v>
      </c>
      <c r="D21" s="5">
        <v>35953663349.519997</v>
      </c>
      <c r="E21" s="5">
        <v>97420.62</v>
      </c>
    </row>
    <row r="22" spans="1:5">
      <c r="A22" s="9">
        <v>100000</v>
      </c>
      <c r="B22" s="8">
        <f t="shared" si="0"/>
        <v>104999.99</v>
      </c>
      <c r="C22" s="3">
        <v>316470</v>
      </c>
      <c r="D22" s="5">
        <v>32396096751.919998</v>
      </c>
      <c r="E22" s="5">
        <v>102367.03999999999</v>
      </c>
    </row>
    <row r="23" spans="1:5">
      <c r="A23" s="9">
        <v>105000</v>
      </c>
      <c r="B23" s="8">
        <f t="shared" si="0"/>
        <v>109999.99</v>
      </c>
      <c r="C23" s="3">
        <v>251839</v>
      </c>
      <c r="D23" s="5">
        <v>27050779592.529999</v>
      </c>
      <c r="E23" s="5">
        <v>107412.99</v>
      </c>
    </row>
    <row r="24" spans="1:5">
      <c r="A24" s="9">
        <v>110000</v>
      </c>
      <c r="B24" s="8">
        <f t="shared" si="0"/>
        <v>114999.99</v>
      </c>
      <c r="C24" s="3">
        <v>212360</v>
      </c>
      <c r="D24" s="5">
        <v>23868118036.830002</v>
      </c>
      <c r="E24" s="5">
        <v>112394.6</v>
      </c>
    </row>
    <row r="25" spans="1:5">
      <c r="A25" s="9">
        <v>115000</v>
      </c>
      <c r="B25" s="8">
        <f t="shared" si="0"/>
        <v>119999.99</v>
      </c>
      <c r="C25" s="3">
        <v>181965</v>
      </c>
      <c r="D25" s="5">
        <v>21368562213.790001</v>
      </c>
      <c r="E25" s="5">
        <v>117432.27</v>
      </c>
    </row>
    <row r="26" spans="1:5">
      <c r="A26" s="9">
        <v>120000</v>
      </c>
      <c r="B26" s="8">
        <f t="shared" si="0"/>
        <v>124999.99</v>
      </c>
      <c r="C26" s="3">
        <v>168600</v>
      </c>
      <c r="D26" s="5">
        <v>20626016914.880001</v>
      </c>
      <c r="E26" s="5">
        <v>122336.99</v>
      </c>
    </row>
    <row r="27" spans="1:5">
      <c r="A27" s="9">
        <v>125000</v>
      </c>
      <c r="B27" s="8">
        <f t="shared" si="0"/>
        <v>129999.99</v>
      </c>
      <c r="C27" s="3">
        <v>141726</v>
      </c>
      <c r="D27" s="5">
        <v>18055542868.209999</v>
      </c>
      <c r="E27" s="5">
        <v>127397.53</v>
      </c>
    </row>
    <row r="28" spans="1:5">
      <c r="A28" s="9">
        <v>130000</v>
      </c>
      <c r="B28" s="8">
        <f t="shared" si="0"/>
        <v>134999.99</v>
      </c>
      <c r="C28" s="3">
        <v>124301</v>
      </c>
      <c r="D28" s="5">
        <v>16456601728.75</v>
      </c>
      <c r="E28" s="5">
        <v>132393.16</v>
      </c>
    </row>
    <row r="29" spans="1:5">
      <c r="A29" s="9">
        <v>135000</v>
      </c>
      <c r="B29" s="8">
        <f t="shared" si="0"/>
        <v>139999.99</v>
      </c>
      <c r="C29" s="3">
        <v>107034</v>
      </c>
      <c r="D29" s="5">
        <v>14707870587.23</v>
      </c>
      <c r="E29" s="5">
        <v>137413.07</v>
      </c>
    </row>
    <row r="30" spans="1:5">
      <c r="A30" s="9">
        <v>140000</v>
      </c>
      <c r="B30" s="8">
        <f t="shared" si="0"/>
        <v>144999.99</v>
      </c>
      <c r="C30" s="3">
        <v>97029</v>
      </c>
      <c r="D30" s="5">
        <v>13818849896.440001</v>
      </c>
      <c r="E30" s="5">
        <v>142419.79</v>
      </c>
    </row>
    <row r="31" spans="1:5">
      <c r="A31" s="9">
        <v>145000</v>
      </c>
      <c r="B31" s="8">
        <f t="shared" si="0"/>
        <v>149999.99</v>
      </c>
      <c r="C31" s="3">
        <v>88342</v>
      </c>
      <c r="D31" s="5">
        <v>13026918161.030001</v>
      </c>
      <c r="E31" s="5">
        <v>147460.07999999999</v>
      </c>
    </row>
    <row r="32" spans="1:5">
      <c r="A32" s="9">
        <v>150000</v>
      </c>
      <c r="B32" s="8">
        <f t="shared" si="0"/>
        <v>154999.99</v>
      </c>
      <c r="C32" s="3">
        <v>87588</v>
      </c>
      <c r="D32" s="5">
        <v>13333653345.23</v>
      </c>
      <c r="E32" s="5">
        <v>152231.51</v>
      </c>
    </row>
    <row r="33" spans="1:5">
      <c r="A33" s="9">
        <v>155000</v>
      </c>
      <c r="B33" s="8">
        <f t="shared" si="0"/>
        <v>159999.99</v>
      </c>
      <c r="C33" s="3">
        <v>73168</v>
      </c>
      <c r="D33" s="5">
        <v>11518123020.209999</v>
      </c>
      <c r="E33" s="5">
        <v>157420.22</v>
      </c>
    </row>
    <row r="34" spans="1:5">
      <c r="A34" s="9">
        <v>160000</v>
      </c>
      <c r="B34" s="8">
        <f t="shared" si="0"/>
        <v>164999.99</v>
      </c>
      <c r="C34" s="3">
        <v>72868</v>
      </c>
      <c r="D34" s="5">
        <v>11822249216.17</v>
      </c>
      <c r="E34" s="5">
        <v>162241.99</v>
      </c>
    </row>
    <row r="35" spans="1:5">
      <c r="A35" s="9">
        <v>165000</v>
      </c>
      <c r="B35" s="8">
        <f t="shared" si="0"/>
        <v>169999.99</v>
      </c>
      <c r="C35" s="3">
        <v>60210</v>
      </c>
      <c r="D35" s="5">
        <v>10079643185.879999</v>
      </c>
      <c r="E35" s="5">
        <v>167408.12</v>
      </c>
    </row>
    <row r="36" spans="1:5">
      <c r="A36" s="9">
        <v>170000</v>
      </c>
      <c r="B36" s="8">
        <f t="shared" si="0"/>
        <v>174999.99</v>
      </c>
      <c r="C36" s="3">
        <v>54808</v>
      </c>
      <c r="D36" s="5">
        <v>9450291179.0300007</v>
      </c>
      <c r="E36" s="5">
        <v>172425.4</v>
      </c>
    </row>
    <row r="37" spans="1:5">
      <c r="A37" s="9">
        <v>175000</v>
      </c>
      <c r="B37" s="8">
        <f t="shared" si="0"/>
        <v>179999.99</v>
      </c>
      <c r="C37" s="3">
        <v>50877</v>
      </c>
      <c r="D37" s="5">
        <v>9025920345.4599991</v>
      </c>
      <c r="E37" s="5">
        <v>177406.69</v>
      </c>
    </row>
    <row r="38" spans="1:5">
      <c r="A38" s="9">
        <v>180000</v>
      </c>
      <c r="B38" s="8">
        <f t="shared" si="0"/>
        <v>184999.99</v>
      </c>
      <c r="C38" s="3">
        <v>47846</v>
      </c>
      <c r="D38" s="5">
        <v>8725133545.6900005</v>
      </c>
      <c r="E38" s="5">
        <v>182358.68</v>
      </c>
    </row>
    <row r="39" spans="1:5">
      <c r="A39" s="9">
        <v>185000</v>
      </c>
      <c r="B39" s="8">
        <f t="shared" si="0"/>
        <v>189999.99</v>
      </c>
      <c r="C39" s="3">
        <v>42380</v>
      </c>
      <c r="D39" s="5">
        <v>7943726590.5900002</v>
      </c>
      <c r="E39" s="5">
        <v>187440.46</v>
      </c>
    </row>
    <row r="40" spans="1:5">
      <c r="A40" s="9">
        <v>190000</v>
      </c>
      <c r="B40" s="8">
        <f t="shared" si="0"/>
        <v>194999.99</v>
      </c>
      <c r="C40" s="3">
        <v>39367</v>
      </c>
      <c r="D40" s="5">
        <v>7575579091.3299999</v>
      </c>
      <c r="E40" s="5">
        <v>192434.76</v>
      </c>
    </row>
    <row r="41" spans="1:5">
      <c r="A41" s="9">
        <v>195000</v>
      </c>
      <c r="B41" s="8">
        <f t="shared" si="0"/>
        <v>199999.99</v>
      </c>
      <c r="C41" s="3">
        <v>37021</v>
      </c>
      <c r="D41" s="5">
        <v>7310528921.29</v>
      </c>
      <c r="E41" s="5">
        <v>197469.79</v>
      </c>
    </row>
    <row r="42" spans="1:5">
      <c r="A42" s="9">
        <v>200000</v>
      </c>
      <c r="B42" s="8">
        <f t="shared" si="0"/>
        <v>249999.99</v>
      </c>
      <c r="C42" s="3">
        <v>260477</v>
      </c>
      <c r="D42" s="5">
        <v>57832575341.699997</v>
      </c>
      <c r="E42" s="5">
        <v>222025.65</v>
      </c>
    </row>
    <row r="43" spans="1:5">
      <c r="A43" s="9">
        <v>250000</v>
      </c>
      <c r="B43" s="8">
        <f t="shared" si="0"/>
        <v>299999.99</v>
      </c>
      <c r="C43" s="3">
        <v>144449</v>
      </c>
      <c r="D43" s="5">
        <v>39357893276.809998</v>
      </c>
      <c r="E43" s="5">
        <v>272469.13</v>
      </c>
    </row>
    <row r="44" spans="1:5">
      <c r="A44" s="9">
        <v>300000</v>
      </c>
      <c r="B44" s="8">
        <f t="shared" si="0"/>
        <v>349999.99</v>
      </c>
      <c r="C44" s="3">
        <v>89760</v>
      </c>
      <c r="D44" s="5">
        <v>28966242597.330002</v>
      </c>
      <c r="E44" s="5">
        <v>322707.69</v>
      </c>
    </row>
    <row r="45" spans="1:5">
      <c r="A45" s="9">
        <v>350000</v>
      </c>
      <c r="B45" s="8">
        <f t="shared" si="0"/>
        <v>399999.99</v>
      </c>
      <c r="C45" s="3">
        <v>59392</v>
      </c>
      <c r="D45" s="5">
        <v>22159978588.200001</v>
      </c>
      <c r="E45" s="5">
        <v>373113.86</v>
      </c>
    </row>
    <row r="46" spans="1:5">
      <c r="A46" s="9">
        <v>400000</v>
      </c>
      <c r="B46" s="8">
        <f t="shared" si="0"/>
        <v>449999.99</v>
      </c>
      <c r="C46" s="3">
        <v>41729</v>
      </c>
      <c r="D46" s="5">
        <v>17652475134.900002</v>
      </c>
      <c r="E46" s="5">
        <v>423026.56</v>
      </c>
    </row>
    <row r="47" spans="1:5">
      <c r="A47" s="9">
        <v>450000</v>
      </c>
      <c r="B47" s="8">
        <f t="shared" si="0"/>
        <v>499999.99</v>
      </c>
      <c r="C47" s="3">
        <v>29741</v>
      </c>
      <c r="D47" s="5">
        <v>14083904977.559999</v>
      </c>
      <c r="E47" s="5">
        <v>473551.83</v>
      </c>
    </row>
    <row r="48" spans="1:5">
      <c r="A48" s="9">
        <v>500000</v>
      </c>
      <c r="B48" s="8">
        <f t="shared" si="0"/>
        <v>999999.99</v>
      </c>
      <c r="C48" s="3">
        <v>97487</v>
      </c>
      <c r="D48" s="5">
        <v>65070044669.529999</v>
      </c>
      <c r="E48" s="5">
        <v>667474.06999999995</v>
      </c>
    </row>
    <row r="49" spans="1:5">
      <c r="A49" s="9">
        <v>1000000</v>
      </c>
      <c r="B49" s="8">
        <f t="shared" si="0"/>
        <v>1499999.99</v>
      </c>
      <c r="C49" s="3">
        <v>18931</v>
      </c>
      <c r="D49" s="5">
        <v>22714263605.470001</v>
      </c>
      <c r="E49" s="5">
        <v>1199844.8899999999</v>
      </c>
    </row>
    <row r="50" spans="1:5">
      <c r="A50" s="9">
        <v>1500000</v>
      </c>
      <c r="B50" s="8">
        <f t="shared" si="0"/>
        <v>1999999.99</v>
      </c>
      <c r="C50" s="3">
        <v>7365</v>
      </c>
      <c r="D50" s="5">
        <v>12638539122.66</v>
      </c>
      <c r="E50" s="5">
        <v>1716027.04</v>
      </c>
    </row>
    <row r="51" spans="1:5">
      <c r="A51" s="9">
        <v>2000000</v>
      </c>
      <c r="B51" s="8">
        <f t="shared" si="0"/>
        <v>2499999.9900000002</v>
      </c>
      <c r="C51" s="3">
        <v>3755</v>
      </c>
      <c r="D51" s="5">
        <v>8345035049.8000002</v>
      </c>
      <c r="E51" s="5">
        <v>2222379.5099999998</v>
      </c>
    </row>
    <row r="52" spans="1:5">
      <c r="A52" s="9">
        <v>2500000</v>
      </c>
      <c r="B52" s="8">
        <f t="shared" si="0"/>
        <v>2999999.99</v>
      </c>
      <c r="C52" s="3">
        <v>2179</v>
      </c>
      <c r="D52" s="5">
        <v>5938284459.3800001</v>
      </c>
      <c r="E52" s="5">
        <v>2725233.8</v>
      </c>
    </row>
    <row r="53" spans="1:5">
      <c r="A53" s="9">
        <v>3000000</v>
      </c>
      <c r="B53" s="8">
        <f t="shared" si="0"/>
        <v>3499999.99</v>
      </c>
      <c r="C53" s="3">
        <v>1339</v>
      </c>
      <c r="D53" s="5">
        <v>4328794863.79</v>
      </c>
      <c r="E53" s="5">
        <v>3232856.51</v>
      </c>
    </row>
    <row r="54" spans="1:5">
      <c r="A54" s="9">
        <v>3500000</v>
      </c>
      <c r="B54" s="8">
        <f t="shared" si="0"/>
        <v>3999999.99</v>
      </c>
      <c r="C54" s="2">
        <v>986</v>
      </c>
      <c r="D54" s="5">
        <v>3685724291.8600001</v>
      </c>
      <c r="E54" s="5">
        <v>3738057.09</v>
      </c>
    </row>
    <row r="55" spans="1:5">
      <c r="A55" s="9">
        <v>4000000</v>
      </c>
      <c r="B55" s="8">
        <f t="shared" si="0"/>
        <v>4499999.99</v>
      </c>
      <c r="C55" s="2">
        <v>743</v>
      </c>
      <c r="D55" s="5">
        <v>3152347352.6900001</v>
      </c>
      <c r="E55" s="5">
        <v>4242728.5999999996</v>
      </c>
    </row>
    <row r="56" spans="1:5">
      <c r="A56" s="9">
        <v>4500000</v>
      </c>
      <c r="B56" s="8">
        <f>A57-0.01</f>
        <v>4999999.99</v>
      </c>
      <c r="C56" s="2">
        <v>513</v>
      </c>
      <c r="D56" s="5">
        <v>2427246875.9099998</v>
      </c>
      <c r="E56" s="5">
        <v>4731475.3899999997</v>
      </c>
    </row>
    <row r="57" spans="1:5">
      <c r="A57" s="9">
        <v>5000000</v>
      </c>
      <c r="B57" s="8">
        <f t="shared" ref="B57:B59" si="1">A58-0.01</f>
        <v>9999999.9900000002</v>
      </c>
      <c r="C57" s="3">
        <v>1897</v>
      </c>
      <c r="D57" s="5">
        <v>12854122161.99</v>
      </c>
      <c r="E57" s="5">
        <v>6776026.4400000004</v>
      </c>
    </row>
    <row r="58" spans="1:5">
      <c r="A58" s="9">
        <v>10000000</v>
      </c>
      <c r="B58" s="8">
        <f t="shared" si="1"/>
        <v>19999999.989999998</v>
      </c>
      <c r="C58" s="2">
        <v>397</v>
      </c>
      <c r="D58" s="5">
        <v>5159573962.8699999</v>
      </c>
      <c r="E58" s="5">
        <v>12996407.970000001</v>
      </c>
    </row>
    <row r="59" spans="1:5">
      <c r="A59" s="9">
        <v>20000000</v>
      </c>
      <c r="B59" s="8">
        <f t="shared" si="1"/>
        <v>49999999.990000002</v>
      </c>
      <c r="C59" s="2">
        <v>103</v>
      </c>
      <c r="D59" s="5">
        <v>2884946437.9899998</v>
      </c>
      <c r="E59" s="5">
        <v>28009188.719999999</v>
      </c>
    </row>
    <row r="60" spans="1:5">
      <c r="A60" s="9">
        <v>50000000</v>
      </c>
      <c r="B60" s="8" t="s">
        <v>2</v>
      </c>
      <c r="C60" s="2">
        <v>13</v>
      </c>
      <c r="D60" s="5">
        <v>996080110.44000006</v>
      </c>
      <c r="E60" s="5">
        <v>76621546.959999993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14"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3.83203125" bestFit="1" customWidth="1"/>
  </cols>
  <sheetData>
    <row r="1" spans="1:5">
      <c r="A1" s="10" t="s">
        <v>3</v>
      </c>
      <c r="B1" s="10" t="s">
        <v>4</v>
      </c>
      <c r="C1" s="1" t="s">
        <v>0</v>
      </c>
      <c r="D1" s="1" t="s">
        <v>5</v>
      </c>
      <c r="E1" s="1" t="s">
        <v>6</v>
      </c>
    </row>
    <row r="2" spans="1:5">
      <c r="A2" s="8">
        <v>0.01</v>
      </c>
      <c r="B2" s="8">
        <f t="shared" ref="B2:B55" si="0">A3-0.01</f>
        <v>4999.99</v>
      </c>
      <c r="C2" s="3">
        <v>29483200</v>
      </c>
      <c r="D2" s="4">
        <v>59082571365.879997</v>
      </c>
      <c r="E2" s="4">
        <v>2003.94</v>
      </c>
    </row>
    <row r="3" spans="1:5">
      <c r="A3" s="9">
        <v>5000</v>
      </c>
      <c r="B3" s="8">
        <f t="shared" si="0"/>
        <v>9999.99</v>
      </c>
      <c r="C3" s="3">
        <v>16746869</v>
      </c>
      <c r="D3" s="5">
        <v>124168891035.12</v>
      </c>
      <c r="E3" s="5">
        <v>7414.45</v>
      </c>
    </row>
    <row r="4" spans="1:5">
      <c r="A4" s="9">
        <v>10000</v>
      </c>
      <c r="B4" s="8">
        <f t="shared" si="0"/>
        <v>14999.99</v>
      </c>
      <c r="C4" s="3">
        <v>15138619</v>
      </c>
      <c r="D4" s="5">
        <v>188622977828.82001</v>
      </c>
      <c r="E4" s="5">
        <v>12459.72</v>
      </c>
    </row>
    <row r="5" spans="1:5">
      <c r="A5" s="9">
        <v>15000</v>
      </c>
      <c r="B5" s="8">
        <f t="shared" si="0"/>
        <v>19999.990000000002</v>
      </c>
      <c r="C5" s="3">
        <v>13995409</v>
      </c>
      <c r="D5" s="5">
        <v>244284986954.51999</v>
      </c>
      <c r="E5" s="5">
        <v>17454.650000000001</v>
      </c>
    </row>
    <row r="6" spans="1:5">
      <c r="A6" s="9">
        <v>20000</v>
      </c>
      <c r="B6" s="8">
        <f t="shared" si="0"/>
        <v>24999.99</v>
      </c>
      <c r="C6" s="3">
        <v>12375401</v>
      </c>
      <c r="D6" s="5">
        <v>277580870317.96997</v>
      </c>
      <c r="E6" s="5">
        <v>22430.05</v>
      </c>
    </row>
    <row r="7" spans="1:5">
      <c r="A7" s="9">
        <v>25000</v>
      </c>
      <c r="B7" s="8">
        <f t="shared" si="0"/>
        <v>29999.99</v>
      </c>
      <c r="C7" s="3">
        <v>10301691</v>
      </c>
      <c r="D7" s="5">
        <v>282298967793.08002</v>
      </c>
      <c r="E7" s="5">
        <v>27403.17</v>
      </c>
    </row>
    <row r="8" spans="1:5">
      <c r="A8" s="9">
        <v>30000</v>
      </c>
      <c r="B8" s="8">
        <f t="shared" si="0"/>
        <v>34999.99</v>
      </c>
      <c r="C8" s="3">
        <v>8282226</v>
      </c>
      <c r="D8" s="5">
        <v>268245406702.51999</v>
      </c>
      <c r="E8" s="5">
        <v>32388.080000000002</v>
      </c>
    </row>
    <row r="9" spans="1:5">
      <c r="A9" s="9">
        <v>35000</v>
      </c>
      <c r="B9" s="8">
        <f t="shared" si="0"/>
        <v>39999.99</v>
      </c>
      <c r="C9" s="3">
        <v>6637408</v>
      </c>
      <c r="D9" s="5">
        <v>248221963418.14999</v>
      </c>
      <c r="E9" s="5">
        <v>37397.42</v>
      </c>
    </row>
    <row r="10" spans="1:5">
      <c r="A10" s="9">
        <v>40000</v>
      </c>
      <c r="B10" s="8">
        <f t="shared" si="0"/>
        <v>44999.99</v>
      </c>
      <c r="C10" s="3">
        <v>5185492</v>
      </c>
      <c r="D10" s="5">
        <v>219791629859.28</v>
      </c>
      <c r="E10" s="5">
        <v>42385.88</v>
      </c>
    </row>
    <row r="11" spans="1:5">
      <c r="A11" s="9">
        <v>45000</v>
      </c>
      <c r="B11" s="8">
        <f t="shared" si="0"/>
        <v>49999.99</v>
      </c>
      <c r="C11" s="3">
        <v>4005324</v>
      </c>
      <c r="D11" s="5">
        <v>189798327846.98999</v>
      </c>
      <c r="E11" s="5">
        <v>47386.51</v>
      </c>
    </row>
    <row r="12" spans="1:5">
      <c r="A12" s="9">
        <v>50000</v>
      </c>
      <c r="B12" s="8">
        <f t="shared" si="0"/>
        <v>54999.99</v>
      </c>
      <c r="C12" s="3">
        <v>3047252</v>
      </c>
      <c r="D12" s="5">
        <v>159590141629.82001</v>
      </c>
      <c r="E12" s="5">
        <v>52371.82</v>
      </c>
    </row>
    <row r="13" spans="1:5">
      <c r="A13" s="9">
        <v>55000</v>
      </c>
      <c r="B13" s="8">
        <f t="shared" si="0"/>
        <v>59999.99</v>
      </c>
      <c r="C13" s="3">
        <v>2269556</v>
      </c>
      <c r="D13" s="5">
        <v>130229112313.66</v>
      </c>
      <c r="E13" s="5">
        <v>57380.88</v>
      </c>
    </row>
    <row r="14" spans="1:5">
      <c r="A14" s="9">
        <v>60000</v>
      </c>
      <c r="B14" s="8">
        <f t="shared" si="0"/>
        <v>64999.99</v>
      </c>
      <c r="C14" s="3">
        <v>1725826</v>
      </c>
      <c r="D14" s="5">
        <v>107616827602.69</v>
      </c>
      <c r="E14" s="5">
        <v>62356.71</v>
      </c>
    </row>
    <row r="15" spans="1:5">
      <c r="A15" s="9">
        <v>65000</v>
      </c>
      <c r="B15" s="8">
        <f t="shared" si="0"/>
        <v>69999.990000000005</v>
      </c>
      <c r="C15" s="3">
        <v>1287435</v>
      </c>
      <c r="D15" s="5">
        <v>86733475669.520004</v>
      </c>
      <c r="E15" s="5">
        <v>67369.210000000006</v>
      </c>
    </row>
    <row r="16" spans="1:5">
      <c r="A16" s="9">
        <v>70000</v>
      </c>
      <c r="B16" s="8">
        <f t="shared" si="0"/>
        <v>74999.990000000005</v>
      </c>
      <c r="C16" s="3">
        <v>983334</v>
      </c>
      <c r="D16" s="5">
        <v>71172857390.979996</v>
      </c>
      <c r="E16" s="5">
        <v>72379.13</v>
      </c>
    </row>
    <row r="17" spans="1:5">
      <c r="A17" s="9">
        <v>75000</v>
      </c>
      <c r="B17" s="8">
        <f t="shared" si="0"/>
        <v>79999.990000000005</v>
      </c>
      <c r="C17" s="3">
        <v>765251</v>
      </c>
      <c r="D17" s="5">
        <v>59214732530.860001</v>
      </c>
      <c r="E17" s="5">
        <v>77379.490000000005</v>
      </c>
    </row>
    <row r="18" spans="1:5">
      <c r="A18" s="9">
        <v>80000</v>
      </c>
      <c r="B18" s="8">
        <f t="shared" si="0"/>
        <v>84999.99</v>
      </c>
      <c r="C18" s="3">
        <v>599153</v>
      </c>
      <c r="D18" s="5">
        <v>49361477186.970001</v>
      </c>
      <c r="E18" s="5">
        <v>82385.429999999993</v>
      </c>
    </row>
    <row r="19" spans="1:5">
      <c r="A19" s="9">
        <v>85000</v>
      </c>
      <c r="B19" s="8">
        <f t="shared" si="0"/>
        <v>89999.99</v>
      </c>
      <c r="C19" s="3">
        <v>467146</v>
      </c>
      <c r="D19" s="5">
        <v>40822065643.809998</v>
      </c>
      <c r="E19" s="5">
        <v>87386.1</v>
      </c>
    </row>
    <row r="20" spans="1:5">
      <c r="A20" s="9">
        <v>90000</v>
      </c>
      <c r="B20" s="8">
        <f t="shared" si="0"/>
        <v>94999.99</v>
      </c>
      <c r="C20" s="3">
        <v>378986</v>
      </c>
      <c r="D20" s="5">
        <v>35010311075.470001</v>
      </c>
      <c r="E20" s="5">
        <v>92378.9</v>
      </c>
    </row>
    <row r="21" spans="1:5">
      <c r="A21" s="9">
        <v>95000</v>
      </c>
      <c r="B21" s="8">
        <f t="shared" si="0"/>
        <v>99999.99</v>
      </c>
      <c r="C21" s="3">
        <v>315371</v>
      </c>
      <c r="D21" s="5">
        <v>30719028511.990002</v>
      </c>
      <c r="E21" s="5">
        <v>97406</v>
      </c>
    </row>
    <row r="22" spans="1:5">
      <c r="A22" s="9">
        <v>100000</v>
      </c>
      <c r="B22" s="8">
        <f t="shared" si="0"/>
        <v>104999.99</v>
      </c>
      <c r="C22" s="3">
        <v>264608</v>
      </c>
      <c r="D22" s="5">
        <v>27084908140.77</v>
      </c>
      <c r="E22" s="5">
        <v>102358.61</v>
      </c>
    </row>
    <row r="23" spans="1:5">
      <c r="A23" s="9">
        <v>105000</v>
      </c>
      <c r="B23" s="8">
        <f t="shared" si="0"/>
        <v>109999.99</v>
      </c>
      <c r="C23" s="3">
        <v>213271</v>
      </c>
      <c r="D23" s="5">
        <v>22907705836.959999</v>
      </c>
      <c r="E23" s="5">
        <v>107411.26</v>
      </c>
    </row>
    <row r="24" spans="1:5">
      <c r="A24" s="9">
        <v>110000</v>
      </c>
      <c r="B24" s="8">
        <f t="shared" si="0"/>
        <v>114999.99</v>
      </c>
      <c r="C24" s="3">
        <v>180411</v>
      </c>
      <c r="D24" s="5">
        <v>20278187311.700001</v>
      </c>
      <c r="E24" s="5">
        <v>112399.95</v>
      </c>
    </row>
    <row r="25" spans="1:5">
      <c r="A25" s="9">
        <v>115000</v>
      </c>
      <c r="B25" s="8">
        <f t="shared" si="0"/>
        <v>119999.99</v>
      </c>
      <c r="C25" s="3">
        <v>154308</v>
      </c>
      <c r="D25" s="5">
        <v>18119963579.759998</v>
      </c>
      <c r="E25" s="5">
        <v>117427.25</v>
      </c>
    </row>
    <row r="26" spans="1:5">
      <c r="A26" s="9">
        <v>120000</v>
      </c>
      <c r="B26" s="8">
        <f t="shared" si="0"/>
        <v>124999.99</v>
      </c>
      <c r="C26" s="3">
        <v>143016</v>
      </c>
      <c r="D26" s="5">
        <v>17494471775.450001</v>
      </c>
      <c r="E26" s="5">
        <v>122325.28</v>
      </c>
    </row>
    <row r="27" spans="1:5">
      <c r="A27" s="9">
        <v>125000</v>
      </c>
      <c r="B27" s="8">
        <f t="shared" si="0"/>
        <v>129999.99</v>
      </c>
      <c r="C27" s="3">
        <v>118614</v>
      </c>
      <c r="D27" s="5">
        <v>15110089247.48</v>
      </c>
      <c r="E27" s="5">
        <v>127388.75</v>
      </c>
    </row>
    <row r="28" spans="1:5">
      <c r="A28" s="9">
        <v>130000</v>
      </c>
      <c r="B28" s="8">
        <f t="shared" si="0"/>
        <v>134999.99</v>
      </c>
      <c r="C28" s="3">
        <v>106331</v>
      </c>
      <c r="D28" s="5">
        <v>14076325897.219999</v>
      </c>
      <c r="E28" s="5">
        <v>132382.15</v>
      </c>
    </row>
    <row r="29" spans="1:5">
      <c r="A29" s="9">
        <v>135000</v>
      </c>
      <c r="B29" s="8">
        <f t="shared" si="0"/>
        <v>139999.99</v>
      </c>
      <c r="C29" s="3">
        <v>92523</v>
      </c>
      <c r="D29" s="5">
        <v>12713327937.719999</v>
      </c>
      <c r="E29" s="5">
        <v>137407.22</v>
      </c>
    </row>
    <row r="30" spans="1:5">
      <c r="A30" s="9">
        <v>140000</v>
      </c>
      <c r="B30" s="8">
        <f t="shared" si="0"/>
        <v>144999.99</v>
      </c>
      <c r="C30" s="3">
        <v>83553</v>
      </c>
      <c r="D30" s="5">
        <v>11899329640.370001</v>
      </c>
      <c r="E30" s="5">
        <v>142416.54999999999</v>
      </c>
    </row>
    <row r="31" spans="1:5">
      <c r="A31" s="9">
        <v>145000</v>
      </c>
      <c r="B31" s="8">
        <f t="shared" si="0"/>
        <v>149999.99</v>
      </c>
      <c r="C31" s="3">
        <v>75612</v>
      </c>
      <c r="D31" s="5">
        <v>11150461709.860001</v>
      </c>
      <c r="E31" s="5">
        <v>147469.47</v>
      </c>
    </row>
    <row r="32" spans="1:5">
      <c r="A32" s="9">
        <v>150000</v>
      </c>
      <c r="B32" s="8">
        <f t="shared" si="0"/>
        <v>154999.99</v>
      </c>
      <c r="C32" s="3">
        <v>80153</v>
      </c>
      <c r="D32" s="5">
        <v>12193942570.360001</v>
      </c>
      <c r="E32" s="5">
        <v>152133.32999999999</v>
      </c>
    </row>
    <row r="33" spans="1:5">
      <c r="A33" s="9">
        <v>155000</v>
      </c>
      <c r="B33" s="8">
        <f t="shared" si="0"/>
        <v>159999.99</v>
      </c>
      <c r="C33" s="3">
        <v>64808</v>
      </c>
      <c r="D33" s="5">
        <v>10201167103.41</v>
      </c>
      <c r="E33" s="5">
        <v>157405.99</v>
      </c>
    </row>
    <row r="34" spans="1:5">
      <c r="A34" s="9">
        <v>160000</v>
      </c>
      <c r="B34" s="8">
        <f t="shared" si="0"/>
        <v>164999.99</v>
      </c>
      <c r="C34" s="3">
        <v>57390</v>
      </c>
      <c r="D34" s="5">
        <v>9318972004.0200005</v>
      </c>
      <c r="E34" s="5">
        <v>162379.72</v>
      </c>
    </row>
    <row r="35" spans="1:5">
      <c r="A35" s="9">
        <v>165000</v>
      </c>
      <c r="B35" s="8">
        <f t="shared" si="0"/>
        <v>169999.99</v>
      </c>
      <c r="C35" s="3">
        <v>51433</v>
      </c>
      <c r="D35" s="5">
        <v>8611178558.2399998</v>
      </c>
      <c r="E35" s="5">
        <v>167425.17000000001</v>
      </c>
    </row>
    <row r="36" spans="1:5">
      <c r="A36" s="9">
        <v>170000</v>
      </c>
      <c r="B36" s="8">
        <f t="shared" si="0"/>
        <v>174999.99</v>
      </c>
      <c r="C36" s="3">
        <v>47213</v>
      </c>
      <c r="D36" s="5">
        <v>8140699163.7700005</v>
      </c>
      <c r="E36" s="5">
        <v>172424.95</v>
      </c>
    </row>
    <row r="37" spans="1:5">
      <c r="A37" s="9">
        <v>175000</v>
      </c>
      <c r="B37" s="8">
        <f t="shared" si="0"/>
        <v>179999.99</v>
      </c>
      <c r="C37" s="3">
        <v>44651</v>
      </c>
      <c r="D37" s="5">
        <v>7921174877</v>
      </c>
      <c r="E37" s="5">
        <v>177401.96</v>
      </c>
    </row>
    <row r="38" spans="1:5">
      <c r="A38" s="9">
        <v>180000</v>
      </c>
      <c r="B38" s="8">
        <f t="shared" si="0"/>
        <v>184999.99</v>
      </c>
      <c r="C38" s="3">
        <v>41189</v>
      </c>
      <c r="D38" s="5">
        <v>7509721600.1099997</v>
      </c>
      <c r="E38" s="5">
        <v>182323.47</v>
      </c>
    </row>
    <row r="39" spans="1:5">
      <c r="A39" s="9">
        <v>185000</v>
      </c>
      <c r="B39" s="8">
        <f t="shared" si="0"/>
        <v>189999.99</v>
      </c>
      <c r="C39" s="3">
        <v>36201</v>
      </c>
      <c r="D39" s="5">
        <v>6784659841.2700005</v>
      </c>
      <c r="E39" s="5">
        <v>187416.37</v>
      </c>
    </row>
    <row r="40" spans="1:5">
      <c r="A40" s="9">
        <v>190000</v>
      </c>
      <c r="B40" s="8">
        <f t="shared" si="0"/>
        <v>194999.99</v>
      </c>
      <c r="C40" s="3">
        <v>33657</v>
      </c>
      <c r="D40" s="5">
        <v>6475896081.6700001</v>
      </c>
      <c r="E40" s="5">
        <v>192408.59</v>
      </c>
    </row>
    <row r="41" spans="1:5">
      <c r="A41" s="9">
        <v>195000</v>
      </c>
      <c r="B41" s="8">
        <f t="shared" si="0"/>
        <v>199999.99</v>
      </c>
      <c r="C41" s="3">
        <v>32263</v>
      </c>
      <c r="D41" s="5">
        <v>6371270067.1199999</v>
      </c>
      <c r="E41" s="5">
        <v>197479.16</v>
      </c>
    </row>
    <row r="42" spans="1:5">
      <c r="A42" s="9">
        <v>200000</v>
      </c>
      <c r="B42" s="8">
        <f t="shared" si="0"/>
        <v>249999.99</v>
      </c>
      <c r="C42" s="3">
        <v>225586</v>
      </c>
      <c r="D42" s="5">
        <v>50091489959.019997</v>
      </c>
      <c r="E42" s="5">
        <v>222050.53</v>
      </c>
    </row>
    <row r="43" spans="1:5">
      <c r="A43" s="9">
        <v>250000</v>
      </c>
      <c r="B43" s="8">
        <f t="shared" si="0"/>
        <v>299999.99</v>
      </c>
      <c r="C43" s="3">
        <v>124882</v>
      </c>
      <c r="D43" s="5">
        <v>34028964342.5</v>
      </c>
      <c r="E43" s="5">
        <v>272488.94</v>
      </c>
    </row>
    <row r="44" spans="1:5">
      <c r="A44" s="9">
        <v>300000</v>
      </c>
      <c r="B44" s="8">
        <f t="shared" si="0"/>
        <v>349999.99</v>
      </c>
      <c r="C44" s="3">
        <v>77165</v>
      </c>
      <c r="D44" s="5">
        <v>24895747276.830002</v>
      </c>
      <c r="E44" s="5">
        <v>322630.03999999998</v>
      </c>
    </row>
    <row r="45" spans="1:5">
      <c r="A45" s="9">
        <v>350000</v>
      </c>
      <c r="B45" s="8">
        <f t="shared" si="0"/>
        <v>399999.99</v>
      </c>
      <c r="C45" s="3">
        <v>51062</v>
      </c>
      <c r="D45" s="5">
        <v>19048817100.040001</v>
      </c>
      <c r="E45" s="5">
        <v>373052.7</v>
      </c>
    </row>
    <row r="46" spans="1:5">
      <c r="A46" s="9">
        <v>400000</v>
      </c>
      <c r="B46" s="8">
        <f t="shared" si="0"/>
        <v>449999.99</v>
      </c>
      <c r="C46" s="3">
        <v>35868</v>
      </c>
      <c r="D46" s="5">
        <v>15171071679.780001</v>
      </c>
      <c r="E46" s="5">
        <v>422969.55</v>
      </c>
    </row>
    <row r="47" spans="1:5">
      <c r="A47" s="9">
        <v>450000</v>
      </c>
      <c r="B47" s="8">
        <f t="shared" si="0"/>
        <v>499999.99</v>
      </c>
      <c r="C47" s="3">
        <v>25326</v>
      </c>
      <c r="D47" s="5">
        <v>11987885996.43</v>
      </c>
      <c r="E47" s="5">
        <v>473343.05</v>
      </c>
    </row>
    <row r="48" spans="1:5">
      <c r="A48" s="9">
        <v>500000</v>
      </c>
      <c r="B48" s="8">
        <f t="shared" si="0"/>
        <v>999999.99</v>
      </c>
      <c r="C48" s="3">
        <v>80811</v>
      </c>
      <c r="D48" s="5">
        <v>53755872446.209999</v>
      </c>
      <c r="E48" s="5">
        <v>665204.89</v>
      </c>
    </row>
    <row r="49" spans="1:5">
      <c r="A49" s="9">
        <v>1000000</v>
      </c>
      <c r="B49" s="8">
        <f t="shared" si="0"/>
        <v>1499999.99</v>
      </c>
      <c r="C49" s="3">
        <v>14604</v>
      </c>
      <c r="D49" s="5">
        <v>17464673213.130001</v>
      </c>
      <c r="E49" s="5">
        <v>1195882.8500000001</v>
      </c>
    </row>
    <row r="50" spans="1:5">
      <c r="A50" s="9">
        <v>1500000</v>
      </c>
      <c r="B50" s="8">
        <f t="shared" si="0"/>
        <v>1999999.99</v>
      </c>
      <c r="C50" s="3">
        <v>5338</v>
      </c>
      <c r="D50" s="5">
        <v>9143353359.6900005</v>
      </c>
      <c r="E50" s="5">
        <v>1712879.98</v>
      </c>
    </row>
    <row r="51" spans="1:5">
      <c r="A51" s="9">
        <v>2000000</v>
      </c>
      <c r="B51" s="8">
        <f t="shared" si="0"/>
        <v>2499999.9900000002</v>
      </c>
      <c r="C51" s="3">
        <v>2616</v>
      </c>
      <c r="D51" s="5">
        <v>5798488220.5</v>
      </c>
      <c r="E51" s="5">
        <v>2216547.48</v>
      </c>
    </row>
    <row r="52" spans="1:5">
      <c r="A52" s="9">
        <v>2500000</v>
      </c>
      <c r="B52" s="8">
        <f t="shared" si="0"/>
        <v>2999999.99</v>
      </c>
      <c r="C52" s="3">
        <v>1497</v>
      </c>
      <c r="D52" s="5">
        <v>4077445842.9200001</v>
      </c>
      <c r="E52" s="5">
        <v>2723744.72</v>
      </c>
    </row>
    <row r="53" spans="1:5">
      <c r="A53" s="9">
        <v>3000000</v>
      </c>
      <c r="B53" s="8">
        <f t="shared" si="0"/>
        <v>3499999.99</v>
      </c>
      <c r="C53" s="2">
        <v>978</v>
      </c>
      <c r="D53" s="5">
        <v>3156299973.9099998</v>
      </c>
      <c r="E53" s="5">
        <v>3227300.59</v>
      </c>
    </row>
    <row r="54" spans="1:5">
      <c r="A54" s="9">
        <v>3500000</v>
      </c>
      <c r="B54" s="8">
        <f t="shared" si="0"/>
        <v>3999999.99</v>
      </c>
      <c r="C54" s="2">
        <v>668</v>
      </c>
      <c r="D54" s="5">
        <v>2493840812.8600001</v>
      </c>
      <c r="E54" s="5">
        <v>3733294.63</v>
      </c>
    </row>
    <row r="55" spans="1:5">
      <c r="A55" s="9">
        <v>4000000</v>
      </c>
      <c r="B55" s="8">
        <f t="shared" si="0"/>
        <v>4499999.99</v>
      </c>
      <c r="C55" s="2">
        <v>472</v>
      </c>
      <c r="D55" s="5">
        <v>1993325116.8199999</v>
      </c>
      <c r="E55" s="5">
        <v>4223146.43</v>
      </c>
    </row>
    <row r="56" spans="1:5">
      <c r="A56" s="9">
        <v>4500000</v>
      </c>
      <c r="B56" s="8">
        <f>A57-0.01</f>
        <v>4999999.99</v>
      </c>
      <c r="C56" s="2">
        <v>335</v>
      </c>
      <c r="D56" s="5">
        <v>1585424796.6400001</v>
      </c>
      <c r="E56" s="5">
        <v>4732611.33</v>
      </c>
    </row>
    <row r="57" spans="1:5">
      <c r="A57" s="9">
        <v>5000000</v>
      </c>
      <c r="B57" s="8">
        <f t="shared" ref="B57:B58" si="1">A58-0.01</f>
        <v>9999999.9900000002</v>
      </c>
      <c r="C57" s="3">
        <v>1170</v>
      </c>
      <c r="D57" s="5">
        <v>7764173680.8299999</v>
      </c>
      <c r="E57" s="5">
        <v>6636045.8799999999</v>
      </c>
    </row>
    <row r="58" spans="1:5">
      <c r="A58" s="9">
        <v>10000000</v>
      </c>
      <c r="B58" s="8">
        <f t="shared" si="1"/>
        <v>19999999.989999998</v>
      </c>
      <c r="C58" s="2">
        <v>254</v>
      </c>
      <c r="D58" s="5">
        <v>3151973579.6300001</v>
      </c>
      <c r="E58" s="5">
        <v>12409344.800000001</v>
      </c>
    </row>
    <row r="59" spans="1:5">
      <c r="A59" s="9">
        <v>20000000</v>
      </c>
      <c r="B59" s="8" t="s">
        <v>2</v>
      </c>
      <c r="C59" s="2">
        <v>69</v>
      </c>
      <c r="D59" s="5">
        <v>2250029017.1500001</v>
      </c>
      <c r="E59" s="5">
        <v>32609116.190000001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15"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29880125</v>
      </c>
      <c r="D2" s="4">
        <v>59919226977.43</v>
      </c>
      <c r="E2" s="4">
        <v>2005.32</v>
      </c>
    </row>
    <row r="3" spans="1:5">
      <c r="A3" s="9">
        <v>5000</v>
      </c>
      <c r="B3" s="8">
        <f t="shared" si="0"/>
        <v>9999.99</v>
      </c>
      <c r="C3" s="3">
        <v>17011679</v>
      </c>
      <c r="D3" s="5">
        <v>126230180180.17999</v>
      </c>
      <c r="E3" s="5">
        <v>7420.21</v>
      </c>
    </row>
    <row r="4" spans="1:5">
      <c r="A4" s="9">
        <v>10000</v>
      </c>
      <c r="B4" s="8">
        <f t="shared" si="0"/>
        <v>14999.99</v>
      </c>
      <c r="C4" s="3">
        <v>15396234</v>
      </c>
      <c r="D4" s="5">
        <v>191718537621.09</v>
      </c>
      <c r="E4" s="5">
        <v>12452.3</v>
      </c>
    </row>
    <row r="5" spans="1:5">
      <c r="A5" s="9">
        <v>15000</v>
      </c>
      <c r="B5" s="8">
        <f t="shared" si="0"/>
        <v>19999.990000000002</v>
      </c>
      <c r="C5" s="3">
        <v>14067883</v>
      </c>
      <c r="D5" s="5">
        <v>245441645128.56</v>
      </c>
      <c r="E5" s="5">
        <v>17446.95</v>
      </c>
    </row>
    <row r="6" spans="1:5">
      <c r="A6" s="9">
        <v>20000</v>
      </c>
      <c r="B6" s="8">
        <f t="shared" si="0"/>
        <v>24999.99</v>
      </c>
      <c r="C6" s="3">
        <v>12195038</v>
      </c>
      <c r="D6" s="5">
        <v>273486360881.47</v>
      </c>
      <c r="E6" s="5">
        <v>22426.04</v>
      </c>
    </row>
    <row r="7" spans="1:5">
      <c r="A7" s="9">
        <v>25000</v>
      </c>
      <c r="B7" s="8">
        <f t="shared" si="0"/>
        <v>29999.99</v>
      </c>
      <c r="C7" s="3">
        <v>9974884</v>
      </c>
      <c r="D7" s="5">
        <v>273269260292.45001</v>
      </c>
      <c r="E7" s="5">
        <v>27395.73</v>
      </c>
    </row>
    <row r="8" spans="1:5">
      <c r="A8" s="9">
        <v>30000</v>
      </c>
      <c r="B8" s="8">
        <f t="shared" si="0"/>
        <v>34999.99</v>
      </c>
      <c r="C8" s="3">
        <v>7926384</v>
      </c>
      <c r="D8" s="5">
        <v>256699607620.66</v>
      </c>
      <c r="E8" s="5">
        <v>32385.46</v>
      </c>
    </row>
    <row r="9" spans="1:5">
      <c r="A9" s="9">
        <v>35000</v>
      </c>
      <c r="B9" s="8">
        <f t="shared" si="0"/>
        <v>39999.99</v>
      </c>
      <c r="C9" s="3">
        <v>6332869</v>
      </c>
      <c r="D9" s="5">
        <v>236833162063.44</v>
      </c>
      <c r="E9" s="5">
        <v>37397.449999999997</v>
      </c>
    </row>
    <row r="10" spans="1:5">
      <c r="A10" s="9">
        <v>40000</v>
      </c>
      <c r="B10" s="8">
        <f t="shared" si="0"/>
        <v>44999.99</v>
      </c>
      <c r="C10" s="3">
        <v>4901098</v>
      </c>
      <c r="D10" s="5">
        <v>207717302196.84</v>
      </c>
      <c r="E10" s="5">
        <v>42381.79</v>
      </c>
    </row>
    <row r="11" spans="1:5">
      <c r="A11" s="9">
        <v>45000</v>
      </c>
      <c r="B11" s="8">
        <f t="shared" si="0"/>
        <v>49999.99</v>
      </c>
      <c r="C11" s="3">
        <v>3731094</v>
      </c>
      <c r="D11" s="5">
        <v>176767127022.04999</v>
      </c>
      <c r="E11" s="5">
        <v>47376.76</v>
      </c>
    </row>
    <row r="12" spans="1:5">
      <c r="A12" s="9">
        <v>50000</v>
      </c>
      <c r="B12" s="8">
        <f t="shared" si="0"/>
        <v>54999.99</v>
      </c>
      <c r="C12" s="3">
        <v>2793780</v>
      </c>
      <c r="D12" s="5">
        <v>146291759064.06</v>
      </c>
      <c r="E12" s="5">
        <v>52363.38</v>
      </c>
    </row>
    <row r="13" spans="1:5">
      <c r="A13" s="9">
        <v>55000</v>
      </c>
      <c r="B13" s="8">
        <f t="shared" si="0"/>
        <v>59999.99</v>
      </c>
      <c r="C13" s="3">
        <v>2054891</v>
      </c>
      <c r="D13" s="5">
        <v>117891650696.63</v>
      </c>
      <c r="E13" s="5">
        <v>57371.24</v>
      </c>
    </row>
    <row r="14" spans="1:5">
      <c r="A14" s="9">
        <v>60000</v>
      </c>
      <c r="B14" s="8">
        <f t="shared" si="0"/>
        <v>64999.99</v>
      </c>
      <c r="C14" s="3">
        <v>1535774</v>
      </c>
      <c r="D14" s="5">
        <v>95740195232.729996</v>
      </c>
      <c r="E14" s="5">
        <v>62340.03</v>
      </c>
    </row>
    <row r="15" spans="1:5">
      <c r="A15" s="9">
        <v>65000</v>
      </c>
      <c r="B15" s="8">
        <f t="shared" si="0"/>
        <v>69999.990000000005</v>
      </c>
      <c r="C15" s="3">
        <v>1132591</v>
      </c>
      <c r="D15" s="5">
        <v>76290702282.949997</v>
      </c>
      <c r="E15" s="5">
        <v>67359.45</v>
      </c>
    </row>
    <row r="16" spans="1:5">
      <c r="A16" s="9">
        <v>70000</v>
      </c>
      <c r="B16" s="8">
        <f t="shared" si="0"/>
        <v>74999.990000000005</v>
      </c>
      <c r="C16" s="3">
        <v>859347</v>
      </c>
      <c r="D16" s="5">
        <v>62189940138.139999</v>
      </c>
      <c r="E16" s="5">
        <v>72368.83</v>
      </c>
    </row>
    <row r="17" spans="1:5">
      <c r="A17" s="9">
        <v>75000</v>
      </c>
      <c r="B17" s="8">
        <f t="shared" si="0"/>
        <v>79999.990000000005</v>
      </c>
      <c r="C17" s="3">
        <v>667688</v>
      </c>
      <c r="D17" s="5">
        <v>51670196699.599998</v>
      </c>
      <c r="E17" s="5">
        <v>77386.740000000005</v>
      </c>
    </row>
    <row r="18" spans="1:5">
      <c r="A18" s="9">
        <v>80000</v>
      </c>
      <c r="B18" s="8">
        <f t="shared" si="0"/>
        <v>84999.99</v>
      </c>
      <c r="C18" s="3">
        <v>514712</v>
      </c>
      <c r="D18" s="5">
        <v>42399992081.139999</v>
      </c>
      <c r="E18" s="5">
        <v>82376.149999999994</v>
      </c>
    </row>
    <row r="19" spans="1:5">
      <c r="A19" s="9">
        <v>85000</v>
      </c>
      <c r="B19" s="8">
        <f t="shared" si="0"/>
        <v>89999.99</v>
      </c>
      <c r="C19" s="3">
        <v>401848</v>
      </c>
      <c r="D19" s="5">
        <v>35117146754.050003</v>
      </c>
      <c r="E19" s="5">
        <v>87389.13</v>
      </c>
    </row>
    <row r="20" spans="1:5">
      <c r="A20" s="9">
        <v>90000</v>
      </c>
      <c r="B20" s="8">
        <f t="shared" si="0"/>
        <v>94999.99</v>
      </c>
      <c r="C20" s="3">
        <v>329984</v>
      </c>
      <c r="D20" s="5">
        <v>30483376892.98</v>
      </c>
      <c r="E20" s="5">
        <v>92378.35</v>
      </c>
    </row>
    <row r="21" spans="1:5">
      <c r="A21" s="9">
        <v>95000</v>
      </c>
      <c r="B21" s="8">
        <f t="shared" si="0"/>
        <v>99999.99</v>
      </c>
      <c r="C21" s="3">
        <v>267580</v>
      </c>
      <c r="D21" s="5">
        <v>26063671967.139999</v>
      </c>
      <c r="E21" s="5">
        <v>97405.16</v>
      </c>
    </row>
    <row r="22" spans="1:5">
      <c r="A22" s="9">
        <v>100000</v>
      </c>
      <c r="B22" s="8">
        <f t="shared" si="0"/>
        <v>104999.99</v>
      </c>
      <c r="C22" s="3">
        <v>229691</v>
      </c>
      <c r="D22" s="5">
        <v>23510598607.849998</v>
      </c>
      <c r="E22" s="5">
        <v>102357.51</v>
      </c>
    </row>
    <row r="23" spans="1:5">
      <c r="A23" s="9">
        <v>105000</v>
      </c>
      <c r="B23" s="8">
        <f t="shared" si="0"/>
        <v>109999.99</v>
      </c>
      <c r="C23" s="3">
        <v>184153</v>
      </c>
      <c r="D23" s="5">
        <v>19779341031.360001</v>
      </c>
      <c r="E23" s="5">
        <v>107407.11</v>
      </c>
    </row>
    <row r="24" spans="1:5">
      <c r="A24" s="9">
        <v>110000</v>
      </c>
      <c r="B24" s="8">
        <f t="shared" si="0"/>
        <v>114999.99</v>
      </c>
      <c r="C24" s="3">
        <v>156808</v>
      </c>
      <c r="D24" s="5">
        <v>17624585746.259998</v>
      </c>
      <c r="E24" s="5">
        <v>112395.96</v>
      </c>
    </row>
    <row r="25" spans="1:5">
      <c r="A25" s="9">
        <v>115000</v>
      </c>
      <c r="B25" s="8">
        <f t="shared" si="0"/>
        <v>119999.99</v>
      </c>
      <c r="C25" s="3">
        <v>133830</v>
      </c>
      <c r="D25" s="5">
        <v>15715525658.59</v>
      </c>
      <c r="E25" s="5">
        <v>117429.02</v>
      </c>
    </row>
    <row r="26" spans="1:5">
      <c r="A26" s="9">
        <v>120000</v>
      </c>
      <c r="B26" s="8">
        <f t="shared" si="0"/>
        <v>124999.99</v>
      </c>
      <c r="C26" s="3">
        <v>124105</v>
      </c>
      <c r="D26" s="5">
        <v>15180317183.92</v>
      </c>
      <c r="E26" s="5">
        <v>122318.34</v>
      </c>
    </row>
    <row r="27" spans="1:5">
      <c r="A27" s="9">
        <v>125000</v>
      </c>
      <c r="B27" s="8">
        <f t="shared" si="0"/>
        <v>129999.99</v>
      </c>
      <c r="C27" s="3">
        <v>104036</v>
      </c>
      <c r="D27" s="5">
        <v>13252805196.629999</v>
      </c>
      <c r="E27" s="5">
        <v>127386.72</v>
      </c>
    </row>
    <row r="28" spans="1:5">
      <c r="A28" s="9">
        <v>130000</v>
      </c>
      <c r="B28" s="8">
        <f t="shared" si="0"/>
        <v>134999.99</v>
      </c>
      <c r="C28" s="3">
        <v>92839</v>
      </c>
      <c r="D28" s="5">
        <v>12289495537.76</v>
      </c>
      <c r="E28" s="5">
        <v>132374.28</v>
      </c>
    </row>
    <row r="29" spans="1:5">
      <c r="A29" s="9">
        <v>135000</v>
      </c>
      <c r="B29" s="8">
        <f t="shared" si="0"/>
        <v>139999.99</v>
      </c>
      <c r="C29" s="3">
        <v>79838</v>
      </c>
      <c r="D29" s="5">
        <v>10970119233.68</v>
      </c>
      <c r="E29" s="5">
        <v>137404.74</v>
      </c>
    </row>
    <row r="30" spans="1:5">
      <c r="A30" s="9">
        <v>140000</v>
      </c>
      <c r="B30" s="8">
        <f t="shared" si="0"/>
        <v>144999.99</v>
      </c>
      <c r="C30" s="3">
        <v>72963</v>
      </c>
      <c r="D30" s="5">
        <v>10391259623.17</v>
      </c>
      <c r="E30" s="5">
        <v>142418.21</v>
      </c>
    </row>
    <row r="31" spans="1:5">
      <c r="A31" s="9">
        <v>145000</v>
      </c>
      <c r="B31" s="8">
        <f t="shared" si="0"/>
        <v>149999.99</v>
      </c>
      <c r="C31" s="3">
        <v>65942</v>
      </c>
      <c r="D31" s="5">
        <v>9724303084.0499992</v>
      </c>
      <c r="E31" s="5">
        <v>147467.51999999999</v>
      </c>
    </row>
    <row r="32" spans="1:5">
      <c r="A32" s="9">
        <v>150000</v>
      </c>
      <c r="B32" s="8">
        <f t="shared" si="0"/>
        <v>154999.99</v>
      </c>
      <c r="C32" s="3">
        <v>70171</v>
      </c>
      <c r="D32" s="5">
        <v>10675516609.219999</v>
      </c>
      <c r="E32" s="5">
        <v>152135.73000000001</v>
      </c>
    </row>
    <row r="33" spans="1:5">
      <c r="A33" s="9">
        <v>155000</v>
      </c>
      <c r="B33" s="8">
        <f t="shared" si="0"/>
        <v>159999.99</v>
      </c>
      <c r="C33" s="3">
        <v>56454</v>
      </c>
      <c r="D33" s="5">
        <v>8885409098.9200001</v>
      </c>
      <c r="E33" s="5">
        <v>157392.01999999999</v>
      </c>
    </row>
    <row r="34" spans="1:5">
      <c r="A34" s="9">
        <v>160000</v>
      </c>
      <c r="B34" s="8">
        <f t="shared" si="0"/>
        <v>164999.99</v>
      </c>
      <c r="C34" s="3">
        <v>50935</v>
      </c>
      <c r="D34" s="5">
        <v>8271021925.25</v>
      </c>
      <c r="E34" s="5">
        <v>162383.85999999999</v>
      </c>
    </row>
    <row r="35" spans="1:5">
      <c r="A35" s="9">
        <v>165000</v>
      </c>
      <c r="B35" s="8">
        <f t="shared" si="0"/>
        <v>169999.99</v>
      </c>
      <c r="C35" s="3">
        <v>44975</v>
      </c>
      <c r="D35" s="5">
        <v>7529680750.4099998</v>
      </c>
      <c r="E35" s="5">
        <v>167419.25</v>
      </c>
    </row>
    <row r="36" spans="1:5">
      <c r="A36" s="9">
        <v>170000</v>
      </c>
      <c r="B36" s="8">
        <f t="shared" si="0"/>
        <v>174999.99</v>
      </c>
      <c r="C36" s="3">
        <v>41389</v>
      </c>
      <c r="D36" s="5">
        <v>7136793251.8599997</v>
      </c>
      <c r="E36" s="5">
        <v>172432.13</v>
      </c>
    </row>
    <row r="37" spans="1:5">
      <c r="A37" s="9">
        <v>175000</v>
      </c>
      <c r="B37" s="8">
        <f t="shared" si="0"/>
        <v>179999.99</v>
      </c>
      <c r="C37" s="3">
        <v>38619</v>
      </c>
      <c r="D37" s="5">
        <v>6850631204.5500002</v>
      </c>
      <c r="E37" s="5">
        <v>177390.18</v>
      </c>
    </row>
    <row r="38" spans="1:5">
      <c r="A38" s="9">
        <v>180000</v>
      </c>
      <c r="B38" s="8">
        <f t="shared" si="0"/>
        <v>184999.99</v>
      </c>
      <c r="C38" s="3">
        <v>36176</v>
      </c>
      <c r="D38" s="5">
        <v>6595910780.8299999</v>
      </c>
      <c r="E38" s="5">
        <v>182328.36</v>
      </c>
    </row>
    <row r="39" spans="1:5">
      <c r="A39" s="9">
        <v>185000</v>
      </c>
      <c r="B39" s="8">
        <f t="shared" si="0"/>
        <v>189999.99</v>
      </c>
      <c r="C39" s="3">
        <v>31702</v>
      </c>
      <c r="D39" s="5">
        <v>5942002725.3999996</v>
      </c>
      <c r="E39" s="5">
        <v>187433.06</v>
      </c>
    </row>
    <row r="40" spans="1:5">
      <c r="A40" s="9">
        <v>190000</v>
      </c>
      <c r="B40" s="8">
        <f t="shared" si="0"/>
        <v>194999.99</v>
      </c>
      <c r="C40" s="3">
        <v>29422</v>
      </c>
      <c r="D40" s="5">
        <v>5660468373.4700003</v>
      </c>
      <c r="E40" s="5">
        <v>192388.97</v>
      </c>
    </row>
    <row r="41" spans="1:5">
      <c r="A41" s="9">
        <v>195000</v>
      </c>
      <c r="B41" s="8">
        <f t="shared" si="0"/>
        <v>199999.99</v>
      </c>
      <c r="C41" s="3">
        <v>28274</v>
      </c>
      <c r="D41" s="5">
        <v>5583194808.3800001</v>
      </c>
      <c r="E41" s="5">
        <v>197467.45</v>
      </c>
    </row>
    <row r="42" spans="1:5">
      <c r="A42" s="9">
        <v>200000</v>
      </c>
      <c r="B42" s="8">
        <f t="shared" si="0"/>
        <v>249999.99</v>
      </c>
      <c r="C42" s="3">
        <v>196955</v>
      </c>
      <c r="D42" s="5">
        <v>43732798235.419998</v>
      </c>
      <c r="E42" s="5">
        <v>222044.62</v>
      </c>
    </row>
    <row r="43" spans="1:5">
      <c r="A43" s="9">
        <v>250000</v>
      </c>
      <c r="B43" s="8">
        <f t="shared" si="0"/>
        <v>299999.99</v>
      </c>
      <c r="C43" s="3">
        <v>110133</v>
      </c>
      <c r="D43" s="5">
        <v>29999910889.900002</v>
      </c>
      <c r="E43" s="5">
        <v>272397.11</v>
      </c>
    </row>
    <row r="44" spans="1:5">
      <c r="A44" s="9">
        <v>300000</v>
      </c>
      <c r="B44" s="8">
        <f t="shared" si="0"/>
        <v>349999.99</v>
      </c>
      <c r="C44" s="3">
        <v>68064</v>
      </c>
      <c r="D44" s="5">
        <v>21955700280.27</v>
      </c>
      <c r="E44" s="5">
        <v>322574.34999999998</v>
      </c>
    </row>
    <row r="45" spans="1:5">
      <c r="A45" s="9">
        <v>350000</v>
      </c>
      <c r="B45" s="8">
        <f t="shared" si="0"/>
        <v>399999.99</v>
      </c>
      <c r="C45" s="3">
        <v>44791</v>
      </c>
      <c r="D45" s="5">
        <v>16712525388.469999</v>
      </c>
      <c r="E45" s="5">
        <v>373122.4</v>
      </c>
    </row>
    <row r="46" spans="1:5">
      <c r="A46" s="9">
        <v>400000</v>
      </c>
      <c r="B46" s="8">
        <f t="shared" si="0"/>
        <v>449999.99</v>
      </c>
      <c r="C46" s="3">
        <v>31294</v>
      </c>
      <c r="D46" s="5">
        <v>13234539213.219999</v>
      </c>
      <c r="E46" s="5">
        <v>422909.8</v>
      </c>
    </row>
    <row r="47" spans="1:5">
      <c r="A47" s="9">
        <v>450000</v>
      </c>
      <c r="B47" s="8">
        <f t="shared" si="0"/>
        <v>499999.99</v>
      </c>
      <c r="C47" s="3">
        <v>22063</v>
      </c>
      <c r="D47" s="5">
        <v>10442160759.049999</v>
      </c>
      <c r="E47" s="5">
        <v>473288.35</v>
      </c>
    </row>
    <row r="48" spans="1:5">
      <c r="A48" s="9">
        <v>500000</v>
      </c>
      <c r="B48" s="8">
        <f t="shared" si="0"/>
        <v>999999.99</v>
      </c>
      <c r="C48" s="3">
        <v>68483</v>
      </c>
      <c r="D48" s="5">
        <v>45452834209.720001</v>
      </c>
      <c r="E48" s="5">
        <v>663709.74</v>
      </c>
    </row>
    <row r="49" spans="1:5">
      <c r="A49" s="9">
        <v>1000000</v>
      </c>
      <c r="B49" s="8">
        <f t="shared" si="0"/>
        <v>1499999.99</v>
      </c>
      <c r="C49" s="3">
        <v>12141</v>
      </c>
      <c r="D49" s="5">
        <v>14501895281.18</v>
      </c>
      <c r="E49" s="5">
        <v>1194456.4099999999</v>
      </c>
    </row>
    <row r="50" spans="1:5">
      <c r="A50" s="9">
        <v>1500000</v>
      </c>
      <c r="B50" s="8">
        <f t="shared" si="0"/>
        <v>1999999.99</v>
      </c>
      <c r="C50" s="3">
        <v>4142</v>
      </c>
      <c r="D50" s="5">
        <v>7107065634.6300001</v>
      </c>
      <c r="E50" s="5">
        <v>1715853.61</v>
      </c>
    </row>
    <row r="51" spans="1:5">
      <c r="A51" s="9">
        <v>2000000</v>
      </c>
      <c r="B51" s="8">
        <f t="shared" si="0"/>
        <v>2499999.9900000002</v>
      </c>
      <c r="C51" s="3">
        <v>1990</v>
      </c>
      <c r="D51" s="5">
        <v>4427268412.2799997</v>
      </c>
      <c r="E51" s="5">
        <v>2224758</v>
      </c>
    </row>
    <row r="52" spans="1:5">
      <c r="A52" s="9">
        <v>2500000</v>
      </c>
      <c r="B52" s="8">
        <f t="shared" si="0"/>
        <v>2999999.99</v>
      </c>
      <c r="C52" s="3">
        <v>1223</v>
      </c>
      <c r="D52" s="5">
        <v>3336477225.8899999</v>
      </c>
      <c r="E52" s="5">
        <v>2728108.93</v>
      </c>
    </row>
    <row r="53" spans="1:5">
      <c r="A53" s="9">
        <v>3000000</v>
      </c>
      <c r="B53" s="8">
        <f t="shared" si="0"/>
        <v>3499999.99</v>
      </c>
      <c r="C53" s="2">
        <v>749</v>
      </c>
      <c r="D53" s="5">
        <v>2417853824.0900002</v>
      </c>
      <c r="E53" s="5">
        <v>3228109.24</v>
      </c>
    </row>
    <row r="54" spans="1:5">
      <c r="A54" s="9">
        <v>3500000</v>
      </c>
      <c r="B54" s="8">
        <f t="shared" si="0"/>
        <v>3999999.99</v>
      </c>
      <c r="C54" s="2">
        <v>493</v>
      </c>
      <c r="D54" s="5">
        <v>1836879362.29</v>
      </c>
      <c r="E54" s="5">
        <v>3725921.63</v>
      </c>
    </row>
    <row r="55" spans="1:5">
      <c r="A55" s="9">
        <v>4000000</v>
      </c>
      <c r="B55" s="8">
        <f t="shared" si="0"/>
        <v>4499999.99</v>
      </c>
      <c r="C55" s="2">
        <v>331</v>
      </c>
      <c r="D55" s="5">
        <v>1399788385.75</v>
      </c>
      <c r="E55" s="5">
        <v>4228967.93</v>
      </c>
    </row>
    <row r="56" spans="1:5">
      <c r="A56" s="9">
        <v>4500000</v>
      </c>
      <c r="B56" s="8">
        <f>A57-0.01</f>
        <v>4999999.99</v>
      </c>
      <c r="C56" s="2">
        <v>260</v>
      </c>
      <c r="D56" s="5">
        <v>1230799060.0799999</v>
      </c>
      <c r="E56" s="5">
        <v>4733842.54</v>
      </c>
    </row>
    <row r="57" spans="1:5">
      <c r="A57" s="9">
        <v>5000000</v>
      </c>
      <c r="B57" s="8">
        <f t="shared" ref="B57:B58" si="1">A58-0.01</f>
        <v>9999999.9900000002</v>
      </c>
      <c r="C57" s="2">
        <v>801</v>
      </c>
      <c r="D57" s="5">
        <v>5352476664.3800001</v>
      </c>
      <c r="E57" s="5">
        <v>6682243.0300000003</v>
      </c>
    </row>
    <row r="58" spans="1:5">
      <c r="A58" s="9">
        <v>10000000</v>
      </c>
      <c r="B58" s="8">
        <f t="shared" si="1"/>
        <v>19999999.989999998</v>
      </c>
      <c r="C58" s="2">
        <v>164</v>
      </c>
      <c r="D58" s="5">
        <v>2173629774.4099998</v>
      </c>
      <c r="E58" s="5">
        <v>13253840.09</v>
      </c>
    </row>
    <row r="59" spans="1:5">
      <c r="A59" s="9">
        <v>20000000</v>
      </c>
      <c r="B59" s="8" t="s">
        <v>2</v>
      </c>
      <c r="C59" s="2">
        <v>45</v>
      </c>
      <c r="D59" s="5">
        <v>1732987830.98</v>
      </c>
      <c r="E59" s="5">
        <v>38510840.689999998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I1" sqref="F1:I1048576"/>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23303064</v>
      </c>
      <c r="D2" s="4">
        <v>47183753407.040001</v>
      </c>
      <c r="E2" s="4">
        <v>2024.79</v>
      </c>
    </row>
    <row r="3" spans="1:5">
      <c r="A3" s="9">
        <v>5000</v>
      </c>
      <c r="B3" s="8">
        <f t="shared" si="0"/>
        <v>9999.99</v>
      </c>
      <c r="C3" s="3">
        <v>13839616</v>
      </c>
      <c r="D3" s="5">
        <v>102500638297.92999</v>
      </c>
      <c r="E3" s="5">
        <v>7406.32</v>
      </c>
    </row>
    <row r="4" spans="1:5">
      <c r="A4" s="9">
        <v>10000</v>
      </c>
      <c r="B4" s="8">
        <f t="shared" si="0"/>
        <v>14999.99</v>
      </c>
      <c r="C4" s="3">
        <v>12312564</v>
      </c>
      <c r="D4" s="5">
        <v>153421129619.73001</v>
      </c>
      <c r="E4" s="5">
        <v>12460.53</v>
      </c>
    </row>
    <row r="5" spans="1:5">
      <c r="A5" s="9">
        <v>15000</v>
      </c>
      <c r="B5" s="8">
        <f t="shared" si="0"/>
        <v>19999.990000000002</v>
      </c>
      <c r="C5" s="3">
        <v>11420589</v>
      </c>
      <c r="D5" s="5">
        <v>199398369215.82001</v>
      </c>
      <c r="E5" s="5">
        <v>17459.55</v>
      </c>
    </row>
    <row r="6" spans="1:5">
      <c r="A6" s="9">
        <v>20000</v>
      </c>
      <c r="B6" s="8">
        <f t="shared" si="0"/>
        <v>24999.99</v>
      </c>
      <c r="C6" s="3">
        <v>10798184</v>
      </c>
      <c r="D6" s="5">
        <v>242604011694.85999</v>
      </c>
      <c r="E6" s="5">
        <v>22467.11</v>
      </c>
    </row>
    <row r="7" spans="1:5">
      <c r="A7" s="9">
        <v>25000</v>
      </c>
      <c r="B7" s="8">
        <f t="shared" si="0"/>
        <v>29999.99</v>
      </c>
      <c r="C7" s="3">
        <v>10017271</v>
      </c>
      <c r="D7" s="5">
        <v>275019343966.28003</v>
      </c>
      <c r="E7" s="5">
        <v>27454.52</v>
      </c>
    </row>
    <row r="8" spans="1:5">
      <c r="A8" s="9">
        <v>30000</v>
      </c>
      <c r="B8" s="8">
        <f t="shared" si="0"/>
        <v>34999.99</v>
      </c>
      <c r="C8" s="3">
        <v>9282086</v>
      </c>
      <c r="D8" s="5">
        <v>301162172349.52002</v>
      </c>
      <c r="E8" s="5">
        <v>32445.53</v>
      </c>
    </row>
    <row r="9" spans="1:5">
      <c r="A9" s="9">
        <v>35000</v>
      </c>
      <c r="B9" s="8">
        <f t="shared" si="0"/>
        <v>39999.99</v>
      </c>
      <c r="C9" s="3">
        <v>8317471</v>
      </c>
      <c r="D9" s="5">
        <v>311393440479.47998</v>
      </c>
      <c r="E9" s="5">
        <v>37438.480000000003</v>
      </c>
    </row>
    <row r="10" spans="1:5">
      <c r="A10" s="9">
        <v>40000</v>
      </c>
      <c r="B10" s="8">
        <f t="shared" si="0"/>
        <v>44999.99</v>
      </c>
      <c r="C10" s="3">
        <v>7261520</v>
      </c>
      <c r="D10" s="5">
        <v>308087495327.81</v>
      </c>
      <c r="E10" s="5">
        <v>42427.41</v>
      </c>
    </row>
    <row r="11" spans="1:5">
      <c r="A11" s="9">
        <v>45000</v>
      </c>
      <c r="B11" s="8">
        <f t="shared" si="0"/>
        <v>49999.99</v>
      </c>
      <c r="C11" s="3">
        <v>6262046</v>
      </c>
      <c r="D11" s="5">
        <v>297046618079.65002</v>
      </c>
      <c r="E11" s="5">
        <v>47436.03</v>
      </c>
    </row>
    <row r="12" spans="1:5">
      <c r="A12" s="9">
        <v>50000</v>
      </c>
      <c r="B12" s="8">
        <f t="shared" si="0"/>
        <v>54999.99</v>
      </c>
      <c r="C12" s="3">
        <v>5437201</v>
      </c>
      <c r="D12" s="5">
        <v>285000166908.01001</v>
      </c>
      <c r="E12" s="5">
        <v>52416.71</v>
      </c>
    </row>
    <row r="13" spans="1:5">
      <c r="A13" s="9">
        <v>55000</v>
      </c>
      <c r="B13" s="8">
        <f t="shared" si="0"/>
        <v>59999.99</v>
      </c>
      <c r="C13" s="3">
        <v>4568352</v>
      </c>
      <c r="D13" s="5">
        <v>262359915949.22</v>
      </c>
      <c r="E13" s="5">
        <v>57429.88</v>
      </c>
    </row>
    <row r="14" spans="1:5">
      <c r="A14" s="9">
        <v>60000</v>
      </c>
      <c r="B14" s="8">
        <f t="shared" si="0"/>
        <v>64999.99</v>
      </c>
      <c r="C14" s="3">
        <v>3932564</v>
      </c>
      <c r="D14" s="5">
        <v>245421183211.26001</v>
      </c>
      <c r="E14" s="5">
        <v>62407.42</v>
      </c>
    </row>
    <row r="15" spans="1:5">
      <c r="A15" s="9">
        <v>65000</v>
      </c>
      <c r="B15" s="8">
        <f t="shared" si="0"/>
        <v>69999.990000000005</v>
      </c>
      <c r="C15" s="3">
        <v>3331743</v>
      </c>
      <c r="D15" s="5">
        <v>224634035978.54001</v>
      </c>
      <c r="E15" s="5">
        <v>67422.38</v>
      </c>
    </row>
    <row r="16" spans="1:5">
      <c r="A16" s="9">
        <v>70000</v>
      </c>
      <c r="B16" s="8">
        <f t="shared" si="0"/>
        <v>74999.990000000005</v>
      </c>
      <c r="C16" s="3">
        <v>2872834</v>
      </c>
      <c r="D16" s="5">
        <v>208064761906.17001</v>
      </c>
      <c r="E16" s="5">
        <v>72424.92</v>
      </c>
    </row>
    <row r="17" spans="1:5">
      <c r="A17" s="9">
        <v>75000</v>
      </c>
      <c r="B17" s="8">
        <f t="shared" si="0"/>
        <v>79999.990000000005</v>
      </c>
      <c r="C17" s="3">
        <v>2473508</v>
      </c>
      <c r="D17" s="5">
        <v>191516039796.28</v>
      </c>
      <c r="E17" s="5">
        <v>77426.89</v>
      </c>
    </row>
    <row r="18" spans="1:5">
      <c r="A18" s="9">
        <v>80000</v>
      </c>
      <c r="B18" s="8">
        <f t="shared" si="0"/>
        <v>84999.99</v>
      </c>
      <c r="C18" s="3">
        <v>2097234</v>
      </c>
      <c r="D18" s="5">
        <v>172870543883.48001</v>
      </c>
      <c r="E18" s="5">
        <v>82427.88</v>
      </c>
    </row>
    <row r="19" spans="1:5">
      <c r="A19" s="9">
        <v>85000</v>
      </c>
      <c r="B19" s="8">
        <f t="shared" si="0"/>
        <v>89999.99</v>
      </c>
      <c r="C19" s="3">
        <v>1790548</v>
      </c>
      <c r="D19" s="5">
        <v>156537324612.07999</v>
      </c>
      <c r="E19" s="5">
        <v>87424.25</v>
      </c>
    </row>
    <row r="20" spans="1:5">
      <c r="A20" s="9">
        <v>90000</v>
      </c>
      <c r="B20" s="8">
        <f t="shared" si="0"/>
        <v>94999.99</v>
      </c>
      <c r="C20" s="3">
        <v>1544850</v>
      </c>
      <c r="D20" s="5">
        <v>142776231315.98999</v>
      </c>
      <c r="E20" s="5">
        <v>92420.77</v>
      </c>
    </row>
    <row r="21" spans="1:5">
      <c r="A21" s="9">
        <v>95000</v>
      </c>
      <c r="B21" s="8">
        <f t="shared" si="0"/>
        <v>99999.99</v>
      </c>
      <c r="C21" s="3">
        <v>1338847</v>
      </c>
      <c r="D21" s="5">
        <v>130454386174.71001</v>
      </c>
      <c r="E21" s="5">
        <v>97437.86</v>
      </c>
    </row>
    <row r="22" spans="1:5">
      <c r="A22" s="9">
        <v>100000</v>
      </c>
      <c r="B22" s="8">
        <f t="shared" si="0"/>
        <v>104999.99</v>
      </c>
      <c r="C22" s="3">
        <v>1171733</v>
      </c>
      <c r="D22" s="5">
        <v>119999937569.67999</v>
      </c>
      <c r="E22" s="5">
        <v>102412.36</v>
      </c>
    </row>
    <row r="23" spans="1:5">
      <c r="A23" s="9">
        <v>105000</v>
      </c>
      <c r="B23" s="8">
        <f t="shared" si="0"/>
        <v>109999.99</v>
      </c>
      <c r="C23" s="3">
        <v>994423</v>
      </c>
      <c r="D23" s="5">
        <v>106838496790.27</v>
      </c>
      <c r="E23" s="5">
        <v>107437.68</v>
      </c>
    </row>
    <row r="24" spans="1:5">
      <c r="A24" s="9">
        <v>110000</v>
      </c>
      <c r="B24" s="8">
        <f t="shared" si="0"/>
        <v>114999.99</v>
      </c>
      <c r="C24" s="3">
        <v>873171</v>
      </c>
      <c r="D24" s="5">
        <v>98165459835.550003</v>
      </c>
      <c r="E24" s="5">
        <v>112424.1</v>
      </c>
    </row>
    <row r="25" spans="1:5">
      <c r="A25" s="9">
        <v>115000</v>
      </c>
      <c r="B25" s="8">
        <f t="shared" si="0"/>
        <v>119999.99</v>
      </c>
      <c r="C25" s="3">
        <v>763062</v>
      </c>
      <c r="D25" s="5">
        <v>89614007707.539993</v>
      </c>
      <c r="E25" s="5">
        <v>117440.01</v>
      </c>
    </row>
    <row r="26" spans="1:5">
      <c r="A26" s="9">
        <v>120000</v>
      </c>
      <c r="B26" s="8">
        <f t="shared" si="0"/>
        <v>124999.99</v>
      </c>
      <c r="C26" s="3">
        <v>682898</v>
      </c>
      <c r="D26" s="5">
        <v>83595323916.050003</v>
      </c>
      <c r="E26" s="5">
        <v>122412.61</v>
      </c>
    </row>
    <row r="27" spans="1:5">
      <c r="A27" s="9">
        <v>125000</v>
      </c>
      <c r="B27" s="8">
        <f t="shared" si="0"/>
        <v>129999.99</v>
      </c>
      <c r="C27" s="3">
        <v>592056</v>
      </c>
      <c r="D27" s="5">
        <v>75443210201.190002</v>
      </c>
      <c r="E27" s="5">
        <v>127425.8</v>
      </c>
    </row>
    <row r="28" spans="1:5">
      <c r="A28" s="9">
        <v>130000</v>
      </c>
      <c r="B28" s="8">
        <f t="shared" si="0"/>
        <v>134999.99</v>
      </c>
      <c r="C28" s="3">
        <v>524661</v>
      </c>
      <c r="D28" s="5">
        <v>69469980977.220001</v>
      </c>
      <c r="E28" s="5">
        <v>132409.26999999999</v>
      </c>
    </row>
    <row r="29" spans="1:5">
      <c r="A29" s="9">
        <v>135000</v>
      </c>
      <c r="B29" s="8">
        <f t="shared" si="0"/>
        <v>139999.99</v>
      </c>
      <c r="C29" s="3">
        <v>457040</v>
      </c>
      <c r="D29" s="5">
        <v>62814075394.800003</v>
      </c>
      <c r="E29" s="5">
        <v>137436.71</v>
      </c>
    </row>
    <row r="30" spans="1:5">
      <c r="A30" s="9">
        <v>140000</v>
      </c>
      <c r="B30" s="8">
        <f t="shared" si="0"/>
        <v>144999.99</v>
      </c>
      <c r="C30" s="3">
        <v>406767</v>
      </c>
      <c r="D30" s="5">
        <v>57942508918.790001</v>
      </c>
      <c r="E30" s="5">
        <v>142446.43</v>
      </c>
    </row>
    <row r="31" spans="1:5">
      <c r="A31" s="9">
        <v>145000</v>
      </c>
      <c r="B31" s="8">
        <f t="shared" si="0"/>
        <v>149999.99</v>
      </c>
      <c r="C31" s="3">
        <v>366387</v>
      </c>
      <c r="D31" s="5">
        <v>54028568606.419998</v>
      </c>
      <c r="E31" s="5">
        <v>147463.12</v>
      </c>
    </row>
    <row r="32" spans="1:5">
      <c r="A32" s="9">
        <v>150000</v>
      </c>
      <c r="B32" s="8">
        <f t="shared" si="0"/>
        <v>154999.99</v>
      </c>
      <c r="C32" s="3">
        <v>334544</v>
      </c>
      <c r="D32" s="5">
        <v>50980836341.18</v>
      </c>
      <c r="E32" s="5">
        <v>152389.03</v>
      </c>
    </row>
    <row r="33" spans="1:5">
      <c r="A33" s="9">
        <v>155000</v>
      </c>
      <c r="B33" s="8">
        <f t="shared" si="0"/>
        <v>159999.99</v>
      </c>
      <c r="C33" s="3">
        <v>289242</v>
      </c>
      <c r="D33" s="5">
        <v>45533883998.040001</v>
      </c>
      <c r="E33" s="5">
        <v>157424.87</v>
      </c>
    </row>
    <row r="34" spans="1:5">
      <c r="A34" s="9">
        <v>160000</v>
      </c>
      <c r="B34" s="8">
        <f t="shared" si="0"/>
        <v>164999.99</v>
      </c>
      <c r="C34" s="3">
        <v>254482</v>
      </c>
      <c r="D34" s="5">
        <v>41334132311.830002</v>
      </c>
      <c r="E34" s="5">
        <v>162424.57999999999</v>
      </c>
    </row>
    <row r="35" spans="1:5">
      <c r="A35" s="9">
        <v>165000</v>
      </c>
      <c r="B35" s="8">
        <f t="shared" si="0"/>
        <v>169999.99</v>
      </c>
      <c r="C35" s="3">
        <v>228916</v>
      </c>
      <c r="D35" s="5">
        <v>38330391364.449997</v>
      </c>
      <c r="E35" s="5">
        <v>167443.04</v>
      </c>
    </row>
    <row r="36" spans="1:5">
      <c r="A36" s="9">
        <v>170000</v>
      </c>
      <c r="B36" s="8">
        <f t="shared" si="0"/>
        <v>174999.99</v>
      </c>
      <c r="C36" s="3">
        <v>205305</v>
      </c>
      <c r="D36" s="5">
        <v>35404476536.040001</v>
      </c>
      <c r="E36" s="5">
        <v>172448.19</v>
      </c>
    </row>
    <row r="37" spans="1:5">
      <c r="A37" s="9">
        <v>175000</v>
      </c>
      <c r="B37" s="8">
        <f t="shared" si="0"/>
        <v>179999.99</v>
      </c>
      <c r="C37" s="3">
        <v>187519</v>
      </c>
      <c r="D37" s="5">
        <v>33271769049.439999</v>
      </c>
      <c r="E37" s="5">
        <v>177431.46</v>
      </c>
    </row>
    <row r="38" spans="1:5">
      <c r="A38" s="9">
        <v>180000</v>
      </c>
      <c r="B38" s="8">
        <f t="shared" si="0"/>
        <v>184999.99</v>
      </c>
      <c r="C38" s="3">
        <v>172973</v>
      </c>
      <c r="D38" s="5">
        <v>31549655376.240002</v>
      </c>
      <c r="E38" s="5">
        <v>182396.42</v>
      </c>
    </row>
    <row r="39" spans="1:5">
      <c r="A39" s="9">
        <v>185000</v>
      </c>
      <c r="B39" s="8">
        <f t="shared" si="0"/>
        <v>189999.99</v>
      </c>
      <c r="C39" s="3">
        <v>152840</v>
      </c>
      <c r="D39" s="5">
        <v>28649912185.049999</v>
      </c>
      <c r="E39" s="5">
        <v>187450.35</v>
      </c>
    </row>
    <row r="40" spans="1:5">
      <c r="A40" s="9">
        <v>190000</v>
      </c>
      <c r="B40" s="8">
        <f t="shared" si="0"/>
        <v>194999.99</v>
      </c>
      <c r="C40" s="3">
        <v>141392</v>
      </c>
      <c r="D40" s="5">
        <v>27211154312.32</v>
      </c>
      <c r="E40" s="5">
        <v>192451.87</v>
      </c>
    </row>
    <row r="41" spans="1:5">
      <c r="A41" s="9">
        <v>195000</v>
      </c>
      <c r="B41" s="8">
        <f t="shared" si="0"/>
        <v>199999.99</v>
      </c>
      <c r="C41" s="3">
        <v>132632</v>
      </c>
      <c r="D41" s="5">
        <v>26190609342</v>
      </c>
      <c r="E41" s="5">
        <v>197468.25</v>
      </c>
    </row>
    <row r="42" spans="1:5">
      <c r="A42" s="9">
        <v>200000</v>
      </c>
      <c r="B42" s="8">
        <f t="shared" si="0"/>
        <v>249999.99</v>
      </c>
      <c r="C42" s="3">
        <v>889250</v>
      </c>
      <c r="D42" s="5">
        <v>197428650390.97</v>
      </c>
      <c r="E42" s="5">
        <v>222017.04</v>
      </c>
    </row>
    <row r="43" spans="1:5">
      <c r="A43" s="9">
        <v>250000</v>
      </c>
      <c r="B43" s="8">
        <f t="shared" si="0"/>
        <v>299999.99</v>
      </c>
      <c r="C43" s="3">
        <v>481491</v>
      </c>
      <c r="D43" s="5">
        <v>131099976147.45</v>
      </c>
      <c r="E43" s="5">
        <v>272279.18</v>
      </c>
    </row>
    <row r="44" spans="1:5">
      <c r="A44" s="9">
        <v>300000</v>
      </c>
      <c r="B44" s="8">
        <f t="shared" si="0"/>
        <v>349999.99</v>
      </c>
      <c r="C44" s="3">
        <v>288002</v>
      </c>
      <c r="D44" s="5">
        <v>92998527035.449997</v>
      </c>
      <c r="E44" s="5">
        <v>322909.31</v>
      </c>
    </row>
    <row r="45" spans="1:5">
      <c r="A45" s="9">
        <v>350000</v>
      </c>
      <c r="B45" s="8">
        <f t="shared" si="0"/>
        <v>399999.99</v>
      </c>
      <c r="C45" s="3">
        <v>188850</v>
      </c>
      <c r="D45" s="5">
        <v>70493610753.020004</v>
      </c>
      <c r="E45" s="5">
        <v>373278.32</v>
      </c>
    </row>
    <row r="46" spans="1:5">
      <c r="A46" s="9">
        <v>400000</v>
      </c>
      <c r="B46" s="8">
        <f t="shared" si="0"/>
        <v>449999.99</v>
      </c>
      <c r="C46" s="3">
        <v>131391</v>
      </c>
      <c r="D46" s="5">
        <v>55633820317.139999</v>
      </c>
      <c r="E46" s="5">
        <v>423421.85</v>
      </c>
    </row>
    <row r="47" spans="1:5">
      <c r="A47" s="9">
        <v>450000</v>
      </c>
      <c r="B47" s="8">
        <f t="shared" si="0"/>
        <v>499999.99</v>
      </c>
      <c r="C47" s="3">
        <v>94663</v>
      </c>
      <c r="D47" s="5">
        <v>44855858825.150002</v>
      </c>
      <c r="E47" s="5">
        <v>473847.85</v>
      </c>
    </row>
    <row r="48" spans="1:5">
      <c r="A48" s="9">
        <v>500000</v>
      </c>
      <c r="B48" s="8">
        <f t="shared" si="0"/>
        <v>999999.99</v>
      </c>
      <c r="C48" s="3">
        <v>305108</v>
      </c>
      <c r="D48" s="5">
        <v>203304014055.67001</v>
      </c>
      <c r="E48" s="5">
        <v>666334.59</v>
      </c>
    </row>
    <row r="49" spans="1:5">
      <c r="A49" s="9">
        <v>1000000</v>
      </c>
      <c r="B49" s="8">
        <f t="shared" si="0"/>
        <v>1499999.99</v>
      </c>
      <c r="C49" s="3">
        <v>59767</v>
      </c>
      <c r="D49" s="5">
        <v>71691398838.139999</v>
      </c>
      <c r="E49" s="5">
        <v>1199514.76</v>
      </c>
    </row>
    <row r="50" spans="1:5">
      <c r="A50" s="9">
        <v>1500000</v>
      </c>
      <c r="B50" s="8">
        <f t="shared" si="0"/>
        <v>1999999.99</v>
      </c>
      <c r="C50" s="3">
        <v>21919</v>
      </c>
      <c r="D50" s="5">
        <v>37655292524.300003</v>
      </c>
      <c r="E50" s="5">
        <v>1717929.31</v>
      </c>
    </row>
    <row r="51" spans="1:5">
      <c r="A51" s="9">
        <v>2000000</v>
      </c>
      <c r="B51" s="8">
        <f t="shared" si="0"/>
        <v>2499999.9900000002</v>
      </c>
      <c r="C51" s="3">
        <v>10981</v>
      </c>
      <c r="D51" s="5">
        <v>24423801656.700001</v>
      </c>
      <c r="E51" s="5">
        <v>2224187.38</v>
      </c>
    </row>
    <row r="52" spans="1:5">
      <c r="A52" s="9">
        <v>2500000</v>
      </c>
      <c r="B52" s="8">
        <f t="shared" si="0"/>
        <v>2999999.99</v>
      </c>
      <c r="C52" s="3">
        <v>6569</v>
      </c>
      <c r="D52" s="5">
        <v>17941046566.02</v>
      </c>
      <c r="E52" s="5">
        <v>2731168.6</v>
      </c>
    </row>
    <row r="53" spans="1:5">
      <c r="A53" s="9">
        <v>3000000</v>
      </c>
      <c r="B53" s="8">
        <f t="shared" si="0"/>
        <v>3499999.99</v>
      </c>
      <c r="C53" s="3">
        <v>4401</v>
      </c>
      <c r="D53" s="5">
        <v>14219111245.4</v>
      </c>
      <c r="E53" s="5">
        <v>3230881.9</v>
      </c>
    </row>
    <row r="54" spans="1:5">
      <c r="A54" s="9">
        <v>3500000</v>
      </c>
      <c r="B54" s="8">
        <f t="shared" si="0"/>
        <v>3999999.99</v>
      </c>
      <c r="C54" s="3">
        <v>2951</v>
      </c>
      <c r="D54" s="5">
        <v>11015715508.280001</v>
      </c>
      <c r="E54" s="5">
        <v>3732875.47</v>
      </c>
    </row>
    <row r="55" spans="1:5">
      <c r="A55" s="9">
        <v>4000000</v>
      </c>
      <c r="B55" s="8">
        <f t="shared" si="0"/>
        <v>4499999.99</v>
      </c>
      <c r="C55" s="3">
        <v>2176</v>
      </c>
      <c r="D55" s="5">
        <v>9207611931.0200005</v>
      </c>
      <c r="E55" s="5">
        <v>4231439.3099999996</v>
      </c>
    </row>
    <row r="56" spans="1:5">
      <c r="A56" s="9">
        <v>4500000</v>
      </c>
      <c r="B56" s="8">
        <f>A57-0.01</f>
        <v>4999999.99</v>
      </c>
      <c r="C56" s="3">
        <v>1654</v>
      </c>
      <c r="D56" s="5">
        <v>7835992842.9499998</v>
      </c>
      <c r="E56" s="5">
        <v>4737601.4800000004</v>
      </c>
    </row>
    <row r="57" spans="1:5">
      <c r="A57" s="9">
        <v>5000000</v>
      </c>
      <c r="B57" s="8">
        <f t="shared" ref="B57:B59" si="1">A58-0.01</f>
        <v>9999999.9900000002</v>
      </c>
      <c r="C57" s="3">
        <v>6067</v>
      </c>
      <c r="D57" s="5">
        <v>41153891735.769997</v>
      </c>
      <c r="E57" s="5">
        <v>6783235.8200000003</v>
      </c>
    </row>
    <row r="58" spans="1:5">
      <c r="A58" s="9">
        <v>10000000</v>
      </c>
      <c r="B58" s="8">
        <f t="shared" si="1"/>
        <v>19999999.989999998</v>
      </c>
      <c r="C58" s="3">
        <v>2021</v>
      </c>
      <c r="D58" s="5">
        <v>27309707840.18</v>
      </c>
      <c r="E58" s="5">
        <v>13512967.76</v>
      </c>
    </row>
    <row r="59" spans="1:5">
      <c r="A59" s="9">
        <v>20000000</v>
      </c>
      <c r="B59" s="8">
        <f t="shared" si="1"/>
        <v>49999999.990000002</v>
      </c>
      <c r="C59" s="2">
        <v>728</v>
      </c>
      <c r="D59" s="5">
        <v>20832426527.700001</v>
      </c>
      <c r="E59" s="5">
        <v>28615970.510000002</v>
      </c>
    </row>
    <row r="60" spans="1:5">
      <c r="A60" s="9">
        <v>50000000</v>
      </c>
      <c r="B60" s="8" t="s">
        <v>2</v>
      </c>
      <c r="C60" s="2">
        <v>166</v>
      </c>
      <c r="D60" s="5">
        <v>16177553041.48</v>
      </c>
      <c r="E60" s="5">
        <v>97455138.799999997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27"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30127373</v>
      </c>
      <c r="D2" s="4">
        <v>59625222745.260002</v>
      </c>
      <c r="E2" s="4">
        <v>1979.1</v>
      </c>
    </row>
    <row r="3" spans="1:5">
      <c r="A3" s="9">
        <v>5000</v>
      </c>
      <c r="B3" s="8">
        <f t="shared" si="0"/>
        <v>9999.99</v>
      </c>
      <c r="C3" s="3">
        <v>16903482</v>
      </c>
      <c r="D3" s="5">
        <v>125433548772.78999</v>
      </c>
      <c r="E3" s="5">
        <v>7420.57</v>
      </c>
    </row>
    <row r="4" spans="1:5">
      <c r="A4" s="9">
        <v>10000</v>
      </c>
      <c r="B4" s="8">
        <f t="shared" si="0"/>
        <v>14999.99</v>
      </c>
      <c r="C4" s="3">
        <v>15073017</v>
      </c>
      <c r="D4" s="5">
        <v>187601056160.17999</v>
      </c>
      <c r="E4" s="5">
        <v>12446.15</v>
      </c>
    </row>
    <row r="5" spans="1:5">
      <c r="A5" s="9">
        <v>15000</v>
      </c>
      <c r="B5" s="8">
        <f t="shared" si="0"/>
        <v>19999.990000000002</v>
      </c>
      <c r="C5" s="3">
        <v>13644963</v>
      </c>
      <c r="D5" s="5">
        <v>238090317234.45001</v>
      </c>
      <c r="E5" s="5">
        <v>17448.95</v>
      </c>
    </row>
    <row r="6" spans="1:5">
      <c r="A6" s="9">
        <v>20000</v>
      </c>
      <c r="B6" s="8">
        <f t="shared" si="0"/>
        <v>24999.99</v>
      </c>
      <c r="C6" s="3">
        <v>11838680</v>
      </c>
      <c r="D6" s="5">
        <v>265437568596.60999</v>
      </c>
      <c r="E6" s="5">
        <v>22421.21</v>
      </c>
    </row>
    <row r="7" spans="1:5">
      <c r="A7" s="9">
        <v>25000</v>
      </c>
      <c r="B7" s="8">
        <f t="shared" si="0"/>
        <v>29999.99</v>
      </c>
      <c r="C7" s="3">
        <v>9596383</v>
      </c>
      <c r="D7" s="5">
        <v>262893844520.23001</v>
      </c>
      <c r="E7" s="5">
        <v>27395.1</v>
      </c>
    </row>
    <row r="8" spans="1:5">
      <c r="A8" s="9">
        <v>30000</v>
      </c>
      <c r="B8" s="8">
        <f t="shared" si="0"/>
        <v>34999.99</v>
      </c>
      <c r="C8" s="3">
        <v>7628756</v>
      </c>
      <c r="D8" s="5">
        <v>247098021992.82999</v>
      </c>
      <c r="E8" s="5">
        <v>32390.34</v>
      </c>
    </row>
    <row r="9" spans="1:5">
      <c r="A9" s="9">
        <v>35000</v>
      </c>
      <c r="B9" s="8">
        <f t="shared" si="0"/>
        <v>39999.99</v>
      </c>
      <c r="C9" s="3">
        <v>6070654</v>
      </c>
      <c r="D9" s="5">
        <v>226971349177.09</v>
      </c>
      <c r="E9" s="5">
        <v>37388.29</v>
      </c>
    </row>
    <row r="10" spans="1:5">
      <c r="A10" s="9">
        <v>40000</v>
      </c>
      <c r="B10" s="8">
        <f t="shared" si="0"/>
        <v>44999.99</v>
      </c>
      <c r="C10" s="3">
        <v>4663754</v>
      </c>
      <c r="D10" s="5">
        <v>197643043732.59</v>
      </c>
      <c r="E10" s="5">
        <v>42378.53</v>
      </c>
    </row>
    <row r="11" spans="1:5">
      <c r="A11" s="9">
        <v>45000</v>
      </c>
      <c r="B11" s="8">
        <f t="shared" si="0"/>
        <v>49999.99</v>
      </c>
      <c r="C11" s="3">
        <v>3508394</v>
      </c>
      <c r="D11" s="5">
        <v>166189768556.57001</v>
      </c>
      <c r="E11" s="5">
        <v>47369.19</v>
      </c>
    </row>
    <row r="12" spans="1:5">
      <c r="A12" s="9">
        <v>50000</v>
      </c>
      <c r="B12" s="8">
        <f t="shared" si="0"/>
        <v>54999.99</v>
      </c>
      <c r="C12" s="3">
        <v>2612133</v>
      </c>
      <c r="D12" s="5">
        <v>136769798623.12</v>
      </c>
      <c r="E12" s="5">
        <v>52359.43</v>
      </c>
    </row>
    <row r="13" spans="1:5">
      <c r="A13" s="9">
        <v>55000</v>
      </c>
      <c r="B13" s="8">
        <f t="shared" si="0"/>
        <v>59999.99</v>
      </c>
      <c r="C13" s="3">
        <v>1870442</v>
      </c>
      <c r="D13" s="5">
        <v>107282547582.89</v>
      </c>
      <c r="E13" s="5">
        <v>57356.79</v>
      </c>
    </row>
    <row r="14" spans="1:5">
      <c r="A14" s="9">
        <v>60000</v>
      </c>
      <c r="B14" s="8">
        <f t="shared" si="0"/>
        <v>64999.99</v>
      </c>
      <c r="C14" s="3">
        <v>1387682</v>
      </c>
      <c r="D14" s="5">
        <v>86503927709.979996</v>
      </c>
      <c r="E14" s="5">
        <v>62337</v>
      </c>
    </row>
    <row r="15" spans="1:5">
      <c r="A15" s="9">
        <v>65000</v>
      </c>
      <c r="B15" s="8">
        <f t="shared" si="0"/>
        <v>69999.990000000005</v>
      </c>
      <c r="C15" s="3">
        <v>1006743</v>
      </c>
      <c r="D15" s="5">
        <v>67813107164.449997</v>
      </c>
      <c r="E15" s="5">
        <v>67358.91</v>
      </c>
    </row>
    <row r="16" spans="1:5">
      <c r="A16" s="9">
        <v>70000</v>
      </c>
      <c r="B16" s="8">
        <f t="shared" si="0"/>
        <v>74999.990000000005</v>
      </c>
      <c r="C16" s="3">
        <v>762097</v>
      </c>
      <c r="D16" s="5">
        <v>55150739395.510002</v>
      </c>
      <c r="E16" s="5">
        <v>72367.09</v>
      </c>
    </row>
    <row r="17" spans="1:5">
      <c r="A17" s="9">
        <v>75000</v>
      </c>
      <c r="B17" s="8">
        <f t="shared" si="0"/>
        <v>79999.990000000005</v>
      </c>
      <c r="C17" s="3">
        <v>592560</v>
      </c>
      <c r="D17" s="5">
        <v>45843855421.470001</v>
      </c>
      <c r="E17" s="5">
        <v>77365.759999999995</v>
      </c>
    </row>
    <row r="18" spans="1:5">
      <c r="A18" s="9">
        <v>80000</v>
      </c>
      <c r="B18" s="8">
        <f t="shared" si="0"/>
        <v>84999.99</v>
      </c>
      <c r="C18" s="3">
        <v>452326</v>
      </c>
      <c r="D18" s="5">
        <v>37261042149.709999</v>
      </c>
      <c r="E18" s="5">
        <v>82376.52</v>
      </c>
    </row>
    <row r="19" spans="1:5">
      <c r="A19" s="9">
        <v>85000</v>
      </c>
      <c r="B19" s="8">
        <f t="shared" si="0"/>
        <v>89999.99</v>
      </c>
      <c r="C19" s="3">
        <v>355239</v>
      </c>
      <c r="D19" s="5">
        <v>31047674643.669998</v>
      </c>
      <c r="E19" s="5">
        <v>87399.4</v>
      </c>
    </row>
    <row r="20" spans="1:5">
      <c r="A20" s="9">
        <v>90000</v>
      </c>
      <c r="B20" s="8">
        <f t="shared" si="0"/>
        <v>94999.99</v>
      </c>
      <c r="C20" s="3">
        <v>289822</v>
      </c>
      <c r="D20" s="5">
        <v>26769395889.360001</v>
      </c>
      <c r="E20" s="5">
        <v>92364.95</v>
      </c>
    </row>
    <row r="21" spans="1:5">
      <c r="A21" s="9">
        <v>95000</v>
      </c>
      <c r="B21" s="8">
        <f t="shared" si="0"/>
        <v>99999.99</v>
      </c>
      <c r="C21" s="3">
        <v>233238</v>
      </c>
      <c r="D21" s="5">
        <v>22719511431.41</v>
      </c>
      <c r="E21" s="5">
        <v>97409.13</v>
      </c>
    </row>
    <row r="22" spans="1:5">
      <c r="A22" s="9">
        <v>100000</v>
      </c>
      <c r="B22" s="8">
        <f t="shared" si="0"/>
        <v>104999.99</v>
      </c>
      <c r="C22" s="3">
        <v>200561</v>
      </c>
      <c r="D22" s="5">
        <v>20528491589.259998</v>
      </c>
      <c r="E22" s="5">
        <v>102355.35</v>
      </c>
    </row>
    <row r="23" spans="1:5">
      <c r="A23" s="9">
        <v>105000</v>
      </c>
      <c r="B23" s="8">
        <f t="shared" si="0"/>
        <v>109999.99</v>
      </c>
      <c r="C23" s="3">
        <v>160259</v>
      </c>
      <c r="D23" s="5">
        <v>17211292137.59</v>
      </c>
      <c r="E23" s="5">
        <v>107396.73</v>
      </c>
    </row>
    <row r="24" spans="1:5">
      <c r="A24" s="9">
        <v>110000</v>
      </c>
      <c r="B24" s="8">
        <f t="shared" si="0"/>
        <v>114999.99</v>
      </c>
      <c r="C24" s="3">
        <v>137093</v>
      </c>
      <c r="D24" s="5">
        <v>15406998826.690001</v>
      </c>
      <c r="E24" s="5">
        <v>112383.56</v>
      </c>
    </row>
    <row r="25" spans="1:5">
      <c r="A25" s="9">
        <v>115000</v>
      </c>
      <c r="B25" s="8">
        <f t="shared" si="0"/>
        <v>119999.99</v>
      </c>
      <c r="C25" s="3">
        <v>118577</v>
      </c>
      <c r="D25" s="5">
        <v>13922271496.25</v>
      </c>
      <c r="E25" s="5">
        <v>117411.23</v>
      </c>
    </row>
    <row r="26" spans="1:5">
      <c r="A26" s="9">
        <v>120000</v>
      </c>
      <c r="B26" s="8">
        <f t="shared" si="0"/>
        <v>124999.99</v>
      </c>
      <c r="C26" s="3">
        <v>108769</v>
      </c>
      <c r="D26" s="5">
        <v>13303342653.65</v>
      </c>
      <c r="E26" s="5">
        <v>122308.22</v>
      </c>
    </row>
    <row r="27" spans="1:5">
      <c r="A27" s="9">
        <v>125000</v>
      </c>
      <c r="B27" s="8">
        <f t="shared" si="0"/>
        <v>129999.99</v>
      </c>
      <c r="C27" s="3">
        <v>91430</v>
      </c>
      <c r="D27" s="5">
        <v>11646436219.07</v>
      </c>
      <c r="E27" s="5">
        <v>127380.91</v>
      </c>
    </row>
    <row r="28" spans="1:5">
      <c r="A28" s="9">
        <v>130000</v>
      </c>
      <c r="B28" s="8">
        <f t="shared" si="0"/>
        <v>134999.99</v>
      </c>
      <c r="C28" s="3">
        <v>82107</v>
      </c>
      <c r="D28" s="5">
        <v>10867742279.42</v>
      </c>
      <c r="E28" s="5">
        <v>132360.73000000001</v>
      </c>
    </row>
    <row r="29" spans="1:5">
      <c r="A29" s="9">
        <v>135000</v>
      </c>
      <c r="B29" s="8">
        <f t="shared" si="0"/>
        <v>139999.99</v>
      </c>
      <c r="C29" s="3">
        <v>71467</v>
      </c>
      <c r="D29" s="5">
        <v>9819759292.6000004</v>
      </c>
      <c r="E29" s="5">
        <v>137402.71</v>
      </c>
    </row>
    <row r="30" spans="1:5">
      <c r="A30" s="9">
        <v>140000</v>
      </c>
      <c r="B30" s="8">
        <f t="shared" si="0"/>
        <v>144999.99</v>
      </c>
      <c r="C30" s="3">
        <v>65080</v>
      </c>
      <c r="D30" s="5">
        <v>9268247743.0100002</v>
      </c>
      <c r="E30" s="5">
        <v>142413.15</v>
      </c>
    </row>
    <row r="31" spans="1:5">
      <c r="A31" s="9">
        <v>145000</v>
      </c>
      <c r="B31" s="8">
        <f t="shared" si="0"/>
        <v>149999.99</v>
      </c>
      <c r="C31" s="3">
        <v>58793</v>
      </c>
      <c r="D31" s="5">
        <v>8670690736.8199997</v>
      </c>
      <c r="E31" s="5">
        <v>147478.28</v>
      </c>
    </row>
    <row r="32" spans="1:5">
      <c r="A32" s="9">
        <v>150000</v>
      </c>
      <c r="B32" s="8">
        <f t="shared" si="0"/>
        <v>154999.99</v>
      </c>
      <c r="C32" s="3">
        <v>62220</v>
      </c>
      <c r="D32" s="5">
        <v>9467840070.2099991</v>
      </c>
      <c r="E32" s="5">
        <v>152167.15</v>
      </c>
    </row>
    <row r="33" spans="1:5">
      <c r="A33" s="9">
        <v>155000</v>
      </c>
      <c r="B33" s="8">
        <f t="shared" si="0"/>
        <v>159999.99</v>
      </c>
      <c r="C33" s="3">
        <v>50095</v>
      </c>
      <c r="D33" s="5">
        <v>7884249972.1800003</v>
      </c>
      <c r="E33" s="5">
        <v>157385.97</v>
      </c>
    </row>
    <row r="34" spans="1:5">
      <c r="A34" s="9">
        <v>160000</v>
      </c>
      <c r="B34" s="8">
        <f t="shared" si="0"/>
        <v>164999.99</v>
      </c>
      <c r="C34" s="3">
        <v>44289</v>
      </c>
      <c r="D34" s="5">
        <v>7192071178.8900003</v>
      </c>
      <c r="E34" s="5">
        <v>162389.56</v>
      </c>
    </row>
    <row r="35" spans="1:5">
      <c r="A35" s="9">
        <v>165000</v>
      </c>
      <c r="B35" s="8">
        <f t="shared" si="0"/>
        <v>169999.99</v>
      </c>
      <c r="C35" s="3">
        <v>40031</v>
      </c>
      <c r="D35" s="5">
        <v>6701185919.4099998</v>
      </c>
      <c r="E35" s="5">
        <v>167399.91</v>
      </c>
    </row>
    <row r="36" spans="1:5">
      <c r="A36" s="9">
        <v>170000</v>
      </c>
      <c r="B36" s="8">
        <f t="shared" si="0"/>
        <v>174999.99</v>
      </c>
      <c r="C36" s="3">
        <v>36274</v>
      </c>
      <c r="D36" s="5">
        <v>6254763938.46</v>
      </c>
      <c r="E36" s="5">
        <v>172431.05</v>
      </c>
    </row>
    <row r="37" spans="1:5">
      <c r="A37" s="9">
        <v>175000</v>
      </c>
      <c r="B37" s="8">
        <f t="shared" si="0"/>
        <v>179999.99</v>
      </c>
      <c r="C37" s="3">
        <v>33985</v>
      </c>
      <c r="D37" s="5">
        <v>6028312735.29</v>
      </c>
      <c r="E37" s="5">
        <v>177381.57</v>
      </c>
    </row>
    <row r="38" spans="1:5">
      <c r="A38" s="9">
        <v>180000</v>
      </c>
      <c r="B38" s="8">
        <f t="shared" si="0"/>
        <v>184999.99</v>
      </c>
      <c r="C38" s="3">
        <v>31885</v>
      </c>
      <c r="D38" s="5">
        <v>5814020966.4799995</v>
      </c>
      <c r="E38" s="5">
        <v>182343.45</v>
      </c>
    </row>
    <row r="39" spans="1:5">
      <c r="A39" s="9">
        <v>185000</v>
      </c>
      <c r="B39" s="8">
        <f t="shared" si="0"/>
        <v>189999.99</v>
      </c>
      <c r="C39" s="3">
        <v>27774</v>
      </c>
      <c r="D39" s="5">
        <v>5205240747</v>
      </c>
      <c r="E39" s="5">
        <v>187414.16</v>
      </c>
    </row>
    <row r="40" spans="1:5">
      <c r="A40" s="9">
        <v>190000</v>
      </c>
      <c r="B40" s="8">
        <f t="shared" si="0"/>
        <v>194999.99</v>
      </c>
      <c r="C40" s="3">
        <v>26016</v>
      </c>
      <c r="D40" s="5">
        <v>5005248413.8100004</v>
      </c>
      <c r="E40" s="5">
        <v>192391.16</v>
      </c>
    </row>
    <row r="41" spans="1:5">
      <c r="A41" s="9">
        <v>195000</v>
      </c>
      <c r="B41" s="8">
        <f t="shared" si="0"/>
        <v>199999.99</v>
      </c>
      <c r="C41" s="3">
        <v>24648</v>
      </c>
      <c r="D41" s="5">
        <v>4867532860.8800001</v>
      </c>
      <c r="E41" s="5">
        <v>197481.86</v>
      </c>
    </row>
    <row r="42" spans="1:5">
      <c r="A42" s="9">
        <v>200000</v>
      </c>
      <c r="B42" s="8">
        <f t="shared" si="0"/>
        <v>249999.99</v>
      </c>
      <c r="C42" s="3">
        <v>175214</v>
      </c>
      <c r="D42" s="5">
        <v>38902124773.379997</v>
      </c>
      <c r="E42" s="5">
        <v>222026.35</v>
      </c>
    </row>
    <row r="43" spans="1:5">
      <c r="A43" s="9">
        <v>250000</v>
      </c>
      <c r="B43" s="8">
        <f t="shared" si="0"/>
        <v>299999.99</v>
      </c>
      <c r="C43" s="3">
        <v>95455</v>
      </c>
      <c r="D43" s="5">
        <v>25992821053.779999</v>
      </c>
      <c r="E43" s="5">
        <v>272304.45</v>
      </c>
    </row>
    <row r="44" spans="1:5">
      <c r="A44" s="9">
        <v>300000</v>
      </c>
      <c r="B44" s="8">
        <f t="shared" si="0"/>
        <v>349999.99</v>
      </c>
      <c r="C44" s="3">
        <v>57761</v>
      </c>
      <c r="D44" s="5">
        <v>18621216752.580002</v>
      </c>
      <c r="E44" s="5">
        <v>322383.90999999997</v>
      </c>
    </row>
    <row r="45" spans="1:5">
      <c r="A45" s="9">
        <v>350000</v>
      </c>
      <c r="B45" s="8">
        <f t="shared" si="0"/>
        <v>399999.99</v>
      </c>
      <c r="C45" s="3">
        <v>37762</v>
      </c>
      <c r="D45" s="5">
        <v>14082394453.93</v>
      </c>
      <c r="E45" s="5">
        <v>372925.02</v>
      </c>
    </row>
    <row r="46" spans="1:5">
      <c r="A46" s="9">
        <v>400000</v>
      </c>
      <c r="B46" s="8">
        <f t="shared" si="0"/>
        <v>449999.99</v>
      </c>
      <c r="C46" s="3">
        <v>25850</v>
      </c>
      <c r="D46" s="5">
        <v>10926081217.639999</v>
      </c>
      <c r="E46" s="5">
        <v>422672.39</v>
      </c>
    </row>
    <row r="47" spans="1:5">
      <c r="A47" s="9">
        <v>450000</v>
      </c>
      <c r="B47" s="8">
        <f t="shared" si="0"/>
        <v>499999.99</v>
      </c>
      <c r="C47" s="3">
        <v>17955</v>
      </c>
      <c r="D47" s="5">
        <v>8499857848.8900003</v>
      </c>
      <c r="E47" s="5">
        <v>473397.82</v>
      </c>
    </row>
    <row r="48" spans="1:5">
      <c r="A48" s="9">
        <v>500000</v>
      </c>
      <c r="B48" s="8">
        <f t="shared" si="0"/>
        <v>999999.99</v>
      </c>
      <c r="C48" s="3">
        <v>55764</v>
      </c>
      <c r="D48" s="5">
        <v>36870460566.949997</v>
      </c>
      <c r="E48" s="5">
        <v>661187.51</v>
      </c>
    </row>
    <row r="49" spans="1:5">
      <c r="A49" s="9">
        <v>1000000</v>
      </c>
      <c r="B49" s="8">
        <f t="shared" si="0"/>
        <v>1499999.99</v>
      </c>
      <c r="C49" s="3">
        <v>9173</v>
      </c>
      <c r="D49" s="5">
        <v>10970708414.5</v>
      </c>
      <c r="E49" s="5">
        <v>1195978.24</v>
      </c>
    </row>
    <row r="50" spans="1:5">
      <c r="A50" s="9">
        <v>1500000</v>
      </c>
      <c r="B50" s="8">
        <f t="shared" si="0"/>
        <v>1999999.99</v>
      </c>
      <c r="C50" s="3">
        <v>3065</v>
      </c>
      <c r="D50" s="5">
        <v>5247489945.9200001</v>
      </c>
      <c r="E50" s="5">
        <v>1712068.5</v>
      </c>
    </row>
    <row r="51" spans="1:5">
      <c r="A51" s="9">
        <v>2000000</v>
      </c>
      <c r="B51" s="8">
        <f t="shared" si="0"/>
        <v>2499999.9900000002</v>
      </c>
      <c r="C51" s="3">
        <v>1545</v>
      </c>
      <c r="D51" s="5">
        <v>3420862017.1900001</v>
      </c>
      <c r="E51" s="5">
        <v>2214150.17</v>
      </c>
    </row>
    <row r="52" spans="1:5">
      <c r="A52" s="9">
        <v>2500000</v>
      </c>
      <c r="B52" s="8">
        <f t="shared" si="0"/>
        <v>2999999.99</v>
      </c>
      <c r="C52" s="2">
        <v>820</v>
      </c>
      <c r="D52" s="5">
        <v>2228305551.04</v>
      </c>
      <c r="E52" s="5">
        <v>2717445.79</v>
      </c>
    </row>
    <row r="53" spans="1:5">
      <c r="A53" s="9">
        <v>3000000</v>
      </c>
      <c r="B53" s="8">
        <f t="shared" si="0"/>
        <v>3499999.99</v>
      </c>
      <c r="C53" s="2">
        <v>501</v>
      </c>
      <c r="D53" s="5">
        <v>1609491337.2</v>
      </c>
      <c r="E53" s="5">
        <v>3212557.56</v>
      </c>
    </row>
    <row r="54" spans="1:5">
      <c r="A54" s="9">
        <v>3500000</v>
      </c>
      <c r="B54" s="8">
        <f t="shared" si="0"/>
        <v>3999999.99</v>
      </c>
      <c r="C54" s="2">
        <v>286</v>
      </c>
      <c r="D54" s="5">
        <v>1062933475.4299999</v>
      </c>
      <c r="E54" s="5">
        <v>3716550.61</v>
      </c>
    </row>
    <row r="55" spans="1:5">
      <c r="A55" s="9">
        <v>4000000</v>
      </c>
      <c r="B55" s="8">
        <f t="shared" si="0"/>
        <v>4499999.99</v>
      </c>
      <c r="C55" s="2">
        <v>226</v>
      </c>
      <c r="D55" s="5">
        <v>958336750</v>
      </c>
      <c r="E55" s="5">
        <v>4240428.0999999996</v>
      </c>
    </row>
    <row r="56" spans="1:5">
      <c r="A56" s="9">
        <v>4500000</v>
      </c>
      <c r="B56" s="8">
        <f>A57-0.01</f>
        <v>4999999.99</v>
      </c>
      <c r="C56" s="2">
        <v>157</v>
      </c>
      <c r="D56" s="5">
        <v>745425498.86000001</v>
      </c>
      <c r="E56" s="5">
        <v>4747933.1100000003</v>
      </c>
    </row>
    <row r="57" spans="1:5">
      <c r="A57" s="9">
        <v>5000000</v>
      </c>
      <c r="B57" s="8">
        <f t="shared" ref="B57:B58" si="1">A58-0.01</f>
        <v>9999999.9900000002</v>
      </c>
      <c r="C57" s="2">
        <v>597</v>
      </c>
      <c r="D57" s="5">
        <v>3995657280.9699998</v>
      </c>
      <c r="E57" s="5">
        <v>6692893.2699999996</v>
      </c>
    </row>
    <row r="58" spans="1:5">
      <c r="A58" s="9">
        <v>10000000</v>
      </c>
      <c r="B58" s="8">
        <f t="shared" si="1"/>
        <v>19999999.989999998</v>
      </c>
      <c r="C58" s="2">
        <v>90</v>
      </c>
      <c r="D58" s="5">
        <v>1172455293.53</v>
      </c>
      <c r="E58" s="5">
        <v>13027281.039999999</v>
      </c>
    </row>
    <row r="59" spans="1:5">
      <c r="A59" s="9">
        <v>20000000</v>
      </c>
      <c r="B59" s="8" t="s">
        <v>2</v>
      </c>
      <c r="C59" s="2">
        <v>25</v>
      </c>
      <c r="D59" s="5">
        <v>776670080.80999994</v>
      </c>
      <c r="E59" s="5">
        <v>31066803.23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5" workbookViewId="0">
      <selection activeCell="B7" sqref="B7"/>
    </sheetView>
  </sheetViews>
  <sheetFormatPr baseColWidth="10" defaultRowHeight="15" x14ac:dyDescent="0"/>
  <cols>
    <col min="1" max="2" width="12.83203125" bestFit="1" customWidth="1"/>
    <col min="3" max="3" width="11.1640625" bestFit="1" customWidth="1"/>
    <col min="4" max="4" width="19.6640625" bestFit="1" customWidth="1"/>
    <col min="5" max="5" width="13" bestFit="1" customWidth="1"/>
  </cols>
  <sheetData>
    <row r="1" spans="1:5">
      <c r="A1" s="10" t="s">
        <v>3</v>
      </c>
      <c r="B1" s="10" t="s">
        <v>4</v>
      </c>
      <c r="C1" s="1" t="s">
        <v>0</v>
      </c>
      <c r="D1" s="1" t="s">
        <v>5</v>
      </c>
      <c r="E1" s="1" t="s">
        <v>6</v>
      </c>
    </row>
    <row r="2" spans="1:5">
      <c r="A2" s="8">
        <v>0.01</v>
      </c>
      <c r="B2" s="8">
        <f t="shared" ref="B2:B55" si="0">A3-0.01</f>
        <v>4999.99</v>
      </c>
      <c r="C2" s="3">
        <v>30024217</v>
      </c>
      <c r="D2" s="4">
        <v>59822339399.650002</v>
      </c>
      <c r="E2" s="4">
        <v>1992.47</v>
      </c>
    </row>
    <row r="3" spans="1:5">
      <c r="A3" s="9">
        <v>5000</v>
      </c>
      <c r="B3" s="8">
        <f t="shared" si="0"/>
        <v>9999.99</v>
      </c>
      <c r="C3" s="3">
        <v>17142350</v>
      </c>
      <c r="D3" s="5">
        <v>127397346674.03</v>
      </c>
      <c r="E3" s="5">
        <v>7431.73</v>
      </c>
    </row>
    <row r="4" spans="1:5">
      <c r="A4" s="9">
        <v>10000</v>
      </c>
      <c r="B4" s="8">
        <f t="shared" si="0"/>
        <v>14999.99</v>
      </c>
      <c r="C4" s="3">
        <v>15212371</v>
      </c>
      <c r="D4" s="5">
        <v>189363796538.31</v>
      </c>
      <c r="E4" s="5">
        <v>12448.01</v>
      </c>
    </row>
    <row r="5" spans="1:5">
      <c r="A5" s="9">
        <v>15000</v>
      </c>
      <c r="B5" s="8">
        <f t="shared" si="0"/>
        <v>19999.990000000002</v>
      </c>
      <c r="C5" s="3">
        <v>13726445</v>
      </c>
      <c r="D5" s="5">
        <v>239549390228.53</v>
      </c>
      <c r="E5" s="5">
        <v>17451.669999999998</v>
      </c>
    </row>
    <row r="6" spans="1:5">
      <c r="A6" s="9">
        <v>20000</v>
      </c>
      <c r="B6" s="8">
        <f t="shared" si="0"/>
        <v>24999.99</v>
      </c>
      <c r="C6" s="3">
        <v>11802617</v>
      </c>
      <c r="D6" s="5">
        <v>264593847970.60001</v>
      </c>
      <c r="E6" s="5">
        <v>22418.240000000002</v>
      </c>
    </row>
    <row r="7" spans="1:5">
      <c r="A7" s="9">
        <v>25000</v>
      </c>
      <c r="B7" s="8">
        <f t="shared" si="0"/>
        <v>29999.99</v>
      </c>
      <c r="C7" s="3">
        <v>9385011</v>
      </c>
      <c r="D7" s="5">
        <v>257125117688.60999</v>
      </c>
      <c r="E7" s="5">
        <v>27397.42</v>
      </c>
    </row>
    <row r="8" spans="1:5">
      <c r="A8" s="9">
        <v>30000</v>
      </c>
      <c r="B8" s="8">
        <f t="shared" si="0"/>
        <v>34999.99</v>
      </c>
      <c r="C8" s="3">
        <v>7397551</v>
      </c>
      <c r="D8" s="5">
        <v>239679083036.54001</v>
      </c>
      <c r="E8" s="5">
        <v>32399.79</v>
      </c>
    </row>
    <row r="9" spans="1:5">
      <c r="A9" s="9">
        <v>35000</v>
      </c>
      <c r="B9" s="8">
        <f t="shared" si="0"/>
        <v>39999.99</v>
      </c>
      <c r="C9" s="3">
        <v>5878834</v>
      </c>
      <c r="D9" s="5">
        <v>219864762114.38</v>
      </c>
      <c r="E9" s="5">
        <v>37399.379999999997</v>
      </c>
    </row>
    <row r="10" spans="1:5">
      <c r="A10" s="9">
        <v>40000</v>
      </c>
      <c r="B10" s="8">
        <f t="shared" si="0"/>
        <v>44999.99</v>
      </c>
      <c r="C10" s="3">
        <v>4522320</v>
      </c>
      <c r="D10" s="5">
        <v>191671743557.35999</v>
      </c>
      <c r="E10" s="5">
        <v>42383.5</v>
      </c>
    </row>
    <row r="11" spans="1:5">
      <c r="A11" s="9">
        <v>45000</v>
      </c>
      <c r="B11" s="8">
        <f t="shared" si="0"/>
        <v>49999.99</v>
      </c>
      <c r="C11" s="3">
        <v>3297565</v>
      </c>
      <c r="D11" s="5">
        <v>156201374628.10999</v>
      </c>
      <c r="E11" s="5">
        <v>47368.7</v>
      </c>
    </row>
    <row r="12" spans="1:5">
      <c r="A12" s="9">
        <v>50000</v>
      </c>
      <c r="B12" s="8">
        <f t="shared" si="0"/>
        <v>54999.99</v>
      </c>
      <c r="C12" s="3">
        <v>2391497</v>
      </c>
      <c r="D12" s="5">
        <v>125229308691.72</v>
      </c>
      <c r="E12" s="5">
        <v>52364.4</v>
      </c>
    </row>
    <row r="13" spans="1:5">
      <c r="A13" s="9">
        <v>55000</v>
      </c>
      <c r="B13" s="8">
        <f t="shared" si="0"/>
        <v>59999.99</v>
      </c>
      <c r="C13" s="3">
        <v>1684338</v>
      </c>
      <c r="D13" s="5">
        <v>96628012923.100006</v>
      </c>
      <c r="E13" s="5">
        <v>57368.54</v>
      </c>
    </row>
    <row r="14" spans="1:5">
      <c r="A14" s="9">
        <v>60000</v>
      </c>
      <c r="B14" s="8">
        <f t="shared" si="0"/>
        <v>64999.99</v>
      </c>
      <c r="C14" s="3">
        <v>1225127</v>
      </c>
      <c r="D14" s="5">
        <v>76386472855.470001</v>
      </c>
      <c r="E14" s="5">
        <v>62349.84</v>
      </c>
    </row>
    <row r="15" spans="1:5">
      <c r="A15" s="9">
        <v>65000</v>
      </c>
      <c r="B15" s="8">
        <f t="shared" si="0"/>
        <v>69999.990000000005</v>
      </c>
      <c r="C15" s="3">
        <v>887629</v>
      </c>
      <c r="D15" s="5">
        <v>59800797763.110001</v>
      </c>
      <c r="E15" s="5">
        <v>67371.39</v>
      </c>
    </row>
    <row r="16" spans="1:5">
      <c r="A16" s="9">
        <v>70000</v>
      </c>
      <c r="B16" s="8">
        <f t="shared" si="0"/>
        <v>74999.990000000005</v>
      </c>
      <c r="C16" s="3">
        <v>673349</v>
      </c>
      <c r="D16" s="5">
        <v>48747072531.190002</v>
      </c>
      <c r="E16" s="5">
        <v>72394.960000000006</v>
      </c>
    </row>
    <row r="17" spans="1:5">
      <c r="A17" s="9">
        <v>75000</v>
      </c>
      <c r="B17" s="8">
        <f t="shared" si="0"/>
        <v>79999.990000000005</v>
      </c>
      <c r="C17" s="3">
        <v>515796</v>
      </c>
      <c r="D17" s="5">
        <v>39912835192.5</v>
      </c>
      <c r="E17" s="5">
        <v>77381.05</v>
      </c>
    </row>
    <row r="18" spans="1:5">
      <c r="A18" s="9">
        <v>80000</v>
      </c>
      <c r="B18" s="8">
        <f t="shared" si="0"/>
        <v>84999.99</v>
      </c>
      <c r="C18" s="3">
        <v>397701</v>
      </c>
      <c r="D18" s="5">
        <v>32768713172.16</v>
      </c>
      <c r="E18" s="5">
        <v>82395.350000000006</v>
      </c>
    </row>
    <row r="19" spans="1:5">
      <c r="A19" s="9">
        <v>85000</v>
      </c>
      <c r="B19" s="8">
        <f t="shared" si="0"/>
        <v>89999.99</v>
      </c>
      <c r="C19" s="3">
        <v>317659</v>
      </c>
      <c r="D19" s="5">
        <v>27761614035.150002</v>
      </c>
      <c r="E19" s="5">
        <v>87394.39</v>
      </c>
    </row>
    <row r="20" spans="1:5">
      <c r="A20" s="9">
        <v>90000</v>
      </c>
      <c r="B20" s="8">
        <f t="shared" si="0"/>
        <v>94999.99</v>
      </c>
      <c r="C20" s="3">
        <v>255725</v>
      </c>
      <c r="D20" s="5">
        <v>23623248888.450001</v>
      </c>
      <c r="E20" s="5">
        <v>92377.55</v>
      </c>
    </row>
    <row r="21" spans="1:5">
      <c r="A21" s="9">
        <v>95000</v>
      </c>
      <c r="B21" s="8">
        <f t="shared" si="0"/>
        <v>99999.99</v>
      </c>
      <c r="C21" s="3">
        <v>208208</v>
      </c>
      <c r="D21" s="5">
        <v>20283014801.869999</v>
      </c>
      <c r="E21" s="5">
        <v>97417.08</v>
      </c>
    </row>
    <row r="22" spans="1:5">
      <c r="A22" s="9">
        <v>100000</v>
      </c>
      <c r="B22" s="8">
        <f t="shared" si="0"/>
        <v>104999.99</v>
      </c>
      <c r="C22" s="3">
        <v>179647</v>
      </c>
      <c r="D22" s="5">
        <v>18388745163.290001</v>
      </c>
      <c r="E22" s="5">
        <v>102360.44</v>
      </c>
    </row>
    <row r="23" spans="1:5">
      <c r="A23" s="9">
        <v>105000</v>
      </c>
      <c r="B23" s="8">
        <f t="shared" si="0"/>
        <v>109999.99</v>
      </c>
      <c r="C23" s="3">
        <v>144825</v>
      </c>
      <c r="D23" s="5">
        <v>15555561379.129999</v>
      </c>
      <c r="E23" s="5">
        <v>107409.37</v>
      </c>
    </row>
    <row r="24" spans="1:5">
      <c r="A24" s="9">
        <v>110000</v>
      </c>
      <c r="B24" s="8">
        <f t="shared" si="0"/>
        <v>114999.99</v>
      </c>
      <c r="C24" s="3">
        <v>123623</v>
      </c>
      <c r="D24" s="5">
        <v>13896741570.82</v>
      </c>
      <c r="E24" s="5">
        <v>112412.27</v>
      </c>
    </row>
    <row r="25" spans="1:5">
      <c r="A25" s="9">
        <v>115000</v>
      </c>
      <c r="B25" s="8">
        <f t="shared" si="0"/>
        <v>119999.99</v>
      </c>
      <c r="C25" s="3">
        <v>105865</v>
      </c>
      <c r="D25" s="5">
        <v>12429300990.440001</v>
      </c>
      <c r="E25" s="5">
        <v>117407.08</v>
      </c>
    </row>
    <row r="26" spans="1:5">
      <c r="A26" s="9">
        <v>120000</v>
      </c>
      <c r="B26" s="8">
        <f t="shared" si="0"/>
        <v>124999.99</v>
      </c>
      <c r="C26" s="3">
        <v>98039</v>
      </c>
      <c r="D26" s="5">
        <v>11992052249.25</v>
      </c>
      <c r="E26" s="5">
        <v>122319.2</v>
      </c>
    </row>
    <row r="27" spans="1:5">
      <c r="A27" s="9">
        <v>125000</v>
      </c>
      <c r="B27" s="8">
        <f t="shared" si="0"/>
        <v>129999.99</v>
      </c>
      <c r="C27" s="3">
        <v>82967</v>
      </c>
      <c r="D27" s="5">
        <v>10570350807</v>
      </c>
      <c r="E27" s="5">
        <v>127404.28</v>
      </c>
    </row>
    <row r="28" spans="1:5">
      <c r="A28" s="9">
        <v>130000</v>
      </c>
      <c r="B28" s="8">
        <f t="shared" si="0"/>
        <v>134999.99</v>
      </c>
      <c r="C28" s="3">
        <v>75464</v>
      </c>
      <c r="D28" s="5">
        <v>9991539865.4699993</v>
      </c>
      <c r="E28" s="5">
        <v>132401.41</v>
      </c>
    </row>
    <row r="29" spans="1:5">
      <c r="A29" s="9">
        <v>135000</v>
      </c>
      <c r="B29" s="8">
        <f t="shared" si="0"/>
        <v>139999.99</v>
      </c>
      <c r="C29" s="3">
        <v>65447</v>
      </c>
      <c r="D29" s="5">
        <v>8992536196.6200008</v>
      </c>
      <c r="E29" s="5">
        <v>137401.81</v>
      </c>
    </row>
    <row r="30" spans="1:5">
      <c r="A30" s="9">
        <v>140000</v>
      </c>
      <c r="B30" s="8">
        <f t="shared" si="0"/>
        <v>144999.99</v>
      </c>
      <c r="C30" s="3">
        <v>60516</v>
      </c>
      <c r="D30" s="5">
        <v>8619717273.7399998</v>
      </c>
      <c r="E30" s="5">
        <v>142437</v>
      </c>
    </row>
    <row r="31" spans="1:5">
      <c r="A31" s="9">
        <v>145000</v>
      </c>
      <c r="B31" s="8">
        <f t="shared" si="0"/>
        <v>149999.99</v>
      </c>
      <c r="C31" s="3">
        <v>53221</v>
      </c>
      <c r="D31" s="5">
        <v>7847612699.1199999</v>
      </c>
      <c r="E31" s="5">
        <v>147453.31</v>
      </c>
    </row>
    <row r="32" spans="1:5">
      <c r="A32" s="9">
        <v>150000</v>
      </c>
      <c r="B32" s="8">
        <f t="shared" si="0"/>
        <v>154999.99</v>
      </c>
      <c r="C32" s="3">
        <v>51491</v>
      </c>
      <c r="D32" s="5">
        <v>7842247306.6599998</v>
      </c>
      <c r="E32" s="5">
        <v>152303.26</v>
      </c>
    </row>
    <row r="33" spans="1:5">
      <c r="A33" s="9">
        <v>155000</v>
      </c>
      <c r="B33" s="8">
        <f t="shared" si="0"/>
        <v>159999.99</v>
      </c>
      <c r="C33" s="3">
        <v>44149</v>
      </c>
      <c r="D33" s="5">
        <v>6949964222.7200003</v>
      </c>
      <c r="E33" s="5">
        <v>157420.65</v>
      </c>
    </row>
    <row r="34" spans="1:5">
      <c r="A34" s="9">
        <v>160000</v>
      </c>
      <c r="B34" s="8">
        <f t="shared" si="0"/>
        <v>164999.99</v>
      </c>
      <c r="C34" s="3">
        <v>39933</v>
      </c>
      <c r="D34" s="5">
        <v>6485585872.0600004</v>
      </c>
      <c r="E34" s="5">
        <v>162411.69</v>
      </c>
    </row>
    <row r="35" spans="1:5">
      <c r="A35" s="9">
        <v>165000</v>
      </c>
      <c r="B35" s="8">
        <f t="shared" si="0"/>
        <v>169999.99</v>
      </c>
      <c r="C35" s="3">
        <v>36046</v>
      </c>
      <c r="D35" s="5">
        <v>6036590429.79</v>
      </c>
      <c r="E35" s="5">
        <v>167469.07999999999</v>
      </c>
    </row>
    <row r="36" spans="1:5">
      <c r="A36" s="9">
        <v>170000</v>
      </c>
      <c r="B36" s="8">
        <f t="shared" si="0"/>
        <v>174999.99</v>
      </c>
      <c r="C36" s="3">
        <v>32887</v>
      </c>
      <c r="D36" s="5">
        <v>5670183672.21</v>
      </c>
      <c r="E36" s="5">
        <v>172414.14</v>
      </c>
    </row>
    <row r="37" spans="1:5">
      <c r="A37" s="9">
        <v>175000</v>
      </c>
      <c r="B37" s="8">
        <f t="shared" si="0"/>
        <v>179999.99</v>
      </c>
      <c r="C37" s="3">
        <v>30512</v>
      </c>
      <c r="D37" s="5">
        <v>5413193663.1899996</v>
      </c>
      <c r="E37" s="5">
        <v>177411.96</v>
      </c>
    </row>
    <row r="38" spans="1:5">
      <c r="A38" s="9">
        <v>180000</v>
      </c>
      <c r="B38" s="8">
        <f t="shared" si="0"/>
        <v>184999.99</v>
      </c>
      <c r="C38" s="3">
        <v>28776</v>
      </c>
      <c r="D38" s="5">
        <v>5247684871.3900003</v>
      </c>
      <c r="E38" s="5">
        <v>182363.25</v>
      </c>
    </row>
    <row r="39" spans="1:5">
      <c r="A39" s="9">
        <v>185000</v>
      </c>
      <c r="B39" s="8">
        <f t="shared" si="0"/>
        <v>189999.99</v>
      </c>
      <c r="C39" s="3">
        <v>25321</v>
      </c>
      <c r="D39" s="5">
        <v>4746070706.5600004</v>
      </c>
      <c r="E39" s="5">
        <v>187436.15</v>
      </c>
    </row>
    <row r="40" spans="1:5">
      <c r="A40" s="9">
        <v>190000</v>
      </c>
      <c r="B40" s="8">
        <f t="shared" si="0"/>
        <v>194999.99</v>
      </c>
      <c r="C40" s="3">
        <v>23306</v>
      </c>
      <c r="D40" s="5">
        <v>4484044502.46</v>
      </c>
      <c r="E40" s="5">
        <v>192398.72</v>
      </c>
    </row>
    <row r="41" spans="1:5">
      <c r="A41" s="9">
        <v>195000</v>
      </c>
      <c r="B41" s="8">
        <f t="shared" si="0"/>
        <v>199999.99</v>
      </c>
      <c r="C41" s="3">
        <v>22209</v>
      </c>
      <c r="D41" s="5">
        <v>4386206772.4799995</v>
      </c>
      <c r="E41" s="5">
        <v>197496.82</v>
      </c>
    </row>
    <row r="42" spans="1:5">
      <c r="A42" s="9">
        <v>200000</v>
      </c>
      <c r="B42" s="8">
        <f t="shared" si="0"/>
        <v>249999.99</v>
      </c>
      <c r="C42" s="3">
        <v>162506</v>
      </c>
      <c r="D42" s="5">
        <v>36071738490.510002</v>
      </c>
      <c r="E42" s="5">
        <v>221971.73</v>
      </c>
    </row>
    <row r="43" spans="1:5">
      <c r="A43" s="9">
        <v>250000</v>
      </c>
      <c r="B43" s="8">
        <f t="shared" si="0"/>
        <v>299999.99</v>
      </c>
      <c r="C43" s="3">
        <v>87791</v>
      </c>
      <c r="D43" s="5">
        <v>23910336002.48</v>
      </c>
      <c r="E43" s="5">
        <v>272355.21000000002</v>
      </c>
    </row>
    <row r="44" spans="1:5">
      <c r="A44" s="9">
        <v>300000</v>
      </c>
      <c r="B44" s="8">
        <f t="shared" si="0"/>
        <v>349999.99</v>
      </c>
      <c r="C44" s="3">
        <v>53673</v>
      </c>
      <c r="D44" s="5">
        <v>17318021689.139999</v>
      </c>
      <c r="E44" s="5">
        <v>322657.98</v>
      </c>
    </row>
    <row r="45" spans="1:5">
      <c r="A45" s="9">
        <v>350000</v>
      </c>
      <c r="B45" s="8">
        <f t="shared" si="0"/>
        <v>399999.99</v>
      </c>
      <c r="C45" s="3">
        <v>35467</v>
      </c>
      <c r="D45" s="5">
        <v>13238359940.65</v>
      </c>
      <c r="E45" s="5">
        <v>373258.52</v>
      </c>
    </row>
    <row r="46" spans="1:5">
      <c r="A46" s="9">
        <v>400000</v>
      </c>
      <c r="B46" s="8">
        <f t="shared" si="0"/>
        <v>449999.99</v>
      </c>
      <c r="C46" s="3">
        <v>25027</v>
      </c>
      <c r="D46" s="5">
        <v>10591593443.9</v>
      </c>
      <c r="E46" s="5">
        <v>423206.67</v>
      </c>
    </row>
    <row r="47" spans="1:5">
      <c r="A47" s="9">
        <v>450000</v>
      </c>
      <c r="B47" s="8">
        <f t="shared" si="0"/>
        <v>499999.99</v>
      </c>
      <c r="C47" s="3">
        <v>17849</v>
      </c>
      <c r="D47" s="5">
        <v>8452761840.6800003</v>
      </c>
      <c r="E47" s="5">
        <v>473570.61</v>
      </c>
    </row>
    <row r="48" spans="1:5">
      <c r="A48" s="9">
        <v>500000</v>
      </c>
      <c r="B48" s="8">
        <f t="shared" si="0"/>
        <v>999999.99</v>
      </c>
      <c r="C48" s="3">
        <v>56681</v>
      </c>
      <c r="D48" s="5">
        <v>37687947430.199997</v>
      </c>
      <c r="E48" s="5">
        <v>664913.24</v>
      </c>
    </row>
    <row r="49" spans="1:5">
      <c r="A49" s="9">
        <v>1000000</v>
      </c>
      <c r="B49" s="8">
        <f t="shared" si="0"/>
        <v>1499999.99</v>
      </c>
      <c r="C49" s="3">
        <v>10148</v>
      </c>
      <c r="D49" s="5">
        <v>12128076396.059999</v>
      </c>
      <c r="E49" s="5">
        <v>1195119.8700000001</v>
      </c>
    </row>
    <row r="50" spans="1:5">
      <c r="A50" s="9">
        <v>1500000</v>
      </c>
      <c r="B50" s="8">
        <f t="shared" si="0"/>
        <v>1999999.99</v>
      </c>
      <c r="C50" s="3">
        <v>3551</v>
      </c>
      <c r="D50" s="5">
        <v>6075105573.1599998</v>
      </c>
      <c r="E50" s="5">
        <v>1710815.42</v>
      </c>
    </row>
    <row r="51" spans="1:5">
      <c r="A51" s="9">
        <v>2000000</v>
      </c>
      <c r="B51" s="8">
        <f t="shared" si="0"/>
        <v>2499999.9900000002</v>
      </c>
      <c r="C51" s="3">
        <v>1686</v>
      </c>
      <c r="D51" s="5">
        <v>3737436342.6500001</v>
      </c>
      <c r="E51" s="5">
        <v>2216747.5299999998</v>
      </c>
    </row>
    <row r="52" spans="1:5">
      <c r="A52" s="9">
        <v>2500000</v>
      </c>
      <c r="B52" s="8">
        <f t="shared" si="0"/>
        <v>2999999.99</v>
      </c>
      <c r="C52" s="2">
        <v>975</v>
      </c>
      <c r="D52" s="5">
        <v>2655676892.29</v>
      </c>
      <c r="E52" s="5">
        <v>2723771.17</v>
      </c>
    </row>
    <row r="53" spans="1:5">
      <c r="A53" s="9">
        <v>3000000</v>
      </c>
      <c r="B53" s="8">
        <f t="shared" si="0"/>
        <v>3499999.99</v>
      </c>
      <c r="C53" s="2">
        <v>619</v>
      </c>
      <c r="D53" s="5">
        <v>1991185135.45</v>
      </c>
      <c r="E53" s="5">
        <v>3216777.28</v>
      </c>
    </row>
    <row r="54" spans="1:5">
      <c r="A54" s="9">
        <v>3500000</v>
      </c>
      <c r="B54" s="8">
        <f t="shared" si="0"/>
        <v>3999999.99</v>
      </c>
      <c r="C54" s="2">
        <v>355</v>
      </c>
      <c r="D54" s="5">
        <v>1322951365.01</v>
      </c>
      <c r="E54" s="5">
        <v>3726623.56</v>
      </c>
    </row>
    <row r="55" spans="1:5">
      <c r="A55" s="9">
        <v>4000000</v>
      </c>
      <c r="B55" s="8">
        <f t="shared" si="0"/>
        <v>4499999.99</v>
      </c>
      <c r="C55" s="2">
        <v>319</v>
      </c>
      <c r="D55" s="5">
        <v>1346122875.23</v>
      </c>
      <c r="E55" s="5">
        <v>4219820.93</v>
      </c>
    </row>
    <row r="56" spans="1:5">
      <c r="A56" s="9">
        <v>4500000</v>
      </c>
      <c r="B56" s="8">
        <f>A57-0.01</f>
        <v>4999999.99</v>
      </c>
      <c r="C56" s="2">
        <v>184</v>
      </c>
      <c r="D56" s="5">
        <v>873338951.58000004</v>
      </c>
      <c r="E56" s="5">
        <v>4746407.3499999996</v>
      </c>
    </row>
    <row r="57" spans="1:5">
      <c r="A57" s="9">
        <v>5000000</v>
      </c>
      <c r="B57" s="8" t="s">
        <v>2</v>
      </c>
      <c r="C57" s="2">
        <v>918</v>
      </c>
      <c r="D57" s="5">
        <v>8213676682.7200003</v>
      </c>
      <c r="E57" s="5">
        <v>8947360.2200000007</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5" workbookViewId="0">
      <selection activeCell="B7" sqref="B7"/>
    </sheetView>
  </sheetViews>
  <sheetFormatPr baseColWidth="10" defaultRowHeight="15" x14ac:dyDescent="0"/>
  <cols>
    <col min="1" max="2" width="12.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29532507</v>
      </c>
      <c r="D2" s="4">
        <v>59169467867.25</v>
      </c>
      <c r="E2" s="4">
        <v>2003.54</v>
      </c>
    </row>
    <row r="3" spans="1:5">
      <c r="A3" s="9">
        <v>5000</v>
      </c>
      <c r="B3" s="8">
        <f t="shared" si="0"/>
        <v>9999.99</v>
      </c>
      <c r="C3" s="3">
        <v>17030952</v>
      </c>
      <c r="D3" s="5">
        <v>126603336684.88</v>
      </c>
      <c r="E3" s="5">
        <v>7433.72</v>
      </c>
    </row>
    <row r="4" spans="1:5">
      <c r="A4" s="9">
        <v>10000</v>
      </c>
      <c r="B4" s="8">
        <f t="shared" si="0"/>
        <v>14999.99</v>
      </c>
      <c r="C4" s="3">
        <v>15232455</v>
      </c>
      <c r="D4" s="5">
        <v>189717595359</v>
      </c>
      <c r="E4" s="5">
        <v>12454.83</v>
      </c>
    </row>
    <row r="5" spans="1:5">
      <c r="A5" s="9">
        <v>15000</v>
      </c>
      <c r="B5" s="8">
        <f t="shared" si="0"/>
        <v>19999.990000000002</v>
      </c>
      <c r="C5" s="3">
        <v>13730039</v>
      </c>
      <c r="D5" s="5">
        <v>239671279966.87</v>
      </c>
      <c r="E5" s="5">
        <v>17455.98</v>
      </c>
    </row>
    <row r="6" spans="1:5">
      <c r="A6" s="9">
        <v>20000</v>
      </c>
      <c r="B6" s="8">
        <f t="shared" si="0"/>
        <v>24999.99</v>
      </c>
      <c r="C6" s="3">
        <v>11709884</v>
      </c>
      <c r="D6" s="5">
        <v>262443262923.07001</v>
      </c>
      <c r="E6" s="5">
        <v>22412.11</v>
      </c>
    </row>
    <row r="7" spans="1:5">
      <c r="A7" s="9">
        <v>25000</v>
      </c>
      <c r="B7" s="8">
        <f t="shared" si="0"/>
        <v>29999.99</v>
      </c>
      <c r="C7" s="3">
        <v>9260515</v>
      </c>
      <c r="D7" s="5">
        <v>253714532734.73999</v>
      </c>
      <c r="E7" s="5">
        <v>27397.45</v>
      </c>
    </row>
    <row r="8" spans="1:5">
      <c r="A8" s="9">
        <v>30000</v>
      </c>
      <c r="B8" s="8">
        <f t="shared" si="0"/>
        <v>34999.99</v>
      </c>
      <c r="C8" s="3">
        <v>7301247</v>
      </c>
      <c r="D8" s="5">
        <v>236620929513.01001</v>
      </c>
      <c r="E8" s="5">
        <v>32408.29</v>
      </c>
    </row>
    <row r="9" spans="1:5">
      <c r="A9" s="9">
        <v>35000</v>
      </c>
      <c r="B9" s="8">
        <f t="shared" si="0"/>
        <v>39999.99</v>
      </c>
      <c r="C9" s="3">
        <v>5887059</v>
      </c>
      <c r="D9" s="5">
        <v>220205603528.17001</v>
      </c>
      <c r="E9" s="5">
        <v>37405.03</v>
      </c>
    </row>
    <row r="10" spans="1:5">
      <c r="A10" s="9">
        <v>40000</v>
      </c>
      <c r="B10" s="8">
        <f t="shared" si="0"/>
        <v>44999.99</v>
      </c>
      <c r="C10" s="3">
        <v>4486351</v>
      </c>
      <c r="D10" s="5">
        <v>190114396730.69</v>
      </c>
      <c r="E10" s="5">
        <v>42376.18</v>
      </c>
    </row>
    <row r="11" spans="1:5">
      <c r="A11" s="9">
        <v>45000</v>
      </c>
      <c r="B11" s="8">
        <f t="shared" si="0"/>
        <v>49999.99</v>
      </c>
      <c r="C11" s="3">
        <v>3217621</v>
      </c>
      <c r="D11" s="5">
        <v>152415110740.45999</v>
      </c>
      <c r="E11" s="5">
        <v>47368.88</v>
      </c>
    </row>
    <row r="12" spans="1:5">
      <c r="A12" s="9">
        <v>50000</v>
      </c>
      <c r="B12" s="8">
        <f t="shared" si="0"/>
        <v>54999.99</v>
      </c>
      <c r="C12" s="3">
        <v>2305867</v>
      </c>
      <c r="D12" s="5">
        <v>120720010215.48</v>
      </c>
      <c r="E12" s="5">
        <v>52353.41</v>
      </c>
    </row>
    <row r="13" spans="1:5">
      <c r="A13" s="9">
        <v>55000</v>
      </c>
      <c r="B13" s="8">
        <f t="shared" si="0"/>
        <v>59999.99</v>
      </c>
      <c r="C13" s="3">
        <v>1602277</v>
      </c>
      <c r="D13" s="5">
        <v>91902537496.199997</v>
      </c>
      <c r="E13" s="5">
        <v>57357.46</v>
      </c>
    </row>
    <row r="14" spans="1:5">
      <c r="A14" s="9">
        <v>60000</v>
      </c>
      <c r="B14" s="8">
        <f t="shared" si="0"/>
        <v>64999.99</v>
      </c>
      <c r="C14" s="3">
        <v>1150081</v>
      </c>
      <c r="D14" s="5">
        <v>71690190537.5</v>
      </c>
      <c r="E14" s="5">
        <v>62334.91</v>
      </c>
    </row>
    <row r="15" spans="1:5">
      <c r="A15" s="9">
        <v>65000</v>
      </c>
      <c r="B15" s="8">
        <f t="shared" si="0"/>
        <v>69999.990000000005</v>
      </c>
      <c r="C15" s="3">
        <v>831301</v>
      </c>
      <c r="D15" s="5">
        <v>55998547067.68</v>
      </c>
      <c r="E15" s="5">
        <v>67362.539999999994</v>
      </c>
    </row>
    <row r="16" spans="1:5">
      <c r="A16" s="9">
        <v>70000</v>
      </c>
      <c r="B16" s="8">
        <f t="shared" si="0"/>
        <v>74999.990000000005</v>
      </c>
      <c r="C16" s="3">
        <v>622600</v>
      </c>
      <c r="D16" s="5">
        <v>45062399239.550003</v>
      </c>
      <c r="E16" s="5">
        <v>72377.77</v>
      </c>
    </row>
    <row r="17" spans="1:5">
      <c r="A17" s="9">
        <v>75000</v>
      </c>
      <c r="B17" s="8">
        <f t="shared" si="0"/>
        <v>79999.990000000005</v>
      </c>
      <c r="C17" s="3">
        <v>474797</v>
      </c>
      <c r="D17" s="5">
        <v>36744640155.029999</v>
      </c>
      <c r="E17" s="5">
        <v>77390.210000000006</v>
      </c>
    </row>
    <row r="18" spans="1:5">
      <c r="A18" s="9">
        <v>80000</v>
      </c>
      <c r="B18" s="8">
        <f t="shared" si="0"/>
        <v>84999.99</v>
      </c>
      <c r="C18" s="3">
        <v>373499</v>
      </c>
      <c r="D18" s="5">
        <v>30782522917.689999</v>
      </c>
      <c r="E18" s="5">
        <v>82416.61</v>
      </c>
    </row>
    <row r="19" spans="1:5">
      <c r="A19" s="9">
        <v>85000</v>
      </c>
      <c r="B19" s="8">
        <f t="shared" si="0"/>
        <v>89999.99</v>
      </c>
      <c r="C19" s="3">
        <v>289201</v>
      </c>
      <c r="D19" s="5">
        <v>25274765234.990002</v>
      </c>
      <c r="E19" s="5">
        <v>87395.15</v>
      </c>
    </row>
    <row r="20" spans="1:5">
      <c r="A20" s="9">
        <v>90000</v>
      </c>
      <c r="B20" s="8">
        <f t="shared" si="0"/>
        <v>94999.99</v>
      </c>
      <c r="C20" s="3">
        <v>235583</v>
      </c>
      <c r="D20" s="5">
        <v>21763585544.07</v>
      </c>
      <c r="E20" s="5">
        <v>92381.82</v>
      </c>
    </row>
    <row r="21" spans="1:5">
      <c r="A21" s="9">
        <v>95000</v>
      </c>
      <c r="B21" s="8">
        <f t="shared" si="0"/>
        <v>99999.99</v>
      </c>
      <c r="C21" s="3">
        <v>190627</v>
      </c>
      <c r="D21" s="5">
        <v>18570612813.299999</v>
      </c>
      <c r="E21" s="5">
        <v>97418.59</v>
      </c>
    </row>
    <row r="22" spans="1:5">
      <c r="A22" s="9">
        <v>100000</v>
      </c>
      <c r="B22" s="8">
        <f t="shared" si="0"/>
        <v>104999.99</v>
      </c>
      <c r="C22" s="3">
        <v>165007</v>
      </c>
      <c r="D22" s="5">
        <v>16892803920.299999</v>
      </c>
      <c r="E22" s="5">
        <v>102376.29</v>
      </c>
    </row>
    <row r="23" spans="1:5">
      <c r="A23" s="9">
        <v>105000</v>
      </c>
      <c r="B23" s="8">
        <f t="shared" si="0"/>
        <v>109999.99</v>
      </c>
      <c r="C23" s="3">
        <v>133170</v>
      </c>
      <c r="D23" s="5">
        <v>14304701142.1</v>
      </c>
      <c r="E23" s="5">
        <v>107416.84</v>
      </c>
    </row>
    <row r="24" spans="1:5">
      <c r="A24" s="9">
        <v>110000</v>
      </c>
      <c r="B24" s="8">
        <f t="shared" si="0"/>
        <v>114999.99</v>
      </c>
      <c r="C24" s="3">
        <v>114064</v>
      </c>
      <c r="D24" s="5">
        <v>12821870640.77</v>
      </c>
      <c r="E24" s="5">
        <v>112409.44</v>
      </c>
    </row>
    <row r="25" spans="1:5">
      <c r="A25" s="9">
        <v>115000</v>
      </c>
      <c r="B25" s="8">
        <f t="shared" si="0"/>
        <v>119999.99</v>
      </c>
      <c r="C25" s="3">
        <v>97181</v>
      </c>
      <c r="D25" s="5">
        <v>11411929246.41</v>
      </c>
      <c r="E25" s="5">
        <v>117429.63</v>
      </c>
    </row>
    <row r="26" spans="1:5">
      <c r="A26" s="9">
        <v>120000</v>
      </c>
      <c r="B26" s="8">
        <f t="shared" si="0"/>
        <v>124999.99</v>
      </c>
      <c r="C26" s="3">
        <v>87667</v>
      </c>
      <c r="D26" s="5">
        <v>10725765411.799999</v>
      </c>
      <c r="E26" s="5">
        <v>122346.67</v>
      </c>
    </row>
    <row r="27" spans="1:5">
      <c r="A27" s="9">
        <v>125000</v>
      </c>
      <c r="B27" s="8">
        <f t="shared" si="0"/>
        <v>129999.99</v>
      </c>
      <c r="C27" s="3">
        <v>76488</v>
      </c>
      <c r="D27" s="5">
        <v>9746719480.7999992</v>
      </c>
      <c r="E27" s="5">
        <v>127428.09</v>
      </c>
    </row>
    <row r="28" spans="1:5">
      <c r="A28" s="9">
        <v>130000</v>
      </c>
      <c r="B28" s="8">
        <f t="shared" si="0"/>
        <v>134999.99</v>
      </c>
      <c r="C28" s="3">
        <v>69689</v>
      </c>
      <c r="D28" s="5">
        <v>9221746452.2999992</v>
      </c>
      <c r="E28" s="5">
        <v>132327.15</v>
      </c>
    </row>
    <row r="29" spans="1:5">
      <c r="A29" s="9">
        <v>135000</v>
      </c>
      <c r="B29" s="8">
        <f t="shared" si="0"/>
        <v>139999.99</v>
      </c>
      <c r="C29" s="3">
        <v>60042</v>
      </c>
      <c r="D29" s="5">
        <v>8250417366.4799995</v>
      </c>
      <c r="E29" s="5">
        <v>137410.76999999999</v>
      </c>
    </row>
    <row r="30" spans="1:5">
      <c r="A30" s="9">
        <v>140000</v>
      </c>
      <c r="B30" s="8">
        <f t="shared" si="0"/>
        <v>144999.99</v>
      </c>
      <c r="C30" s="3">
        <v>53857</v>
      </c>
      <c r="D30" s="5">
        <v>7669749758.3400002</v>
      </c>
      <c r="E30" s="5">
        <v>142409.51999999999</v>
      </c>
    </row>
    <row r="31" spans="1:5">
      <c r="A31" s="9">
        <v>145000</v>
      </c>
      <c r="B31" s="8">
        <f t="shared" si="0"/>
        <v>149999.99</v>
      </c>
      <c r="C31" s="3">
        <v>46897</v>
      </c>
      <c r="D31" s="5">
        <v>6915219240.1599998</v>
      </c>
      <c r="E31" s="5">
        <v>147455.47</v>
      </c>
    </row>
    <row r="32" spans="1:5">
      <c r="A32" s="9">
        <v>150000</v>
      </c>
      <c r="B32" s="8">
        <f t="shared" si="0"/>
        <v>154999.99</v>
      </c>
      <c r="C32" s="3">
        <v>45857</v>
      </c>
      <c r="D32" s="5">
        <v>6985202785.8199997</v>
      </c>
      <c r="E32" s="5">
        <v>152325.76999999999</v>
      </c>
    </row>
    <row r="33" spans="1:5">
      <c r="A33" s="9">
        <v>155000</v>
      </c>
      <c r="B33" s="8">
        <f t="shared" si="0"/>
        <v>159999.99</v>
      </c>
      <c r="C33" s="3">
        <v>39716</v>
      </c>
      <c r="D33" s="5">
        <v>6253501277.1999998</v>
      </c>
      <c r="E33" s="5">
        <v>157455.47</v>
      </c>
    </row>
    <row r="34" spans="1:5">
      <c r="A34" s="9">
        <v>160000</v>
      </c>
      <c r="B34" s="8">
        <f t="shared" si="0"/>
        <v>164999.99</v>
      </c>
      <c r="C34" s="3">
        <v>35616</v>
      </c>
      <c r="D34" s="5">
        <v>5783690798.1599998</v>
      </c>
      <c r="E34" s="5">
        <v>162390.24</v>
      </c>
    </row>
    <row r="35" spans="1:5">
      <c r="A35" s="9">
        <v>165000</v>
      </c>
      <c r="B35" s="8">
        <f t="shared" si="0"/>
        <v>169999.99</v>
      </c>
      <c r="C35" s="3">
        <v>31735</v>
      </c>
      <c r="D35" s="5">
        <v>5312972932.8900003</v>
      </c>
      <c r="E35" s="5">
        <v>167416.82</v>
      </c>
    </row>
    <row r="36" spans="1:5">
      <c r="A36" s="9">
        <v>170000</v>
      </c>
      <c r="B36" s="8">
        <f t="shared" si="0"/>
        <v>174999.99</v>
      </c>
      <c r="C36" s="3">
        <v>29294</v>
      </c>
      <c r="D36" s="5">
        <v>5051391026.0699997</v>
      </c>
      <c r="E36" s="5">
        <v>172437.74</v>
      </c>
    </row>
    <row r="37" spans="1:5">
      <c r="A37" s="9">
        <v>175000</v>
      </c>
      <c r="B37" s="8">
        <f t="shared" si="0"/>
        <v>179999.99</v>
      </c>
      <c r="C37" s="3">
        <v>27534</v>
      </c>
      <c r="D37" s="5">
        <v>4885094415.4200001</v>
      </c>
      <c r="E37" s="5">
        <v>177420.44</v>
      </c>
    </row>
    <row r="38" spans="1:5">
      <c r="A38" s="9">
        <v>180000</v>
      </c>
      <c r="B38" s="8">
        <f t="shared" si="0"/>
        <v>184999.99</v>
      </c>
      <c r="C38" s="3">
        <v>26302</v>
      </c>
      <c r="D38" s="5">
        <v>4796892432.3500004</v>
      </c>
      <c r="E38" s="5">
        <v>182377.48</v>
      </c>
    </row>
    <row r="39" spans="1:5">
      <c r="A39" s="9">
        <v>185000</v>
      </c>
      <c r="B39" s="8">
        <f t="shared" si="0"/>
        <v>189999.99</v>
      </c>
      <c r="C39" s="3">
        <v>23208</v>
      </c>
      <c r="D39" s="5">
        <v>4349938182.4899998</v>
      </c>
      <c r="E39" s="5">
        <v>187432.7</v>
      </c>
    </row>
    <row r="40" spans="1:5">
      <c r="A40" s="9">
        <v>190000</v>
      </c>
      <c r="B40" s="8">
        <f t="shared" si="0"/>
        <v>194999.99</v>
      </c>
      <c r="C40" s="3">
        <v>21408</v>
      </c>
      <c r="D40" s="5">
        <v>4119715837.4299998</v>
      </c>
      <c r="E40" s="5">
        <v>192438.15</v>
      </c>
    </row>
    <row r="41" spans="1:5">
      <c r="A41" s="9">
        <v>195000</v>
      </c>
      <c r="B41" s="8">
        <f t="shared" si="0"/>
        <v>199999.99</v>
      </c>
      <c r="C41" s="3">
        <v>20177</v>
      </c>
      <c r="D41" s="5">
        <v>3985018977.6900001</v>
      </c>
      <c r="E41" s="5">
        <v>197503.05</v>
      </c>
    </row>
    <row r="42" spans="1:5">
      <c r="A42" s="9">
        <v>200000</v>
      </c>
      <c r="B42" s="8">
        <f t="shared" si="0"/>
        <v>249999.99</v>
      </c>
      <c r="C42" s="3">
        <v>145830</v>
      </c>
      <c r="D42" s="5">
        <v>32359043869.75</v>
      </c>
      <c r="E42" s="5">
        <v>221895.66</v>
      </c>
    </row>
    <row r="43" spans="1:5">
      <c r="A43" s="9">
        <v>250000</v>
      </c>
      <c r="B43" s="8">
        <f t="shared" si="0"/>
        <v>299999.99</v>
      </c>
      <c r="C43" s="3">
        <v>81428</v>
      </c>
      <c r="D43" s="5">
        <v>22191463303.110001</v>
      </c>
      <c r="E43" s="5">
        <v>272528.65000000002</v>
      </c>
    </row>
    <row r="44" spans="1:5">
      <c r="A44" s="9">
        <v>300000</v>
      </c>
      <c r="B44" s="8">
        <f t="shared" si="0"/>
        <v>349999.99</v>
      </c>
      <c r="C44" s="3">
        <v>52226</v>
      </c>
      <c r="D44" s="5">
        <v>16849336166.92</v>
      </c>
      <c r="E44" s="5">
        <v>322623.52</v>
      </c>
    </row>
    <row r="45" spans="1:5">
      <c r="A45" s="9">
        <v>350000</v>
      </c>
      <c r="B45" s="8">
        <f t="shared" si="0"/>
        <v>399999.99</v>
      </c>
      <c r="C45" s="3">
        <v>34898</v>
      </c>
      <c r="D45" s="5">
        <v>13028835137.200001</v>
      </c>
      <c r="E45" s="5">
        <v>373340.45</v>
      </c>
    </row>
    <row r="46" spans="1:5">
      <c r="A46" s="9">
        <v>400000</v>
      </c>
      <c r="B46" s="8">
        <f t="shared" si="0"/>
        <v>449999.99</v>
      </c>
      <c r="C46" s="3">
        <v>24954</v>
      </c>
      <c r="D46" s="5">
        <v>10557863919.870001</v>
      </c>
      <c r="E46" s="5">
        <v>423093.05</v>
      </c>
    </row>
    <row r="47" spans="1:5">
      <c r="A47" s="9">
        <v>450000</v>
      </c>
      <c r="B47" s="8">
        <f t="shared" si="0"/>
        <v>499999.99</v>
      </c>
      <c r="C47" s="3">
        <v>17574</v>
      </c>
      <c r="D47" s="5">
        <v>8321323772.8100004</v>
      </c>
      <c r="E47" s="5">
        <v>473501.98</v>
      </c>
    </row>
    <row r="48" spans="1:5">
      <c r="A48" s="9">
        <v>500000</v>
      </c>
      <c r="B48" s="8">
        <f t="shared" si="0"/>
        <v>999999.99</v>
      </c>
      <c r="C48" s="3">
        <v>58511</v>
      </c>
      <c r="D48" s="5">
        <v>38992265163.040001</v>
      </c>
      <c r="E48" s="5">
        <v>666409.14</v>
      </c>
    </row>
    <row r="49" spans="1:5">
      <c r="A49" s="9">
        <v>1000000</v>
      </c>
      <c r="B49" s="8">
        <f t="shared" si="0"/>
        <v>1499999.99</v>
      </c>
      <c r="C49" s="3">
        <v>10819</v>
      </c>
      <c r="D49" s="5">
        <v>13010272217.690001</v>
      </c>
      <c r="E49" s="5">
        <v>1202539.26</v>
      </c>
    </row>
    <row r="50" spans="1:5">
      <c r="A50" s="9">
        <v>1500000</v>
      </c>
      <c r="B50" s="8">
        <f t="shared" si="0"/>
        <v>1999999.99</v>
      </c>
      <c r="C50" s="3">
        <v>3913</v>
      </c>
      <c r="D50" s="5">
        <v>6714984588.0699997</v>
      </c>
      <c r="E50" s="5">
        <v>1716070.68</v>
      </c>
    </row>
    <row r="51" spans="1:5">
      <c r="A51" s="9">
        <v>2000000</v>
      </c>
      <c r="B51" s="8">
        <f t="shared" si="0"/>
        <v>2499999.9900000002</v>
      </c>
      <c r="C51" s="3">
        <v>1957</v>
      </c>
      <c r="D51" s="5">
        <v>4353696920.3599997</v>
      </c>
      <c r="E51" s="5">
        <v>2224679.06</v>
      </c>
    </row>
    <row r="52" spans="1:5">
      <c r="A52" s="9">
        <v>2500000</v>
      </c>
      <c r="B52" s="8">
        <f t="shared" si="0"/>
        <v>2999999.99</v>
      </c>
      <c r="C52" s="3">
        <v>1196</v>
      </c>
      <c r="D52" s="5">
        <v>3257747434.1900001</v>
      </c>
      <c r="E52" s="5">
        <v>2723869.09</v>
      </c>
    </row>
    <row r="53" spans="1:5">
      <c r="A53" s="9">
        <v>3000000</v>
      </c>
      <c r="B53" s="8">
        <f t="shared" si="0"/>
        <v>3499999.99</v>
      </c>
      <c r="C53" s="2">
        <v>695</v>
      </c>
      <c r="D53" s="5">
        <v>2250232322.4299998</v>
      </c>
      <c r="E53" s="5">
        <v>3237744.35</v>
      </c>
    </row>
    <row r="54" spans="1:5">
      <c r="A54" s="9">
        <v>3500000</v>
      </c>
      <c r="B54" s="8">
        <f t="shared" si="0"/>
        <v>3999999.99</v>
      </c>
      <c r="C54" s="2">
        <v>479</v>
      </c>
      <c r="D54" s="5">
        <v>1790012213.95</v>
      </c>
      <c r="E54" s="5">
        <v>3736977.48</v>
      </c>
    </row>
    <row r="55" spans="1:5">
      <c r="A55" s="9">
        <v>4000000</v>
      </c>
      <c r="B55" s="8">
        <f t="shared" si="0"/>
        <v>4499999.99</v>
      </c>
      <c r="C55" s="2">
        <v>347</v>
      </c>
      <c r="D55" s="5">
        <v>1470678312</v>
      </c>
      <c r="E55" s="5">
        <v>4238266.03</v>
      </c>
    </row>
    <row r="56" spans="1:5">
      <c r="A56" s="9">
        <v>4500000</v>
      </c>
      <c r="B56" s="8">
        <f>A57-0.01</f>
        <v>4999999.99</v>
      </c>
      <c r="C56" s="2">
        <v>249</v>
      </c>
      <c r="D56" s="5">
        <v>1175784170.77</v>
      </c>
      <c r="E56" s="5">
        <v>4722024.78</v>
      </c>
    </row>
    <row r="57" spans="1:5">
      <c r="A57" s="9">
        <v>5000000</v>
      </c>
      <c r="B57" s="8" t="s">
        <v>2</v>
      </c>
      <c r="C57" s="3">
        <v>1234</v>
      </c>
      <c r="D57" s="5">
        <v>12504853144.440001</v>
      </c>
      <c r="E57" s="5">
        <v>10133592.5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B7" sqref="B7"/>
    </sheetView>
  </sheetViews>
  <sheetFormatPr baseColWidth="10" defaultRowHeight="15" x14ac:dyDescent="0"/>
  <cols>
    <col min="1" max="2" width="12.83203125" bestFit="1" customWidth="1"/>
    <col min="3" max="3" width="11.1640625" bestFit="1" customWidth="1"/>
    <col min="4" max="4" width="19.6640625" bestFit="1" customWidth="1"/>
    <col min="5" max="5" width="13" bestFit="1" customWidth="1"/>
  </cols>
  <sheetData>
    <row r="1" spans="1:5">
      <c r="A1" s="10" t="s">
        <v>3</v>
      </c>
      <c r="B1" s="10" t="s">
        <v>4</v>
      </c>
      <c r="C1" s="1" t="s">
        <v>0</v>
      </c>
      <c r="D1" s="1" t="s">
        <v>5</v>
      </c>
      <c r="E1" s="1" t="s">
        <v>6</v>
      </c>
    </row>
    <row r="2" spans="1:5">
      <c r="A2" s="8">
        <v>0.01</v>
      </c>
      <c r="B2" s="8">
        <f t="shared" ref="B2:B55" si="0">A3-0.01</f>
        <v>4999.99</v>
      </c>
      <c r="C2" s="3">
        <v>29734232</v>
      </c>
      <c r="D2" s="4">
        <v>60195725669.120003</v>
      </c>
      <c r="E2" s="4">
        <v>2024.46</v>
      </c>
    </row>
    <row r="3" spans="1:5">
      <c r="A3" s="9">
        <v>5000</v>
      </c>
      <c r="B3" s="8">
        <f t="shared" si="0"/>
        <v>9999.99</v>
      </c>
      <c r="C3" s="3">
        <v>17696208</v>
      </c>
      <c r="D3" s="5">
        <v>131642167778.5</v>
      </c>
      <c r="E3" s="5">
        <v>7439</v>
      </c>
    </row>
    <row r="4" spans="1:5">
      <c r="A4" s="9">
        <v>10000</v>
      </c>
      <c r="B4" s="8">
        <f t="shared" si="0"/>
        <v>14999.99</v>
      </c>
      <c r="C4" s="3">
        <v>15451001</v>
      </c>
      <c r="D4" s="5">
        <v>192468808096.79001</v>
      </c>
      <c r="E4" s="5">
        <v>12456.72</v>
      </c>
    </row>
    <row r="5" spans="1:5">
      <c r="A5" s="9">
        <v>15000</v>
      </c>
      <c r="B5" s="8">
        <f t="shared" si="0"/>
        <v>19999.990000000002</v>
      </c>
      <c r="C5" s="3">
        <v>13981149</v>
      </c>
      <c r="D5" s="5">
        <v>243875885508.95999</v>
      </c>
      <c r="E5" s="5">
        <v>17443.189999999999</v>
      </c>
    </row>
    <row r="6" spans="1:5">
      <c r="A6" s="9">
        <v>20000</v>
      </c>
      <c r="B6" s="8">
        <f t="shared" si="0"/>
        <v>24999.99</v>
      </c>
      <c r="C6" s="3">
        <v>11654840</v>
      </c>
      <c r="D6" s="5">
        <v>261105865645.03</v>
      </c>
      <c r="E6" s="5">
        <v>22403.21</v>
      </c>
    </row>
    <row r="7" spans="1:5">
      <c r="A7" s="9">
        <v>25000</v>
      </c>
      <c r="B7" s="8">
        <f t="shared" si="0"/>
        <v>29999.99</v>
      </c>
      <c r="C7" s="3">
        <v>9143414</v>
      </c>
      <c r="D7" s="5">
        <v>250426551587.14999</v>
      </c>
      <c r="E7" s="5">
        <v>27388.74</v>
      </c>
    </row>
    <row r="8" spans="1:5">
      <c r="A8" s="9">
        <v>30000</v>
      </c>
      <c r="B8" s="8">
        <f t="shared" si="0"/>
        <v>34999.99</v>
      </c>
      <c r="C8" s="3">
        <v>7301952</v>
      </c>
      <c r="D8" s="5">
        <v>236629705445.10999</v>
      </c>
      <c r="E8" s="5">
        <v>32406.36</v>
      </c>
    </row>
    <row r="9" spans="1:5">
      <c r="A9" s="9">
        <v>35000</v>
      </c>
      <c r="B9" s="8">
        <f t="shared" si="0"/>
        <v>39999.99</v>
      </c>
      <c r="C9" s="3">
        <v>5665538</v>
      </c>
      <c r="D9" s="5">
        <v>211809969827.16</v>
      </c>
      <c r="E9" s="5">
        <v>37385.68</v>
      </c>
    </row>
    <row r="10" spans="1:5">
      <c r="A10" s="9">
        <v>40000</v>
      </c>
      <c r="B10" s="8">
        <f t="shared" si="0"/>
        <v>44999.99</v>
      </c>
      <c r="C10" s="3">
        <v>4132411</v>
      </c>
      <c r="D10" s="5">
        <v>175004191461.28</v>
      </c>
      <c r="E10" s="5">
        <v>42349.17</v>
      </c>
    </row>
    <row r="11" spans="1:5">
      <c r="A11" s="9">
        <v>45000</v>
      </c>
      <c r="B11" s="8">
        <f t="shared" si="0"/>
        <v>49999.99</v>
      </c>
      <c r="C11" s="3">
        <v>2904181</v>
      </c>
      <c r="D11" s="5">
        <v>137552683600.63</v>
      </c>
      <c r="E11" s="5">
        <v>47363.67</v>
      </c>
    </row>
    <row r="12" spans="1:5">
      <c r="A12" s="9">
        <v>50000</v>
      </c>
      <c r="B12" s="8">
        <f t="shared" si="0"/>
        <v>54999.99</v>
      </c>
      <c r="C12" s="3">
        <v>2048257</v>
      </c>
      <c r="D12" s="5">
        <v>107219041414.98</v>
      </c>
      <c r="E12" s="5">
        <v>52346.48</v>
      </c>
    </row>
    <row r="13" spans="1:5">
      <c r="A13" s="9">
        <v>55000</v>
      </c>
      <c r="B13" s="8">
        <f t="shared" si="0"/>
        <v>59999.99</v>
      </c>
      <c r="C13" s="3">
        <v>1400218</v>
      </c>
      <c r="D13" s="5">
        <v>80303367686.610001</v>
      </c>
      <c r="E13" s="5">
        <v>57350.62</v>
      </c>
    </row>
    <row r="14" spans="1:5">
      <c r="A14" s="9">
        <v>60000</v>
      </c>
      <c r="B14" s="8">
        <f t="shared" si="0"/>
        <v>64999.99</v>
      </c>
      <c r="C14" s="3">
        <v>1006930</v>
      </c>
      <c r="D14" s="5">
        <v>62772072719.139999</v>
      </c>
      <c r="E14" s="5">
        <v>62340.06</v>
      </c>
    </row>
    <row r="15" spans="1:5">
      <c r="A15" s="9">
        <v>65000</v>
      </c>
      <c r="B15" s="8">
        <f t="shared" si="0"/>
        <v>69999.990000000005</v>
      </c>
      <c r="C15" s="3">
        <v>726214</v>
      </c>
      <c r="D15" s="5">
        <v>48926704574.839996</v>
      </c>
      <c r="E15" s="5">
        <v>67372.3</v>
      </c>
    </row>
    <row r="16" spans="1:5">
      <c r="A16" s="9">
        <v>70000</v>
      </c>
      <c r="B16" s="8">
        <f t="shared" si="0"/>
        <v>74999.990000000005</v>
      </c>
      <c r="C16" s="3">
        <v>539102</v>
      </c>
      <c r="D16" s="5">
        <v>39015407561.040001</v>
      </c>
      <c r="E16" s="5">
        <v>72371.11</v>
      </c>
    </row>
    <row r="17" spans="1:5">
      <c r="A17" s="9">
        <v>75000</v>
      </c>
      <c r="B17" s="8">
        <f t="shared" si="0"/>
        <v>79999.990000000005</v>
      </c>
      <c r="C17" s="3">
        <v>420222</v>
      </c>
      <c r="D17" s="5">
        <v>32517739496.990002</v>
      </c>
      <c r="E17" s="5">
        <v>77382.289999999994</v>
      </c>
    </row>
    <row r="18" spans="1:5">
      <c r="A18" s="9">
        <v>80000</v>
      </c>
      <c r="B18" s="8">
        <f t="shared" si="0"/>
        <v>84999.99</v>
      </c>
      <c r="C18" s="3">
        <v>328575</v>
      </c>
      <c r="D18" s="5">
        <v>27067511435.279999</v>
      </c>
      <c r="E18" s="5">
        <v>82378.490000000005</v>
      </c>
    </row>
    <row r="19" spans="1:5">
      <c r="A19" s="9">
        <v>85000</v>
      </c>
      <c r="B19" s="8">
        <f t="shared" si="0"/>
        <v>89999.99</v>
      </c>
      <c r="C19" s="3">
        <v>252718</v>
      </c>
      <c r="D19" s="5">
        <v>22085721004.540001</v>
      </c>
      <c r="E19" s="5">
        <v>87392.75</v>
      </c>
    </row>
    <row r="20" spans="1:5">
      <c r="A20" s="9">
        <v>90000</v>
      </c>
      <c r="B20" s="8">
        <f t="shared" si="0"/>
        <v>94999.99</v>
      </c>
      <c r="C20" s="3">
        <v>207596</v>
      </c>
      <c r="D20" s="5">
        <v>19176709771.830002</v>
      </c>
      <c r="E20" s="5">
        <v>92375.14</v>
      </c>
    </row>
    <row r="21" spans="1:5">
      <c r="A21" s="9">
        <v>95000</v>
      </c>
      <c r="B21" s="8">
        <f t="shared" si="0"/>
        <v>99999.99</v>
      </c>
      <c r="C21" s="3">
        <v>171248</v>
      </c>
      <c r="D21" s="5">
        <v>16684143159.6</v>
      </c>
      <c r="E21" s="5">
        <v>97426.79</v>
      </c>
    </row>
    <row r="22" spans="1:5">
      <c r="A22" s="9">
        <v>100000</v>
      </c>
      <c r="B22" s="8">
        <f t="shared" si="0"/>
        <v>104999.99</v>
      </c>
      <c r="C22" s="3">
        <v>148331</v>
      </c>
      <c r="D22" s="5">
        <v>15181535712.68</v>
      </c>
      <c r="E22" s="5">
        <v>102349.04</v>
      </c>
    </row>
    <row r="23" spans="1:5">
      <c r="A23" s="9">
        <v>105000</v>
      </c>
      <c r="B23" s="8">
        <f t="shared" si="0"/>
        <v>109999.99</v>
      </c>
      <c r="C23" s="3">
        <v>118672</v>
      </c>
      <c r="D23" s="5">
        <v>12746979936.49</v>
      </c>
      <c r="E23" s="5">
        <v>107413.54</v>
      </c>
    </row>
    <row r="24" spans="1:5">
      <c r="A24" s="9">
        <v>110000</v>
      </c>
      <c r="B24" s="8">
        <f t="shared" si="0"/>
        <v>114999.99</v>
      </c>
      <c r="C24" s="3">
        <v>100934</v>
      </c>
      <c r="D24" s="5">
        <v>11346107080.65</v>
      </c>
      <c r="E24" s="5">
        <v>112411.15</v>
      </c>
    </row>
    <row r="25" spans="1:5">
      <c r="A25" s="9">
        <v>115000</v>
      </c>
      <c r="B25" s="8">
        <f t="shared" si="0"/>
        <v>119999.99</v>
      </c>
      <c r="C25" s="3">
        <v>85293</v>
      </c>
      <c r="D25" s="5">
        <v>10015653084.57</v>
      </c>
      <c r="E25" s="5">
        <v>117426.44</v>
      </c>
    </row>
    <row r="26" spans="1:5">
      <c r="A26" s="9">
        <v>120000</v>
      </c>
      <c r="B26" s="8">
        <f t="shared" si="0"/>
        <v>124999.99</v>
      </c>
      <c r="C26" s="3">
        <v>79517</v>
      </c>
      <c r="D26" s="5">
        <v>9727850590.3600006</v>
      </c>
      <c r="E26" s="5">
        <v>122336.74</v>
      </c>
    </row>
    <row r="27" spans="1:5">
      <c r="A27" s="9">
        <v>125000</v>
      </c>
      <c r="B27" s="8">
        <f t="shared" si="0"/>
        <v>129999.99</v>
      </c>
      <c r="C27" s="3">
        <v>69319</v>
      </c>
      <c r="D27" s="5">
        <v>8826691841.1599998</v>
      </c>
      <c r="E27" s="5">
        <v>127334.38</v>
      </c>
    </row>
    <row r="28" spans="1:5">
      <c r="A28" s="9">
        <v>130000</v>
      </c>
      <c r="B28" s="8">
        <f t="shared" si="0"/>
        <v>134999.99</v>
      </c>
      <c r="C28" s="3">
        <v>60348</v>
      </c>
      <c r="D28" s="5">
        <v>7987653663.1599998</v>
      </c>
      <c r="E28" s="5">
        <v>132359.87</v>
      </c>
    </row>
    <row r="29" spans="1:5">
      <c r="A29" s="9">
        <v>135000</v>
      </c>
      <c r="B29" s="8">
        <f t="shared" si="0"/>
        <v>139999.99</v>
      </c>
      <c r="C29" s="3">
        <v>52308</v>
      </c>
      <c r="D29" s="5">
        <v>7187218126.7600002</v>
      </c>
      <c r="E29" s="5">
        <v>137401.89000000001</v>
      </c>
    </row>
    <row r="30" spans="1:5">
      <c r="A30" s="9">
        <v>140000</v>
      </c>
      <c r="B30" s="8">
        <f t="shared" si="0"/>
        <v>144999.99</v>
      </c>
      <c r="C30" s="3">
        <v>48045</v>
      </c>
      <c r="D30" s="5">
        <v>6843126388.3100004</v>
      </c>
      <c r="E30" s="5">
        <v>142431.6</v>
      </c>
    </row>
    <row r="31" spans="1:5">
      <c r="A31" s="9">
        <v>145000</v>
      </c>
      <c r="B31" s="8">
        <f t="shared" si="0"/>
        <v>149999.99</v>
      </c>
      <c r="C31" s="3">
        <v>44133</v>
      </c>
      <c r="D31" s="5">
        <v>6508734611.3400002</v>
      </c>
      <c r="E31" s="5">
        <v>147479.99</v>
      </c>
    </row>
    <row r="32" spans="1:5">
      <c r="A32" s="9">
        <v>150000</v>
      </c>
      <c r="B32" s="8">
        <f t="shared" si="0"/>
        <v>154999.99</v>
      </c>
      <c r="C32" s="3">
        <v>42589</v>
      </c>
      <c r="D32" s="5">
        <v>6485402734.71</v>
      </c>
      <c r="E32" s="5">
        <v>152278.82</v>
      </c>
    </row>
    <row r="33" spans="1:5">
      <c r="A33" s="9">
        <v>155000</v>
      </c>
      <c r="B33" s="8">
        <f t="shared" si="0"/>
        <v>159999.99</v>
      </c>
      <c r="C33" s="3">
        <v>35882</v>
      </c>
      <c r="D33" s="5">
        <v>5647750949.7799997</v>
      </c>
      <c r="E33" s="5">
        <v>157397.89000000001</v>
      </c>
    </row>
    <row r="34" spans="1:5">
      <c r="A34" s="9">
        <v>160000</v>
      </c>
      <c r="B34" s="8">
        <f t="shared" si="0"/>
        <v>164999.99</v>
      </c>
      <c r="C34" s="3">
        <v>32379</v>
      </c>
      <c r="D34" s="5">
        <v>5258240633</v>
      </c>
      <c r="E34" s="5">
        <v>162396.63</v>
      </c>
    </row>
    <row r="35" spans="1:5">
      <c r="A35" s="9">
        <v>165000</v>
      </c>
      <c r="B35" s="8">
        <f t="shared" si="0"/>
        <v>169999.99</v>
      </c>
      <c r="C35" s="3">
        <v>29462</v>
      </c>
      <c r="D35" s="5">
        <v>4933408782.46</v>
      </c>
      <c r="E35" s="5">
        <v>167449.89000000001</v>
      </c>
    </row>
    <row r="36" spans="1:5">
      <c r="A36" s="9">
        <v>170000</v>
      </c>
      <c r="B36" s="8">
        <f t="shared" si="0"/>
        <v>174999.99</v>
      </c>
      <c r="C36" s="3">
        <v>26426</v>
      </c>
      <c r="D36" s="5">
        <v>4556442984.5200005</v>
      </c>
      <c r="E36" s="5">
        <v>172422.73</v>
      </c>
    </row>
    <row r="37" spans="1:5">
      <c r="A37" s="9">
        <v>175000</v>
      </c>
      <c r="B37" s="8">
        <f t="shared" si="0"/>
        <v>179999.99</v>
      </c>
      <c r="C37" s="3">
        <v>24919</v>
      </c>
      <c r="D37" s="5">
        <v>4420742213.3500004</v>
      </c>
      <c r="E37" s="5">
        <v>177404.48</v>
      </c>
    </row>
    <row r="38" spans="1:5">
      <c r="A38" s="9">
        <v>180000</v>
      </c>
      <c r="B38" s="8">
        <f t="shared" si="0"/>
        <v>184999.99</v>
      </c>
      <c r="C38" s="3">
        <v>23325</v>
      </c>
      <c r="D38" s="5">
        <v>4252911860.3000002</v>
      </c>
      <c r="E38" s="5">
        <v>182332.77</v>
      </c>
    </row>
    <row r="39" spans="1:5">
      <c r="A39" s="9">
        <v>185000</v>
      </c>
      <c r="B39" s="8">
        <f t="shared" si="0"/>
        <v>189999.99</v>
      </c>
      <c r="C39" s="3">
        <v>20561</v>
      </c>
      <c r="D39" s="5">
        <v>3853928957.6199999</v>
      </c>
      <c r="E39" s="5">
        <v>187438.79</v>
      </c>
    </row>
    <row r="40" spans="1:5">
      <c r="A40" s="9">
        <v>190000</v>
      </c>
      <c r="B40" s="8">
        <f t="shared" si="0"/>
        <v>194999.99</v>
      </c>
      <c r="C40" s="3">
        <v>19173</v>
      </c>
      <c r="D40" s="5">
        <v>3688701302.5900002</v>
      </c>
      <c r="E40" s="5">
        <v>192390.41</v>
      </c>
    </row>
    <row r="41" spans="1:5">
      <c r="A41" s="9">
        <v>195000</v>
      </c>
      <c r="B41" s="8">
        <f t="shared" si="0"/>
        <v>199999.99</v>
      </c>
      <c r="C41" s="3">
        <v>18159</v>
      </c>
      <c r="D41" s="5">
        <v>3586254734.8000002</v>
      </c>
      <c r="E41" s="5">
        <v>197491.86</v>
      </c>
    </row>
    <row r="42" spans="1:5">
      <c r="A42" s="9">
        <v>200000</v>
      </c>
      <c r="B42" s="8">
        <f t="shared" si="0"/>
        <v>249999.99</v>
      </c>
      <c r="C42" s="3">
        <v>128793</v>
      </c>
      <c r="D42" s="5">
        <v>28533010666.709999</v>
      </c>
      <c r="E42" s="5">
        <v>221541.63</v>
      </c>
    </row>
    <row r="43" spans="1:5">
      <c r="A43" s="9">
        <v>250000</v>
      </c>
      <c r="B43" s="8">
        <f t="shared" si="0"/>
        <v>299999.99</v>
      </c>
      <c r="C43" s="3">
        <v>69980</v>
      </c>
      <c r="D43" s="5">
        <v>19054629003.529999</v>
      </c>
      <c r="E43" s="5">
        <v>272286.78000000003</v>
      </c>
    </row>
    <row r="44" spans="1:5">
      <c r="A44" s="9">
        <v>300000</v>
      </c>
      <c r="B44" s="8">
        <f t="shared" si="0"/>
        <v>349999.99</v>
      </c>
      <c r="C44" s="3">
        <v>43880</v>
      </c>
      <c r="D44" s="5">
        <v>14154023824.26</v>
      </c>
      <c r="E44" s="5">
        <v>322562.07</v>
      </c>
    </row>
    <row r="45" spans="1:5">
      <c r="A45" s="9">
        <v>350000</v>
      </c>
      <c r="B45" s="8">
        <f t="shared" si="0"/>
        <v>399999.99</v>
      </c>
      <c r="C45" s="3">
        <v>29022</v>
      </c>
      <c r="D45" s="5">
        <v>10823611867.16</v>
      </c>
      <c r="E45" s="5">
        <v>372945.07</v>
      </c>
    </row>
    <row r="46" spans="1:5">
      <c r="A46" s="9">
        <v>400000</v>
      </c>
      <c r="B46" s="8">
        <f t="shared" si="0"/>
        <v>449999.99</v>
      </c>
      <c r="C46" s="3">
        <v>20339</v>
      </c>
      <c r="D46" s="5">
        <v>8602389636.2800007</v>
      </c>
      <c r="E46" s="5">
        <v>422950.47</v>
      </c>
    </row>
    <row r="47" spans="1:5">
      <c r="A47" s="9">
        <v>450000</v>
      </c>
      <c r="B47" s="8">
        <f t="shared" si="0"/>
        <v>499999.99</v>
      </c>
      <c r="C47" s="3">
        <v>14233</v>
      </c>
      <c r="D47" s="5">
        <v>6735852345.3999996</v>
      </c>
      <c r="E47" s="5">
        <v>473255.98</v>
      </c>
    </row>
    <row r="48" spans="1:5">
      <c r="A48" s="9">
        <v>500000</v>
      </c>
      <c r="B48" s="8">
        <f t="shared" si="0"/>
        <v>999999.99</v>
      </c>
      <c r="C48" s="3">
        <v>43073</v>
      </c>
      <c r="D48" s="5">
        <v>28408635864.43</v>
      </c>
      <c r="E48" s="5">
        <v>659546.26</v>
      </c>
    </row>
    <row r="49" spans="1:5">
      <c r="A49" s="9">
        <v>1000000</v>
      </c>
      <c r="B49" s="8">
        <f t="shared" si="0"/>
        <v>1499999.99</v>
      </c>
      <c r="C49" s="3">
        <v>7052</v>
      </c>
      <c r="D49" s="5">
        <v>8405309712.8599997</v>
      </c>
      <c r="E49" s="5">
        <v>1191904.3799999999</v>
      </c>
    </row>
    <row r="50" spans="1:5">
      <c r="A50" s="9">
        <v>1500000</v>
      </c>
      <c r="B50" s="8">
        <f t="shared" si="0"/>
        <v>1999999.99</v>
      </c>
      <c r="C50" s="3">
        <v>2381</v>
      </c>
      <c r="D50" s="5">
        <v>4083362729.5100002</v>
      </c>
      <c r="E50" s="5">
        <v>1714978.05</v>
      </c>
    </row>
    <row r="51" spans="1:5">
      <c r="A51" s="9">
        <v>2000000</v>
      </c>
      <c r="B51" s="8">
        <f t="shared" si="0"/>
        <v>2499999.9900000002</v>
      </c>
      <c r="C51" s="3">
        <v>1086</v>
      </c>
      <c r="D51" s="5">
        <v>2402734012.9299998</v>
      </c>
      <c r="E51" s="5">
        <v>2212462.2599999998</v>
      </c>
    </row>
    <row r="52" spans="1:5">
      <c r="A52" s="9">
        <v>2500000</v>
      </c>
      <c r="B52" s="8">
        <f t="shared" si="0"/>
        <v>2999999.99</v>
      </c>
      <c r="C52" s="2">
        <v>615</v>
      </c>
      <c r="D52" s="5">
        <v>1673287069.22</v>
      </c>
      <c r="E52" s="5">
        <v>2720791.98</v>
      </c>
    </row>
    <row r="53" spans="1:5">
      <c r="A53" s="9">
        <v>3000000</v>
      </c>
      <c r="B53" s="8">
        <f t="shared" si="0"/>
        <v>3499999.99</v>
      </c>
      <c r="C53" s="2">
        <v>370</v>
      </c>
      <c r="D53" s="5">
        <v>1192621388.3099999</v>
      </c>
      <c r="E53" s="5">
        <v>3223301.05</v>
      </c>
    </row>
    <row r="54" spans="1:5">
      <c r="A54" s="9">
        <v>3500000</v>
      </c>
      <c r="B54" s="8">
        <f t="shared" si="0"/>
        <v>3999999.99</v>
      </c>
      <c r="C54" s="2">
        <v>270</v>
      </c>
      <c r="D54" s="5">
        <v>1004401615.1900001</v>
      </c>
      <c r="E54" s="5">
        <v>3720005.98</v>
      </c>
    </row>
    <row r="55" spans="1:5">
      <c r="A55" s="9">
        <v>4000000</v>
      </c>
      <c r="B55" s="8">
        <f t="shared" si="0"/>
        <v>4499999.99</v>
      </c>
      <c r="C55" s="2">
        <v>201</v>
      </c>
      <c r="D55" s="5">
        <v>848712946.78999996</v>
      </c>
      <c r="E55" s="5">
        <v>4222452.47</v>
      </c>
    </row>
    <row r="56" spans="1:5">
      <c r="A56" s="9">
        <v>4500000</v>
      </c>
      <c r="B56" s="8">
        <f>A57-0.01</f>
        <v>4999999.99</v>
      </c>
      <c r="C56" s="2">
        <v>140</v>
      </c>
      <c r="D56" s="5">
        <v>664376996.19000006</v>
      </c>
      <c r="E56" s="5">
        <v>4745549.97</v>
      </c>
    </row>
    <row r="57" spans="1:5">
      <c r="A57" s="9">
        <v>5000000</v>
      </c>
      <c r="B57" s="8" t="s">
        <v>2</v>
      </c>
      <c r="C57" s="2">
        <v>635</v>
      </c>
      <c r="D57" s="5">
        <v>5313393824.2399998</v>
      </c>
      <c r="E57" s="5">
        <v>8367549.3300000001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B7" sqref="B7"/>
    </sheetView>
  </sheetViews>
  <sheetFormatPr baseColWidth="10" defaultRowHeight="15" x14ac:dyDescent="0"/>
  <cols>
    <col min="1" max="2" width="12.83203125" bestFit="1" customWidth="1"/>
    <col min="3" max="3" width="11.1640625" bestFit="1" customWidth="1"/>
    <col min="4" max="4" width="19.6640625" bestFit="1" customWidth="1"/>
    <col min="5" max="5" width="13.83203125" bestFit="1" customWidth="1"/>
  </cols>
  <sheetData>
    <row r="1" spans="1:5">
      <c r="A1" s="10" t="s">
        <v>3</v>
      </c>
      <c r="B1" s="10" t="s">
        <v>4</v>
      </c>
      <c r="C1" s="1" t="s">
        <v>0</v>
      </c>
      <c r="D1" s="1" t="s">
        <v>5</v>
      </c>
      <c r="E1" s="1" t="s">
        <v>6</v>
      </c>
    </row>
    <row r="2" spans="1:5">
      <c r="A2" s="8">
        <v>0.01</v>
      </c>
      <c r="B2" s="8">
        <f t="shared" ref="B2:B47" si="0">A3-0.01</f>
        <v>4999.99</v>
      </c>
      <c r="C2" s="3">
        <v>31090254</v>
      </c>
      <c r="D2" s="4">
        <v>62751551762.480003</v>
      </c>
      <c r="E2" s="4">
        <v>2018.37</v>
      </c>
    </row>
    <row r="3" spans="1:5">
      <c r="A3" s="9">
        <v>5000</v>
      </c>
      <c r="B3" s="8">
        <f t="shared" si="0"/>
        <v>9999.99</v>
      </c>
      <c r="C3" s="3">
        <v>18072011</v>
      </c>
      <c r="D3" s="5">
        <v>134228584889.75</v>
      </c>
      <c r="E3" s="5">
        <v>7427.43</v>
      </c>
    </row>
    <row r="4" spans="1:5">
      <c r="A4" s="9">
        <v>10000</v>
      </c>
      <c r="B4" s="8">
        <f t="shared" si="0"/>
        <v>14999.99</v>
      </c>
      <c r="C4" s="3">
        <v>16127762</v>
      </c>
      <c r="D4" s="5">
        <v>201018656141.07001</v>
      </c>
      <c r="E4" s="5">
        <v>12464.14</v>
      </c>
    </row>
    <row r="5" spans="1:5">
      <c r="A5" s="9">
        <v>15000</v>
      </c>
      <c r="B5" s="8">
        <f t="shared" si="0"/>
        <v>19999.990000000002</v>
      </c>
      <c r="C5" s="3">
        <v>14535174</v>
      </c>
      <c r="D5" s="5">
        <v>253417585410.13</v>
      </c>
      <c r="E5" s="5">
        <v>17434.78</v>
      </c>
    </row>
    <row r="6" spans="1:5">
      <c r="A6" s="9">
        <v>20000</v>
      </c>
      <c r="B6" s="8">
        <f t="shared" si="0"/>
        <v>24999.99</v>
      </c>
      <c r="C6" s="3">
        <v>11814259</v>
      </c>
      <c r="D6" s="5">
        <v>264595485285.85999</v>
      </c>
      <c r="E6" s="5">
        <v>22396.28</v>
      </c>
    </row>
    <row r="7" spans="1:5">
      <c r="A7" s="9">
        <v>25000</v>
      </c>
      <c r="B7" s="8">
        <f t="shared" si="0"/>
        <v>29999.99</v>
      </c>
      <c r="C7" s="3">
        <v>9146633</v>
      </c>
      <c r="D7" s="5">
        <v>250498051079.29001</v>
      </c>
      <c r="E7" s="5">
        <v>27386.91</v>
      </c>
    </row>
    <row r="8" spans="1:5">
      <c r="A8" s="9">
        <v>30000</v>
      </c>
      <c r="B8" s="8">
        <f t="shared" si="0"/>
        <v>34999.99</v>
      </c>
      <c r="C8" s="3">
        <v>7238889</v>
      </c>
      <c r="D8" s="5">
        <v>234457310396.07999</v>
      </c>
      <c r="E8" s="5">
        <v>32388.58</v>
      </c>
    </row>
    <row r="9" spans="1:5">
      <c r="A9" s="9">
        <v>35000</v>
      </c>
      <c r="B9" s="8">
        <f t="shared" si="0"/>
        <v>39999.99</v>
      </c>
      <c r="C9" s="3">
        <v>5425025</v>
      </c>
      <c r="D9" s="5">
        <v>202716289125.67999</v>
      </c>
      <c r="E9" s="5">
        <v>37366.89</v>
      </c>
    </row>
    <row r="10" spans="1:5">
      <c r="A10" s="9">
        <v>40000</v>
      </c>
      <c r="B10" s="8">
        <f t="shared" si="0"/>
        <v>44999.99</v>
      </c>
      <c r="C10" s="3">
        <v>3823002</v>
      </c>
      <c r="D10" s="5">
        <v>161869077888.42999</v>
      </c>
      <c r="E10" s="5">
        <v>42340.83</v>
      </c>
    </row>
    <row r="11" spans="1:5">
      <c r="A11" s="9">
        <v>45000</v>
      </c>
      <c r="B11" s="8">
        <f t="shared" si="0"/>
        <v>49999.99</v>
      </c>
      <c r="C11" s="3">
        <v>2648741</v>
      </c>
      <c r="D11" s="5">
        <v>125408465473.5</v>
      </c>
      <c r="E11" s="5">
        <v>47346.44</v>
      </c>
    </row>
    <row r="12" spans="1:5">
      <c r="A12" s="9">
        <v>50000</v>
      </c>
      <c r="B12" s="8">
        <f t="shared" si="0"/>
        <v>54999.99</v>
      </c>
      <c r="C12" s="3">
        <v>1834773</v>
      </c>
      <c r="D12" s="5">
        <v>95984545990.070007</v>
      </c>
      <c r="E12" s="5">
        <v>52314.13</v>
      </c>
    </row>
    <row r="13" spans="1:5">
      <c r="A13" s="9">
        <v>55000</v>
      </c>
      <c r="B13" s="8">
        <f t="shared" si="0"/>
        <v>59999.99</v>
      </c>
      <c r="C13" s="3">
        <v>1224538</v>
      </c>
      <c r="D13" s="5">
        <v>70212228201.020004</v>
      </c>
      <c r="E13" s="5">
        <v>57337.73</v>
      </c>
    </row>
    <row r="14" spans="1:5">
      <c r="A14" s="9">
        <v>60000</v>
      </c>
      <c r="B14" s="8">
        <f t="shared" si="0"/>
        <v>64999.99</v>
      </c>
      <c r="C14" s="3">
        <v>876591</v>
      </c>
      <c r="D14" s="5">
        <v>54631304939.209999</v>
      </c>
      <c r="E14" s="5">
        <v>62322.46</v>
      </c>
    </row>
    <row r="15" spans="1:5">
      <c r="A15" s="9">
        <v>65000</v>
      </c>
      <c r="B15" s="8">
        <f t="shared" si="0"/>
        <v>69999.990000000005</v>
      </c>
      <c r="C15" s="3">
        <v>628743</v>
      </c>
      <c r="D15" s="5">
        <v>42342890525.220001</v>
      </c>
      <c r="E15" s="5">
        <v>67345.31</v>
      </c>
    </row>
    <row r="16" spans="1:5">
      <c r="A16" s="9">
        <v>70000</v>
      </c>
      <c r="B16" s="8">
        <f t="shared" si="0"/>
        <v>74999.990000000005</v>
      </c>
      <c r="C16" s="3">
        <v>470216</v>
      </c>
      <c r="D16" s="5">
        <v>34027948352.759998</v>
      </c>
      <c r="E16" s="5">
        <v>72366.63</v>
      </c>
    </row>
    <row r="17" spans="1:5">
      <c r="A17" s="9">
        <v>75000</v>
      </c>
      <c r="B17" s="8">
        <f t="shared" si="0"/>
        <v>79999.990000000005</v>
      </c>
      <c r="C17" s="3">
        <v>369996</v>
      </c>
      <c r="D17" s="5">
        <v>28628835346.66</v>
      </c>
      <c r="E17" s="5">
        <v>77376.070000000007</v>
      </c>
    </row>
    <row r="18" spans="1:5">
      <c r="A18" s="9">
        <v>80000</v>
      </c>
      <c r="B18" s="8">
        <f t="shared" si="0"/>
        <v>84999.99</v>
      </c>
      <c r="C18" s="3">
        <v>283404</v>
      </c>
      <c r="D18" s="5">
        <v>23348314376.549999</v>
      </c>
      <c r="E18" s="5">
        <v>82385.27</v>
      </c>
    </row>
    <row r="19" spans="1:5">
      <c r="A19" s="9">
        <v>85000</v>
      </c>
      <c r="B19" s="8">
        <f t="shared" si="0"/>
        <v>89999.99</v>
      </c>
      <c r="C19" s="3">
        <v>221505</v>
      </c>
      <c r="D19" s="5">
        <v>19357912476.93</v>
      </c>
      <c r="E19" s="5">
        <v>87392.67</v>
      </c>
    </row>
    <row r="20" spans="1:5">
      <c r="A20" s="9">
        <v>90000</v>
      </c>
      <c r="B20" s="8">
        <f t="shared" si="0"/>
        <v>94999.99</v>
      </c>
      <c r="C20" s="3">
        <v>182559</v>
      </c>
      <c r="D20" s="5">
        <v>16862731398.5</v>
      </c>
      <c r="E20" s="5">
        <v>92368.67</v>
      </c>
    </row>
    <row r="21" spans="1:5">
      <c r="A21" s="9">
        <v>95000</v>
      </c>
      <c r="B21" s="8">
        <f t="shared" si="0"/>
        <v>99999.99</v>
      </c>
      <c r="C21" s="3">
        <v>148988</v>
      </c>
      <c r="D21" s="5">
        <v>14513261417.719999</v>
      </c>
      <c r="E21" s="5">
        <v>97412.28</v>
      </c>
    </row>
    <row r="22" spans="1:5">
      <c r="A22" s="9">
        <v>100000</v>
      </c>
      <c r="B22" s="8">
        <f t="shared" si="0"/>
        <v>104999.99</v>
      </c>
      <c r="C22" s="3">
        <v>130743</v>
      </c>
      <c r="D22" s="5">
        <v>13380530426.51</v>
      </c>
      <c r="E22" s="5">
        <v>102342.23</v>
      </c>
    </row>
    <row r="23" spans="1:5">
      <c r="A23" s="9">
        <v>105000</v>
      </c>
      <c r="B23" s="8">
        <f t="shared" si="0"/>
        <v>109999.99</v>
      </c>
      <c r="C23" s="3">
        <v>103941</v>
      </c>
      <c r="D23" s="5">
        <v>11164857050.049999</v>
      </c>
      <c r="E23" s="5">
        <v>107415.33</v>
      </c>
    </row>
    <row r="24" spans="1:5">
      <c r="A24" s="9">
        <v>110000</v>
      </c>
      <c r="B24" s="8">
        <f t="shared" si="0"/>
        <v>114999.99</v>
      </c>
      <c r="C24" s="3">
        <v>89577</v>
      </c>
      <c r="D24" s="5">
        <v>10067911670.450001</v>
      </c>
      <c r="E24" s="5">
        <v>112393.94</v>
      </c>
    </row>
    <row r="25" spans="1:5">
      <c r="A25" s="9">
        <v>115000</v>
      </c>
      <c r="B25" s="8">
        <f t="shared" si="0"/>
        <v>119999.99</v>
      </c>
      <c r="C25" s="3">
        <v>76762</v>
      </c>
      <c r="D25" s="5">
        <v>9014050956.4799995</v>
      </c>
      <c r="E25" s="5">
        <v>117428.56</v>
      </c>
    </row>
    <row r="26" spans="1:5">
      <c r="A26" s="9">
        <v>120000</v>
      </c>
      <c r="B26" s="8">
        <f t="shared" si="0"/>
        <v>124999.99</v>
      </c>
      <c r="C26" s="3">
        <v>72062</v>
      </c>
      <c r="D26" s="5">
        <v>8813756954.4400005</v>
      </c>
      <c r="E26" s="5">
        <v>122307.97</v>
      </c>
    </row>
    <row r="27" spans="1:5">
      <c r="A27" s="9">
        <v>125000</v>
      </c>
      <c r="B27" s="8">
        <f t="shared" si="0"/>
        <v>129999.99</v>
      </c>
      <c r="C27" s="3">
        <v>62334</v>
      </c>
      <c r="D27" s="5">
        <v>7939945815.8599997</v>
      </c>
      <c r="E27" s="5">
        <v>127377.45</v>
      </c>
    </row>
    <row r="28" spans="1:5">
      <c r="A28" s="9">
        <v>130000</v>
      </c>
      <c r="B28" s="8">
        <f t="shared" si="0"/>
        <v>134999.99</v>
      </c>
      <c r="C28" s="3">
        <v>55565</v>
      </c>
      <c r="D28" s="5">
        <v>7354737717.25</v>
      </c>
      <c r="E28" s="5">
        <v>132362.78</v>
      </c>
    </row>
    <row r="29" spans="1:5">
      <c r="A29" s="9">
        <v>135000</v>
      </c>
      <c r="B29" s="8">
        <f t="shared" si="0"/>
        <v>139999.99</v>
      </c>
      <c r="C29" s="3">
        <v>47712</v>
      </c>
      <c r="D29" s="5">
        <v>6556054750.5699997</v>
      </c>
      <c r="E29" s="5">
        <v>137408.93</v>
      </c>
    </row>
    <row r="30" spans="1:5">
      <c r="A30" s="9">
        <v>140000</v>
      </c>
      <c r="B30" s="8">
        <f t="shared" si="0"/>
        <v>144999.99</v>
      </c>
      <c r="C30" s="3">
        <v>43915</v>
      </c>
      <c r="D30" s="5">
        <v>6254444454.9899998</v>
      </c>
      <c r="E30" s="5">
        <v>142421.6</v>
      </c>
    </row>
    <row r="31" spans="1:5">
      <c r="A31" s="9">
        <v>145000</v>
      </c>
      <c r="B31" s="8">
        <f t="shared" si="0"/>
        <v>149999.99</v>
      </c>
      <c r="C31" s="3">
        <v>39400</v>
      </c>
      <c r="D31" s="5">
        <v>5809391448.5500002</v>
      </c>
      <c r="E31" s="5">
        <v>147446.48000000001</v>
      </c>
    </row>
    <row r="32" spans="1:5">
      <c r="A32" s="9">
        <v>150000</v>
      </c>
      <c r="B32" s="8">
        <f t="shared" si="0"/>
        <v>154999.99</v>
      </c>
      <c r="C32" s="3">
        <v>39995</v>
      </c>
      <c r="D32" s="5">
        <v>6090426119.6599998</v>
      </c>
      <c r="E32" s="5">
        <v>152279.69</v>
      </c>
    </row>
    <row r="33" spans="1:5">
      <c r="A33" s="9">
        <v>155000</v>
      </c>
      <c r="B33" s="8">
        <f t="shared" si="0"/>
        <v>159999.99</v>
      </c>
      <c r="C33" s="3">
        <v>33256</v>
      </c>
      <c r="D33" s="5">
        <v>5234956976.9300003</v>
      </c>
      <c r="E33" s="5">
        <v>157413.91</v>
      </c>
    </row>
    <row r="34" spans="1:5">
      <c r="A34" s="9">
        <v>160000</v>
      </c>
      <c r="B34" s="8">
        <f t="shared" si="0"/>
        <v>164999.99</v>
      </c>
      <c r="C34" s="3">
        <v>29667</v>
      </c>
      <c r="D34" s="5">
        <v>4817047421.8500004</v>
      </c>
      <c r="E34" s="5">
        <v>162370.56</v>
      </c>
    </row>
    <row r="35" spans="1:5">
      <c r="A35" s="9">
        <v>165000</v>
      </c>
      <c r="B35" s="8">
        <f t="shared" si="0"/>
        <v>169999.99</v>
      </c>
      <c r="C35" s="3">
        <v>26982</v>
      </c>
      <c r="D35" s="5">
        <v>4516979645.6199999</v>
      </c>
      <c r="E35" s="5">
        <v>167407.15</v>
      </c>
    </row>
    <row r="36" spans="1:5">
      <c r="A36" s="9">
        <v>170000</v>
      </c>
      <c r="B36" s="8">
        <f t="shared" si="0"/>
        <v>174999.99</v>
      </c>
      <c r="C36" s="3">
        <v>24472</v>
      </c>
      <c r="D36" s="5">
        <v>4219545439.9000001</v>
      </c>
      <c r="E36" s="5">
        <v>172423.4</v>
      </c>
    </row>
    <row r="37" spans="1:5">
      <c r="A37" s="9">
        <v>175000</v>
      </c>
      <c r="B37" s="8">
        <f t="shared" si="0"/>
        <v>179999.99</v>
      </c>
      <c r="C37" s="3">
        <v>22881</v>
      </c>
      <c r="D37" s="5">
        <v>4058849255.6300001</v>
      </c>
      <c r="E37" s="5">
        <v>177389.5</v>
      </c>
    </row>
    <row r="38" spans="1:5">
      <c r="A38" s="9">
        <v>180000</v>
      </c>
      <c r="B38" s="8">
        <f t="shared" si="0"/>
        <v>184999.99</v>
      </c>
      <c r="C38" s="3">
        <v>21781</v>
      </c>
      <c r="D38" s="5">
        <v>3970896983.8800001</v>
      </c>
      <c r="E38" s="5">
        <v>182310.13</v>
      </c>
    </row>
    <row r="39" spans="1:5">
      <c r="A39" s="9">
        <v>185000</v>
      </c>
      <c r="B39" s="8">
        <f t="shared" si="0"/>
        <v>189999.99</v>
      </c>
      <c r="C39" s="3">
        <v>19108</v>
      </c>
      <c r="D39" s="5">
        <v>3581612128.8499999</v>
      </c>
      <c r="E39" s="5">
        <v>187440.45</v>
      </c>
    </row>
    <row r="40" spans="1:5">
      <c r="A40" s="9">
        <v>190000</v>
      </c>
      <c r="B40" s="8">
        <f t="shared" si="0"/>
        <v>194999.99</v>
      </c>
      <c r="C40" s="3">
        <v>17941</v>
      </c>
      <c r="D40" s="5">
        <v>3452075281.9000001</v>
      </c>
      <c r="E40" s="5">
        <v>192412.65</v>
      </c>
    </row>
    <row r="41" spans="1:5">
      <c r="A41" s="9">
        <v>195000</v>
      </c>
      <c r="B41" s="8">
        <f t="shared" si="0"/>
        <v>199999.99</v>
      </c>
      <c r="C41" s="3">
        <v>16548</v>
      </c>
      <c r="D41" s="5">
        <v>3267524969.6399999</v>
      </c>
      <c r="E41" s="5">
        <v>197457.39</v>
      </c>
    </row>
    <row r="42" spans="1:5">
      <c r="A42" s="9">
        <v>200000</v>
      </c>
      <c r="B42" s="8">
        <f t="shared" si="0"/>
        <v>249999.99</v>
      </c>
      <c r="C42" s="3">
        <v>122904</v>
      </c>
      <c r="D42" s="5">
        <v>27249046911.919998</v>
      </c>
      <c r="E42" s="5">
        <v>221710.01</v>
      </c>
    </row>
    <row r="43" spans="1:5">
      <c r="A43" s="9">
        <v>250000</v>
      </c>
      <c r="B43" s="8">
        <f t="shared" si="0"/>
        <v>299999.99</v>
      </c>
      <c r="C43" s="3">
        <v>69512</v>
      </c>
      <c r="D43" s="5">
        <v>18939336679.209999</v>
      </c>
      <c r="E43" s="5">
        <v>272461.40000000002</v>
      </c>
    </row>
    <row r="44" spans="1:5">
      <c r="A44" s="9">
        <v>300000</v>
      </c>
      <c r="B44" s="8">
        <f t="shared" si="0"/>
        <v>349999.99</v>
      </c>
      <c r="C44" s="3">
        <v>44477</v>
      </c>
      <c r="D44" s="5">
        <v>14346279714.68</v>
      </c>
      <c r="E44" s="5">
        <v>322555.02</v>
      </c>
    </row>
    <row r="45" spans="1:5">
      <c r="A45" s="9">
        <v>350000</v>
      </c>
      <c r="B45" s="8">
        <f t="shared" si="0"/>
        <v>399999.99</v>
      </c>
      <c r="C45" s="3">
        <v>30098</v>
      </c>
      <c r="D45" s="5">
        <v>11230492243.32</v>
      </c>
      <c r="E45" s="5">
        <v>373130.85</v>
      </c>
    </row>
    <row r="46" spans="1:5">
      <c r="A46" s="9">
        <v>400000</v>
      </c>
      <c r="B46" s="8">
        <f t="shared" si="0"/>
        <v>449999.99</v>
      </c>
      <c r="C46" s="3">
        <v>21235</v>
      </c>
      <c r="D46" s="5">
        <v>8982554056.2999992</v>
      </c>
      <c r="E46" s="5">
        <v>423007.02</v>
      </c>
    </row>
    <row r="47" spans="1:5">
      <c r="A47" s="9">
        <v>450000</v>
      </c>
      <c r="B47" s="8">
        <f t="shared" si="0"/>
        <v>499999.99</v>
      </c>
      <c r="C47" s="3">
        <v>15043</v>
      </c>
      <c r="D47" s="5">
        <v>7118321241.5</v>
      </c>
      <c r="E47" s="5">
        <v>473198.25</v>
      </c>
    </row>
    <row r="48" spans="1:5">
      <c r="A48" s="9">
        <v>500000</v>
      </c>
      <c r="B48" s="8">
        <f t="shared" ref="B48:B55" si="1">A49-0.01</f>
        <v>999999.99</v>
      </c>
      <c r="C48" s="3">
        <v>48391</v>
      </c>
      <c r="D48" s="5">
        <v>32072945156.349998</v>
      </c>
      <c r="E48" s="5">
        <v>662787.4</v>
      </c>
    </row>
    <row r="49" spans="1:5">
      <c r="A49" s="9">
        <v>1000000</v>
      </c>
      <c r="B49" s="8">
        <f t="shared" si="1"/>
        <v>1499999.99</v>
      </c>
      <c r="C49" s="3">
        <v>8549</v>
      </c>
      <c r="D49" s="5">
        <v>10239187862.83</v>
      </c>
      <c r="E49" s="5">
        <v>1197705.9099999999</v>
      </c>
    </row>
    <row r="50" spans="1:5">
      <c r="A50" s="9">
        <v>1500000</v>
      </c>
      <c r="B50" s="8">
        <f t="shared" si="1"/>
        <v>1999999.99</v>
      </c>
      <c r="C50" s="3">
        <v>2971</v>
      </c>
      <c r="D50" s="5">
        <v>5084597182.4099998</v>
      </c>
      <c r="E50" s="5">
        <v>1711409.35</v>
      </c>
    </row>
    <row r="51" spans="1:5">
      <c r="A51" s="9">
        <v>2000000</v>
      </c>
      <c r="B51" s="8">
        <f t="shared" si="1"/>
        <v>2499999.9900000002</v>
      </c>
      <c r="C51" s="3">
        <v>1384</v>
      </c>
      <c r="D51" s="5">
        <v>3076000787.25</v>
      </c>
      <c r="E51" s="5">
        <v>2222543.92</v>
      </c>
    </row>
    <row r="52" spans="1:5">
      <c r="A52" s="9">
        <v>2500000</v>
      </c>
      <c r="B52" s="8">
        <f t="shared" si="1"/>
        <v>2999999.99</v>
      </c>
      <c r="C52" s="2">
        <v>737</v>
      </c>
      <c r="D52" s="5">
        <v>2001503574.48</v>
      </c>
      <c r="E52" s="5">
        <v>2715744.33</v>
      </c>
    </row>
    <row r="53" spans="1:5">
      <c r="A53" s="9">
        <v>3000000</v>
      </c>
      <c r="B53" s="8">
        <f t="shared" si="1"/>
        <v>3499999.99</v>
      </c>
      <c r="C53" s="2">
        <v>507</v>
      </c>
      <c r="D53" s="5">
        <v>1635803828.3199999</v>
      </c>
      <c r="E53" s="5">
        <v>3226437.53</v>
      </c>
    </row>
    <row r="54" spans="1:5">
      <c r="A54" s="9">
        <v>3500000</v>
      </c>
      <c r="B54" s="8">
        <f t="shared" si="1"/>
        <v>3999999.99</v>
      </c>
      <c r="C54" s="2">
        <v>301</v>
      </c>
      <c r="D54" s="5">
        <v>1124865855.8699999</v>
      </c>
      <c r="E54" s="5">
        <v>3737095.87</v>
      </c>
    </row>
    <row r="55" spans="1:5">
      <c r="A55" s="9">
        <v>4000000</v>
      </c>
      <c r="B55" s="8">
        <f t="shared" si="1"/>
        <v>4499999.99</v>
      </c>
      <c r="C55" s="2">
        <v>221</v>
      </c>
      <c r="D55" s="5">
        <v>932939736.10000002</v>
      </c>
      <c r="E55" s="5">
        <v>4221446.7699999996</v>
      </c>
    </row>
    <row r="56" spans="1:5">
      <c r="A56" s="9">
        <v>4500000</v>
      </c>
      <c r="B56" s="8">
        <f>A57-0.01</f>
        <v>4999999.99</v>
      </c>
      <c r="C56" s="2">
        <v>148</v>
      </c>
      <c r="D56" s="5">
        <v>698550727.08000004</v>
      </c>
      <c r="E56" s="5">
        <v>4719937.3499999996</v>
      </c>
    </row>
    <row r="57" spans="1:5">
      <c r="A57" s="9">
        <v>5000000</v>
      </c>
      <c r="B57" s="8" t="s">
        <v>2</v>
      </c>
      <c r="C57" s="2">
        <v>739</v>
      </c>
      <c r="D57" s="5">
        <v>7475847241.3699999</v>
      </c>
      <c r="E57" s="5">
        <v>10116166.77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zoomScale="200" zoomScaleNormal="200" zoomScalePageLayoutView="200" workbookViewId="0">
      <pane xSplit="1" ySplit="9" topLeftCell="I67" activePane="bottomRight" state="frozen"/>
      <selection pane="topRight" activeCell="B1" sqref="B1"/>
      <selection pane="bottomLeft" activeCell="A10" sqref="A10"/>
      <selection pane="bottomRight" activeCell="V69" sqref="V69"/>
    </sheetView>
  </sheetViews>
  <sheetFormatPr baseColWidth="10" defaultRowHeight="15" x14ac:dyDescent="0"/>
  <cols>
    <col min="1" max="1" width="3.83203125" bestFit="1" customWidth="1"/>
    <col min="2" max="2" width="12.83203125" bestFit="1" customWidth="1"/>
    <col min="3" max="3" width="2" bestFit="1" customWidth="1"/>
    <col min="4" max="4" width="5.6640625" customWidth="1"/>
    <col min="5" max="5" width="2.33203125" customWidth="1"/>
    <col min="6" max="6" width="6.5" customWidth="1"/>
    <col min="7" max="7" width="2.1640625" customWidth="1"/>
    <col min="8" max="8" width="5.6640625" customWidth="1"/>
    <col min="9" max="9" width="3" customWidth="1"/>
    <col min="10" max="10" width="6.6640625" bestFit="1" customWidth="1"/>
    <col min="11" max="11" width="9" bestFit="1" customWidth="1"/>
    <col min="12" max="12" width="11.5" bestFit="1" customWidth="1"/>
    <col min="13" max="13" width="2" bestFit="1" customWidth="1"/>
    <col min="14" max="14" width="7.33203125" customWidth="1"/>
    <col min="15" max="15" width="2.6640625" customWidth="1"/>
    <col min="16" max="16" width="11.5" bestFit="1" customWidth="1"/>
    <col min="17" max="17" width="2" bestFit="1" customWidth="1"/>
    <col min="18" max="18" width="8" customWidth="1"/>
    <col min="19" max="19" width="2.83203125" customWidth="1"/>
    <col min="20" max="20" width="7.6640625" customWidth="1"/>
    <col min="21" max="21" width="3.1640625" customWidth="1"/>
  </cols>
  <sheetData>
    <row r="1" spans="1:21" ht="15" customHeight="1">
      <c r="A1" s="69" t="s">
        <v>58</v>
      </c>
      <c r="B1" s="70"/>
      <c r="C1" s="70"/>
      <c r="D1" s="70"/>
      <c r="E1" s="70"/>
      <c r="F1" s="70"/>
      <c r="G1" s="70"/>
      <c r="H1" s="70"/>
      <c r="I1" s="70"/>
      <c r="J1" s="70"/>
      <c r="K1" s="70"/>
      <c r="L1" s="70"/>
      <c r="M1" s="70"/>
      <c r="N1" s="70"/>
      <c r="O1" s="70"/>
      <c r="P1" s="70"/>
      <c r="Q1" s="70"/>
      <c r="R1" s="70"/>
      <c r="S1" s="70"/>
      <c r="T1" s="70"/>
      <c r="U1" s="71"/>
    </row>
    <row r="2" spans="1:21">
      <c r="A2" s="72" t="s">
        <v>14</v>
      </c>
      <c r="B2" s="53"/>
      <c r="C2" s="54"/>
      <c r="D2" s="53"/>
      <c r="E2" s="54"/>
      <c r="F2" s="53"/>
      <c r="G2" s="54"/>
      <c r="H2" s="53"/>
      <c r="I2" s="54"/>
      <c r="J2" s="35"/>
      <c r="K2" s="39" t="s">
        <v>57</v>
      </c>
      <c r="L2" s="53"/>
      <c r="M2" s="54"/>
      <c r="N2" s="53"/>
      <c r="O2" s="54"/>
      <c r="P2" s="53"/>
      <c r="Q2" s="54"/>
      <c r="R2" s="53"/>
      <c r="S2" s="54"/>
      <c r="T2" s="53"/>
      <c r="U2" s="54"/>
    </row>
    <row r="3" spans="1:21">
      <c r="A3" s="73"/>
      <c r="B3" s="55"/>
      <c r="C3" s="56"/>
      <c r="D3" s="60" t="s">
        <v>57</v>
      </c>
      <c r="E3" s="61"/>
      <c r="F3" s="55"/>
      <c r="G3" s="56"/>
      <c r="H3" s="60" t="s">
        <v>57</v>
      </c>
      <c r="I3" s="61"/>
      <c r="J3" s="38"/>
      <c r="K3" s="37" t="s">
        <v>50</v>
      </c>
      <c r="L3" s="60" t="s">
        <v>56</v>
      </c>
      <c r="M3" s="61"/>
      <c r="N3" s="60" t="s">
        <v>57</v>
      </c>
      <c r="O3" s="61"/>
      <c r="P3" s="60" t="s">
        <v>56</v>
      </c>
      <c r="Q3" s="61"/>
      <c r="R3" s="60" t="s">
        <v>57</v>
      </c>
      <c r="S3" s="61"/>
      <c r="T3" s="60" t="s">
        <v>40</v>
      </c>
      <c r="U3" s="61"/>
    </row>
    <row r="4" spans="1:21">
      <c r="A4" s="73"/>
      <c r="B4" s="60" t="s">
        <v>57</v>
      </c>
      <c r="C4" s="61"/>
      <c r="D4" s="60" t="s">
        <v>51</v>
      </c>
      <c r="E4" s="61"/>
      <c r="F4" s="60" t="s">
        <v>57</v>
      </c>
      <c r="G4" s="61"/>
      <c r="H4" s="60" t="s">
        <v>50</v>
      </c>
      <c r="I4" s="61"/>
      <c r="J4" s="37" t="s">
        <v>56</v>
      </c>
      <c r="K4" s="37" t="s">
        <v>55</v>
      </c>
      <c r="L4" s="60" t="s">
        <v>54</v>
      </c>
      <c r="M4" s="61"/>
      <c r="N4" s="60" t="s">
        <v>50</v>
      </c>
      <c r="O4" s="61"/>
      <c r="P4" s="60" t="s">
        <v>54</v>
      </c>
      <c r="Q4" s="61"/>
      <c r="R4" s="60" t="s">
        <v>53</v>
      </c>
      <c r="S4" s="61"/>
      <c r="T4" s="60" t="s">
        <v>52</v>
      </c>
      <c r="U4" s="61"/>
    </row>
    <row r="5" spans="1:21">
      <c r="A5" s="73"/>
      <c r="B5" s="62" t="s">
        <v>51</v>
      </c>
      <c r="C5" s="63"/>
      <c r="D5" s="62" t="s">
        <v>49</v>
      </c>
      <c r="E5" s="63"/>
      <c r="F5" s="62" t="s">
        <v>50</v>
      </c>
      <c r="G5" s="63"/>
      <c r="H5" s="62" t="s">
        <v>49</v>
      </c>
      <c r="I5" s="63"/>
      <c r="J5" s="36" t="s">
        <v>48</v>
      </c>
      <c r="K5" s="36" t="s">
        <v>47</v>
      </c>
      <c r="L5" s="62" t="s">
        <v>45</v>
      </c>
      <c r="M5" s="63"/>
      <c r="N5" s="62" t="s">
        <v>46</v>
      </c>
      <c r="O5" s="63"/>
      <c r="P5" s="62" t="s">
        <v>45</v>
      </c>
      <c r="Q5" s="63"/>
      <c r="R5" s="62" t="s">
        <v>44</v>
      </c>
      <c r="S5" s="63"/>
      <c r="T5" s="62" t="s">
        <v>44</v>
      </c>
      <c r="U5" s="63"/>
    </row>
    <row r="6" spans="1:21">
      <c r="A6" s="73"/>
      <c r="B6" s="53"/>
      <c r="C6" s="54"/>
      <c r="D6" s="53"/>
      <c r="E6" s="54"/>
      <c r="F6" s="53"/>
      <c r="G6" s="54"/>
      <c r="H6" s="53"/>
      <c r="I6" s="54"/>
      <c r="J6" s="35"/>
      <c r="K6" s="57" t="s">
        <v>1</v>
      </c>
      <c r="L6" s="53"/>
      <c r="M6" s="54"/>
      <c r="N6" s="47" t="s">
        <v>1</v>
      </c>
      <c r="O6" s="48"/>
      <c r="P6" s="53"/>
      <c r="Q6" s="54"/>
      <c r="R6" s="53"/>
      <c r="S6" s="54"/>
      <c r="T6" s="47" t="s">
        <v>43</v>
      </c>
      <c r="U6" s="48"/>
    </row>
    <row r="7" spans="1:21">
      <c r="A7" s="73"/>
      <c r="B7" s="55"/>
      <c r="C7" s="56"/>
      <c r="D7" s="55"/>
      <c r="E7" s="56"/>
      <c r="F7" s="49" t="s">
        <v>42</v>
      </c>
      <c r="G7" s="50"/>
      <c r="H7" s="55"/>
      <c r="I7" s="56"/>
      <c r="J7" s="34" t="s">
        <v>38</v>
      </c>
      <c r="K7" s="58"/>
      <c r="L7" s="49" t="s">
        <v>39</v>
      </c>
      <c r="M7" s="50"/>
      <c r="N7" s="49"/>
      <c r="O7" s="50"/>
      <c r="P7" s="49" t="s">
        <v>39</v>
      </c>
      <c r="Q7" s="50"/>
      <c r="R7" s="49" t="s">
        <v>41</v>
      </c>
      <c r="S7" s="50"/>
      <c r="T7" s="49" t="s">
        <v>40</v>
      </c>
      <c r="U7" s="50"/>
    </row>
    <row r="8" spans="1:21">
      <c r="A8" s="73"/>
      <c r="B8" s="49" t="s">
        <v>39</v>
      </c>
      <c r="C8" s="50"/>
      <c r="D8" s="49" t="s">
        <v>38</v>
      </c>
      <c r="E8" s="50"/>
      <c r="F8" s="49" t="s">
        <v>37</v>
      </c>
      <c r="G8" s="50"/>
      <c r="H8" s="49" t="s">
        <v>37</v>
      </c>
      <c r="I8" s="50"/>
      <c r="J8" s="34" t="s">
        <v>37</v>
      </c>
      <c r="K8" s="58"/>
      <c r="L8" s="49" t="s">
        <v>37</v>
      </c>
      <c r="M8" s="50"/>
      <c r="N8" s="49"/>
      <c r="O8" s="50"/>
      <c r="P8" s="49" t="s">
        <v>36</v>
      </c>
      <c r="Q8" s="50"/>
      <c r="R8" s="49" t="s">
        <v>35</v>
      </c>
      <c r="S8" s="50"/>
      <c r="T8" s="49" t="s">
        <v>34</v>
      </c>
      <c r="U8" s="50"/>
    </row>
    <row r="9" spans="1:21">
      <c r="A9" s="74"/>
      <c r="B9" s="51" t="s">
        <v>33</v>
      </c>
      <c r="C9" s="52"/>
      <c r="D9" s="51" t="s">
        <v>33</v>
      </c>
      <c r="E9" s="52"/>
      <c r="F9" s="51" t="s">
        <v>32</v>
      </c>
      <c r="G9" s="52"/>
      <c r="H9" s="51" t="s">
        <v>32</v>
      </c>
      <c r="I9" s="52"/>
      <c r="J9" s="33" t="s">
        <v>32</v>
      </c>
      <c r="K9" s="59"/>
      <c r="L9" s="51" t="s">
        <v>32</v>
      </c>
      <c r="M9" s="52"/>
      <c r="N9" s="51"/>
      <c r="O9" s="52"/>
      <c r="P9" s="51" t="s">
        <v>30</v>
      </c>
      <c r="Q9" s="52"/>
      <c r="R9" s="51" t="s">
        <v>31</v>
      </c>
      <c r="S9" s="52"/>
      <c r="T9" s="51" t="s">
        <v>30</v>
      </c>
      <c r="U9" s="52"/>
    </row>
    <row r="10" spans="1:21">
      <c r="A10" s="30">
        <v>1949</v>
      </c>
      <c r="B10" s="29">
        <v>31981503</v>
      </c>
      <c r="C10" s="31"/>
      <c r="D10" s="27">
        <v>214</v>
      </c>
      <c r="E10" s="31"/>
      <c r="F10" s="27" t="s">
        <v>27</v>
      </c>
      <c r="G10" s="31"/>
      <c r="H10" s="27" t="s">
        <v>27</v>
      </c>
      <c r="I10" s="31"/>
      <c r="J10" s="27" t="s">
        <v>27</v>
      </c>
      <c r="K10" s="27" t="s">
        <v>27</v>
      </c>
      <c r="L10" s="27">
        <v>267.2</v>
      </c>
      <c r="M10" s="31"/>
      <c r="N10" s="27" t="s">
        <v>27</v>
      </c>
      <c r="O10" s="31"/>
      <c r="P10" s="28">
        <v>1843.1</v>
      </c>
      <c r="Q10" s="26" t="s">
        <v>29</v>
      </c>
      <c r="R10" s="27">
        <v>17.350000000000001</v>
      </c>
      <c r="S10" s="26" t="s">
        <v>29</v>
      </c>
      <c r="T10" s="29">
        <v>1197</v>
      </c>
      <c r="U10" s="26" t="s">
        <v>29</v>
      </c>
    </row>
    <row r="11" spans="1:21">
      <c r="A11" s="30">
        <v>1950</v>
      </c>
      <c r="B11" s="29">
        <v>34615768</v>
      </c>
      <c r="C11" s="31"/>
      <c r="D11" s="27">
        <v>227</v>
      </c>
      <c r="E11" s="31"/>
      <c r="F11" s="27" t="s">
        <v>27</v>
      </c>
      <c r="G11" s="31"/>
      <c r="H11" s="27" t="s">
        <v>27</v>
      </c>
      <c r="I11" s="31"/>
      <c r="J11" s="27" t="s">
        <v>27</v>
      </c>
      <c r="K11" s="27" t="s">
        <v>27</v>
      </c>
      <c r="L11" s="27">
        <v>293.7</v>
      </c>
      <c r="M11" s="31"/>
      <c r="N11" s="27" t="s">
        <v>27</v>
      </c>
      <c r="O11" s="31"/>
      <c r="P11" s="28">
        <v>2004.2</v>
      </c>
      <c r="Q11" s="26" t="s">
        <v>29</v>
      </c>
      <c r="R11" s="27">
        <v>17.27</v>
      </c>
      <c r="S11" s="26" t="s">
        <v>29</v>
      </c>
      <c r="T11" s="29">
        <v>1189</v>
      </c>
      <c r="U11" s="26" t="s">
        <v>29</v>
      </c>
    </row>
    <row r="12" spans="1:21">
      <c r="A12" s="25">
        <v>1951</v>
      </c>
      <c r="B12" s="24">
        <v>36974030</v>
      </c>
      <c r="C12" s="21"/>
      <c r="D12" s="22">
        <v>239</v>
      </c>
      <c r="E12" s="21"/>
      <c r="F12" s="22" t="s">
        <v>27</v>
      </c>
      <c r="G12" s="21"/>
      <c r="H12" s="22" t="s">
        <v>27</v>
      </c>
      <c r="I12" s="21"/>
      <c r="J12" s="22" t="s">
        <v>27</v>
      </c>
      <c r="K12" s="22" t="s">
        <v>27</v>
      </c>
      <c r="L12" s="22">
        <v>339.3</v>
      </c>
      <c r="M12" s="21"/>
      <c r="N12" s="22" t="s">
        <v>27</v>
      </c>
      <c r="O12" s="21"/>
      <c r="P12" s="23">
        <v>2159.3000000000002</v>
      </c>
      <c r="Q12" s="32" t="s">
        <v>29</v>
      </c>
      <c r="R12" s="22">
        <v>17.12</v>
      </c>
      <c r="S12" s="32" t="s">
        <v>29</v>
      </c>
      <c r="T12" s="24">
        <v>1170</v>
      </c>
      <c r="U12" s="32" t="s">
        <v>29</v>
      </c>
    </row>
    <row r="13" spans="1:21">
      <c r="A13" s="30">
        <v>1952</v>
      </c>
      <c r="B13" s="29">
        <v>36747825</v>
      </c>
      <c r="C13" s="31"/>
      <c r="D13" s="27">
        <v>233</v>
      </c>
      <c r="E13" s="31"/>
      <c r="F13" s="27" t="s">
        <v>27</v>
      </c>
      <c r="G13" s="31"/>
      <c r="H13" s="27" t="s">
        <v>27</v>
      </c>
      <c r="I13" s="31"/>
      <c r="J13" s="27" t="s">
        <v>27</v>
      </c>
      <c r="K13" s="27" t="s">
        <v>27</v>
      </c>
      <c r="L13" s="27">
        <v>358.3</v>
      </c>
      <c r="M13" s="31"/>
      <c r="N13" s="27" t="s">
        <v>27</v>
      </c>
      <c r="O13" s="31"/>
      <c r="P13" s="28">
        <v>2242</v>
      </c>
      <c r="Q13" s="26" t="s">
        <v>29</v>
      </c>
      <c r="R13" s="27">
        <v>16.39</v>
      </c>
      <c r="S13" s="26" t="s">
        <v>29</v>
      </c>
      <c r="T13" s="29">
        <v>1103</v>
      </c>
      <c r="U13" s="26" t="s">
        <v>29</v>
      </c>
    </row>
    <row r="14" spans="1:21">
      <c r="A14" s="30">
        <v>1953</v>
      </c>
      <c r="B14" s="29">
        <v>37664468</v>
      </c>
      <c r="C14" s="31"/>
      <c r="D14" s="27">
        <v>235</v>
      </c>
      <c r="E14" s="31"/>
      <c r="F14" s="27" t="s">
        <v>27</v>
      </c>
      <c r="G14" s="31"/>
      <c r="H14" s="27" t="s">
        <v>27</v>
      </c>
      <c r="I14" s="31"/>
      <c r="J14" s="27" t="s">
        <v>27</v>
      </c>
      <c r="K14" s="27" t="s">
        <v>27</v>
      </c>
      <c r="L14" s="27">
        <v>379.3</v>
      </c>
      <c r="M14" s="31"/>
      <c r="N14" s="27" t="s">
        <v>27</v>
      </c>
      <c r="O14" s="31"/>
      <c r="P14" s="28">
        <v>2345.1999999999998</v>
      </c>
      <c r="Q14" s="26" t="s">
        <v>29</v>
      </c>
      <c r="R14" s="27">
        <v>16.059999999999999</v>
      </c>
      <c r="S14" s="26" t="s">
        <v>29</v>
      </c>
      <c r="T14" s="29">
        <v>1082</v>
      </c>
      <c r="U14" s="26" t="s">
        <v>29</v>
      </c>
    </row>
    <row r="15" spans="1:21">
      <c r="A15" s="25">
        <v>1954</v>
      </c>
      <c r="B15" s="24">
        <v>36639382</v>
      </c>
      <c r="C15" s="21"/>
      <c r="D15" s="22">
        <v>225</v>
      </c>
      <c r="E15" s="21"/>
      <c r="F15" s="22" t="s">
        <v>27</v>
      </c>
      <c r="G15" s="21"/>
      <c r="H15" s="22" t="s">
        <v>27</v>
      </c>
      <c r="I15" s="21"/>
      <c r="J15" s="22" t="s">
        <v>27</v>
      </c>
      <c r="K15" s="22" t="s">
        <v>27</v>
      </c>
      <c r="L15" s="22">
        <v>380.4</v>
      </c>
      <c r="M15" s="21"/>
      <c r="N15" s="22" t="s">
        <v>27</v>
      </c>
      <c r="O15" s="21"/>
      <c r="P15" s="23">
        <v>2330.4</v>
      </c>
      <c r="Q15" s="32" t="s">
        <v>29</v>
      </c>
      <c r="R15" s="22">
        <v>15.72</v>
      </c>
      <c r="S15" s="32" t="s">
        <v>29</v>
      </c>
      <c r="T15" s="24">
        <v>1039</v>
      </c>
      <c r="U15" s="21"/>
    </row>
    <row r="16" spans="1:21">
      <c r="A16" s="30">
        <v>1955</v>
      </c>
      <c r="B16" s="29">
        <v>40207971</v>
      </c>
      <c r="C16" s="31"/>
      <c r="D16" s="27">
        <v>242</v>
      </c>
      <c r="E16" s="31"/>
      <c r="F16" s="27" t="s">
        <v>27</v>
      </c>
      <c r="G16" s="31"/>
      <c r="H16" s="27" t="s">
        <v>27</v>
      </c>
      <c r="I16" s="31"/>
      <c r="J16" s="27" t="s">
        <v>27</v>
      </c>
      <c r="K16" s="27" t="s">
        <v>27</v>
      </c>
      <c r="L16" s="27">
        <v>414.7</v>
      </c>
      <c r="M16" s="31"/>
      <c r="N16" s="27" t="s">
        <v>27</v>
      </c>
      <c r="O16" s="31"/>
      <c r="P16" s="28">
        <v>2498.1999999999998</v>
      </c>
      <c r="Q16" s="26" t="s">
        <v>29</v>
      </c>
      <c r="R16" s="27">
        <v>16.09</v>
      </c>
      <c r="S16" s="26" t="s">
        <v>29</v>
      </c>
      <c r="T16" s="29">
        <v>1075</v>
      </c>
      <c r="U16" s="26" t="s">
        <v>29</v>
      </c>
    </row>
    <row r="17" spans="1:22">
      <c r="A17" s="30">
        <v>1956</v>
      </c>
      <c r="B17" s="29">
        <v>41754252</v>
      </c>
      <c r="C17" s="31"/>
      <c r="D17" s="27">
        <v>247</v>
      </c>
      <c r="E17" s="31"/>
      <c r="F17" s="27" t="s">
        <v>27</v>
      </c>
      <c r="G17" s="31"/>
      <c r="H17" s="27" t="s">
        <v>27</v>
      </c>
      <c r="I17" s="31"/>
      <c r="J17" s="27" t="s">
        <v>27</v>
      </c>
      <c r="K17" s="27" t="s">
        <v>27</v>
      </c>
      <c r="L17" s="27">
        <v>437.4</v>
      </c>
      <c r="M17" s="31"/>
      <c r="N17" s="27" t="s">
        <v>27</v>
      </c>
      <c r="O17" s="31"/>
      <c r="P17" s="28">
        <v>2547.6</v>
      </c>
      <c r="Q17" s="26" t="s">
        <v>29</v>
      </c>
      <c r="R17" s="27">
        <v>16.39</v>
      </c>
      <c r="S17" s="26" t="s">
        <v>29</v>
      </c>
      <c r="T17" s="29">
        <v>1090</v>
      </c>
      <c r="U17" s="26" t="s">
        <v>29</v>
      </c>
    </row>
    <row r="18" spans="1:22">
      <c r="A18" s="25">
        <v>1957</v>
      </c>
      <c r="B18" s="24">
        <v>41787186</v>
      </c>
      <c r="C18" s="21"/>
      <c r="D18" s="22">
        <v>243</v>
      </c>
      <c r="E18" s="21"/>
      <c r="F18" s="22" t="s">
        <v>27</v>
      </c>
      <c r="G18" s="21"/>
      <c r="H18" s="22" t="s">
        <v>27</v>
      </c>
      <c r="I18" s="21"/>
      <c r="J18" s="22" t="s">
        <v>27</v>
      </c>
      <c r="K18" s="22" t="s">
        <v>27</v>
      </c>
      <c r="L18" s="22">
        <v>461.1</v>
      </c>
      <c r="M18" s="21"/>
      <c r="N18" s="22" t="s">
        <v>27</v>
      </c>
      <c r="O18" s="21"/>
      <c r="P18" s="23">
        <v>2598.8000000000002</v>
      </c>
      <c r="Q18" s="32" t="s">
        <v>29</v>
      </c>
      <c r="R18" s="22">
        <v>16.079999999999998</v>
      </c>
      <c r="S18" s="32" t="s">
        <v>29</v>
      </c>
      <c r="T18" s="24">
        <v>1061</v>
      </c>
      <c r="U18" s="32" t="s">
        <v>29</v>
      </c>
    </row>
    <row r="19" spans="1:22">
      <c r="A19" s="30">
        <v>1958</v>
      </c>
      <c r="B19" s="29">
        <v>41645028</v>
      </c>
      <c r="C19" s="31"/>
      <c r="D19" s="27">
        <v>238</v>
      </c>
      <c r="E19" s="31"/>
      <c r="F19" s="27" t="s">
        <v>27</v>
      </c>
      <c r="G19" s="31"/>
      <c r="H19" s="27" t="s">
        <v>27</v>
      </c>
      <c r="I19" s="31"/>
      <c r="J19" s="27" t="s">
        <v>27</v>
      </c>
      <c r="K19" s="27" t="s">
        <v>27</v>
      </c>
      <c r="L19" s="27">
        <v>467.2</v>
      </c>
      <c r="M19" s="31"/>
      <c r="N19" s="27" t="s">
        <v>27</v>
      </c>
      <c r="O19" s="31"/>
      <c r="P19" s="28">
        <v>2575.4</v>
      </c>
      <c r="Q19" s="26" t="s">
        <v>29</v>
      </c>
      <c r="R19" s="27">
        <v>16.170000000000002</v>
      </c>
      <c r="S19" s="26" t="s">
        <v>29</v>
      </c>
      <c r="T19" s="29">
        <v>1050</v>
      </c>
      <c r="U19" s="26" t="s">
        <v>29</v>
      </c>
    </row>
    <row r="20" spans="1:22">
      <c r="A20" s="30">
        <v>1959</v>
      </c>
      <c r="B20" s="29">
        <v>43465722</v>
      </c>
      <c r="C20" s="31"/>
      <c r="D20" s="27">
        <v>244</v>
      </c>
      <c r="E20" s="31"/>
      <c r="F20" s="27" t="s">
        <v>27</v>
      </c>
      <c r="G20" s="31"/>
      <c r="H20" s="27" t="s">
        <v>27</v>
      </c>
      <c r="I20" s="31"/>
      <c r="J20" s="27" t="s">
        <v>27</v>
      </c>
      <c r="K20" s="27" t="s">
        <v>27</v>
      </c>
      <c r="L20" s="27">
        <v>506.6</v>
      </c>
      <c r="M20" s="31"/>
      <c r="N20" s="27" t="s">
        <v>27</v>
      </c>
      <c r="O20" s="31"/>
      <c r="P20" s="28">
        <v>2760.1</v>
      </c>
      <c r="Q20" s="26" t="s">
        <v>29</v>
      </c>
      <c r="R20" s="27">
        <v>15.75</v>
      </c>
      <c r="S20" s="26" t="s">
        <v>29</v>
      </c>
      <c r="T20" s="29">
        <v>1017</v>
      </c>
      <c r="U20" s="26" t="s">
        <v>29</v>
      </c>
    </row>
    <row r="21" spans="1:22">
      <c r="A21" s="25">
        <v>1960</v>
      </c>
      <c r="B21" s="24">
        <v>45086455</v>
      </c>
      <c r="C21" s="21"/>
      <c r="D21" s="22">
        <v>250</v>
      </c>
      <c r="E21" s="21"/>
      <c r="F21" s="22" t="s">
        <v>27</v>
      </c>
      <c r="G21" s="21"/>
      <c r="H21" s="22" t="s">
        <v>27</v>
      </c>
      <c r="I21" s="21"/>
      <c r="J21" s="22" t="s">
        <v>27</v>
      </c>
      <c r="K21" s="22" t="s">
        <v>27</v>
      </c>
      <c r="L21" s="22">
        <v>526.4</v>
      </c>
      <c r="M21" s="21"/>
      <c r="N21" s="22" t="s">
        <v>27</v>
      </c>
      <c r="O21" s="21"/>
      <c r="P21" s="23">
        <v>2828.5</v>
      </c>
      <c r="Q21" s="32" t="s">
        <v>29</v>
      </c>
      <c r="R21" s="22">
        <v>15.94</v>
      </c>
      <c r="S21" s="32" t="s">
        <v>29</v>
      </c>
      <c r="T21" s="24">
        <v>1030</v>
      </c>
      <c r="U21" s="32" t="s">
        <v>29</v>
      </c>
    </row>
    <row r="22" spans="1:22">
      <c r="A22" s="30">
        <v>1961</v>
      </c>
      <c r="B22" s="29">
        <v>45737837</v>
      </c>
      <c r="C22" s="31"/>
      <c r="D22" s="27">
        <v>249</v>
      </c>
      <c r="E22" s="31"/>
      <c r="F22" s="27" t="s">
        <v>27</v>
      </c>
      <c r="G22" s="31"/>
      <c r="H22" s="27" t="s">
        <v>27</v>
      </c>
      <c r="I22" s="31"/>
      <c r="J22" s="27" t="s">
        <v>27</v>
      </c>
      <c r="K22" s="27" t="s">
        <v>27</v>
      </c>
      <c r="L22" s="27">
        <v>544.79999999999995</v>
      </c>
      <c r="M22" s="31"/>
      <c r="N22" s="27" t="s">
        <v>27</v>
      </c>
      <c r="O22" s="31"/>
      <c r="P22" s="28">
        <v>2894.4</v>
      </c>
      <c r="Q22" s="26" t="s">
        <v>29</v>
      </c>
      <c r="R22" s="27">
        <v>15.8</v>
      </c>
      <c r="S22" s="26" t="s">
        <v>29</v>
      </c>
      <c r="T22" s="29">
        <v>1017</v>
      </c>
      <c r="U22" s="26" t="s">
        <v>29</v>
      </c>
    </row>
    <row r="23" spans="1:22">
      <c r="A23" s="30">
        <v>1962</v>
      </c>
      <c r="B23" s="29">
        <v>47826437</v>
      </c>
      <c r="C23" s="31"/>
      <c r="D23" s="27">
        <v>256</v>
      </c>
      <c r="E23" s="31"/>
      <c r="F23" s="27" t="s">
        <v>27</v>
      </c>
      <c r="G23" s="31"/>
      <c r="H23" s="27" t="s">
        <v>27</v>
      </c>
      <c r="I23" s="31"/>
      <c r="J23" s="27" t="s">
        <v>27</v>
      </c>
      <c r="K23" s="27" t="s">
        <v>27</v>
      </c>
      <c r="L23" s="27">
        <v>585.70000000000005</v>
      </c>
      <c r="M23" s="31"/>
      <c r="N23" s="27" t="s">
        <v>27</v>
      </c>
      <c r="O23" s="31"/>
      <c r="P23" s="28">
        <v>3069.8</v>
      </c>
      <c r="Q23" s="26" t="s">
        <v>29</v>
      </c>
      <c r="R23" s="27">
        <v>15.58</v>
      </c>
      <c r="S23" s="26" t="s">
        <v>29</v>
      </c>
      <c r="T23" s="27">
        <v>998</v>
      </c>
      <c r="U23" s="31"/>
    </row>
    <row r="24" spans="1:22">
      <c r="A24" s="25">
        <v>1963</v>
      </c>
      <c r="B24" s="24">
        <v>49644195</v>
      </c>
      <c r="C24" s="21"/>
      <c r="D24" s="22">
        <v>262</v>
      </c>
      <c r="E24" s="21"/>
      <c r="F24" s="22" t="s">
        <v>27</v>
      </c>
      <c r="G24" s="21"/>
      <c r="H24" s="22" t="s">
        <v>27</v>
      </c>
      <c r="I24" s="21"/>
      <c r="J24" s="22" t="s">
        <v>27</v>
      </c>
      <c r="K24" s="22" t="s">
        <v>27</v>
      </c>
      <c r="L24" s="22">
        <v>617.79999999999995</v>
      </c>
      <c r="M24" s="21"/>
      <c r="N24" s="22" t="s">
        <v>27</v>
      </c>
      <c r="O24" s="21"/>
      <c r="P24" s="23">
        <v>3204</v>
      </c>
      <c r="Q24" s="32" t="s">
        <v>29</v>
      </c>
      <c r="R24" s="22">
        <v>15.49</v>
      </c>
      <c r="S24" s="32" t="s">
        <v>29</v>
      </c>
      <c r="T24" s="22">
        <v>994</v>
      </c>
      <c r="U24" s="32" t="s">
        <v>29</v>
      </c>
    </row>
    <row r="25" spans="1:22">
      <c r="A25" s="30">
        <v>1964</v>
      </c>
      <c r="B25" s="29">
        <v>51814788</v>
      </c>
      <c r="C25" s="31"/>
      <c r="D25" s="27">
        <v>270</v>
      </c>
      <c r="E25" s="31"/>
      <c r="F25" s="27" t="s">
        <v>27</v>
      </c>
      <c r="G25" s="31"/>
      <c r="H25" s="27" t="s">
        <v>27</v>
      </c>
      <c r="I25" s="31"/>
      <c r="J25" s="27" t="s">
        <v>27</v>
      </c>
      <c r="K25" s="27" t="s">
        <v>27</v>
      </c>
      <c r="L25" s="27">
        <v>663.6</v>
      </c>
      <c r="M25" s="31"/>
      <c r="N25" s="27" t="s">
        <v>27</v>
      </c>
      <c r="O25" s="31"/>
      <c r="P25" s="28">
        <v>3389.4</v>
      </c>
      <c r="Q25" s="26" t="s">
        <v>29</v>
      </c>
      <c r="R25" s="27">
        <v>15.29</v>
      </c>
      <c r="S25" s="26" t="s">
        <v>29</v>
      </c>
      <c r="T25" s="27">
        <v>979</v>
      </c>
      <c r="U25" s="26" t="s">
        <v>29</v>
      </c>
    </row>
    <row r="26" spans="1:22">
      <c r="A26" s="30">
        <v>1965</v>
      </c>
      <c r="B26" s="29">
        <v>54015001</v>
      </c>
      <c r="C26" s="31"/>
      <c r="D26" s="27">
        <v>278</v>
      </c>
      <c r="E26" s="31"/>
      <c r="F26" s="27" t="s">
        <v>27</v>
      </c>
      <c r="G26" s="31"/>
      <c r="H26" s="27" t="s">
        <v>27</v>
      </c>
      <c r="I26" s="31"/>
      <c r="J26" s="27" t="s">
        <v>27</v>
      </c>
      <c r="K26" s="27" t="s">
        <v>27</v>
      </c>
      <c r="L26" s="27">
        <v>719.1</v>
      </c>
      <c r="M26" s="31"/>
      <c r="N26" s="27" t="s">
        <v>27</v>
      </c>
      <c r="O26" s="31"/>
      <c r="P26" s="28">
        <v>3607</v>
      </c>
      <c r="Q26" s="26" t="s">
        <v>29</v>
      </c>
      <c r="R26" s="27">
        <v>14.98</v>
      </c>
      <c r="S26" s="26" t="s">
        <v>29</v>
      </c>
      <c r="T26" s="27">
        <v>960</v>
      </c>
      <c r="U26" s="26" t="s">
        <v>29</v>
      </c>
    </row>
    <row r="27" spans="1:22">
      <c r="A27" s="25">
        <v>1966</v>
      </c>
      <c r="B27" s="24">
        <v>57014332</v>
      </c>
      <c r="C27" s="21"/>
      <c r="D27" s="22">
        <v>290</v>
      </c>
      <c r="E27" s="21"/>
      <c r="F27" s="22" t="s">
        <v>27</v>
      </c>
      <c r="G27" s="21"/>
      <c r="H27" s="22" t="s">
        <v>27</v>
      </c>
      <c r="I27" s="21"/>
      <c r="J27" s="22" t="s">
        <v>27</v>
      </c>
      <c r="K27" s="22" t="s">
        <v>27</v>
      </c>
      <c r="L27" s="22">
        <v>787.7</v>
      </c>
      <c r="M27" s="21"/>
      <c r="N27" s="22" t="s">
        <v>27</v>
      </c>
      <c r="O27" s="21"/>
      <c r="P27" s="23">
        <v>3842.1</v>
      </c>
      <c r="Q27" s="32" t="s">
        <v>29</v>
      </c>
      <c r="R27" s="22">
        <v>14.84</v>
      </c>
      <c r="S27" s="32" t="s">
        <v>29</v>
      </c>
      <c r="T27" s="22">
        <v>951</v>
      </c>
      <c r="U27" s="32" t="s">
        <v>29</v>
      </c>
    </row>
    <row r="28" spans="1:22">
      <c r="A28" s="30">
        <v>1967</v>
      </c>
      <c r="B28" s="29">
        <v>58904521</v>
      </c>
      <c r="C28" s="31"/>
      <c r="D28" s="27">
        <v>296</v>
      </c>
      <c r="E28" s="31"/>
      <c r="F28" s="27" t="s">
        <v>27</v>
      </c>
      <c r="G28" s="31"/>
      <c r="H28" s="27" t="s">
        <v>27</v>
      </c>
      <c r="I28" s="31"/>
      <c r="J28" s="27" t="s">
        <v>27</v>
      </c>
      <c r="K28" s="27" t="s">
        <v>27</v>
      </c>
      <c r="L28" s="27">
        <v>832.4</v>
      </c>
      <c r="M28" s="31"/>
      <c r="N28" s="27" t="s">
        <v>27</v>
      </c>
      <c r="O28" s="31"/>
      <c r="P28" s="28">
        <v>3939.2</v>
      </c>
      <c r="Q28" s="26" t="s">
        <v>29</v>
      </c>
      <c r="R28" s="27">
        <v>14.95</v>
      </c>
      <c r="S28" s="26" t="s">
        <v>29</v>
      </c>
      <c r="T28" s="27">
        <v>952</v>
      </c>
      <c r="U28" s="26" t="s">
        <v>29</v>
      </c>
    </row>
    <row r="29" spans="1:22">
      <c r="A29" s="30">
        <v>1968</v>
      </c>
      <c r="B29" s="29">
        <v>62414507</v>
      </c>
      <c r="C29" s="31"/>
      <c r="D29" s="27">
        <v>311</v>
      </c>
      <c r="E29" s="31"/>
      <c r="F29" s="27" t="s">
        <v>27</v>
      </c>
      <c r="G29" s="31"/>
      <c r="H29" s="27" t="s">
        <v>27</v>
      </c>
      <c r="I29" s="31"/>
      <c r="J29" s="27" t="s">
        <v>27</v>
      </c>
      <c r="K29" s="27" t="s">
        <v>27</v>
      </c>
      <c r="L29" s="27">
        <v>909.8</v>
      </c>
      <c r="M29" s="31"/>
      <c r="N29" s="27" t="s">
        <v>27</v>
      </c>
      <c r="O29" s="31"/>
      <c r="P29" s="28">
        <v>4129.8999999999996</v>
      </c>
      <c r="Q29" s="26" t="s">
        <v>29</v>
      </c>
      <c r="R29" s="27">
        <v>15.11</v>
      </c>
      <c r="S29" s="26" t="s">
        <v>29</v>
      </c>
      <c r="T29" s="27">
        <v>960</v>
      </c>
      <c r="U29" s="26" t="s">
        <v>29</v>
      </c>
    </row>
    <row r="30" spans="1:22">
      <c r="A30" s="25">
        <v>1969</v>
      </c>
      <c r="B30" s="24">
        <v>65614020</v>
      </c>
      <c r="C30" s="21"/>
      <c r="D30" s="22">
        <v>324</v>
      </c>
      <c r="E30" s="21"/>
      <c r="F30" s="22" t="s">
        <v>27</v>
      </c>
      <c r="G30" s="21"/>
      <c r="H30" s="22" t="s">
        <v>27</v>
      </c>
      <c r="I30" s="21"/>
      <c r="J30" s="22" t="s">
        <v>27</v>
      </c>
      <c r="K30" s="22" t="s">
        <v>27</v>
      </c>
      <c r="L30" s="22">
        <v>984.4</v>
      </c>
      <c r="M30" s="21"/>
      <c r="N30" s="22" t="s">
        <v>27</v>
      </c>
      <c r="O30" s="21"/>
      <c r="P30" s="23">
        <v>4258.2</v>
      </c>
      <c r="Q30" s="32" t="s">
        <v>29</v>
      </c>
      <c r="R30" s="22">
        <v>15.41</v>
      </c>
      <c r="S30" s="32" t="s">
        <v>29</v>
      </c>
      <c r="T30" s="22">
        <v>971</v>
      </c>
      <c r="U30" s="32" t="s">
        <v>29</v>
      </c>
    </row>
    <row r="31" spans="1:22">
      <c r="A31" s="30">
        <v>1970</v>
      </c>
      <c r="B31" s="29">
        <v>67838325</v>
      </c>
      <c r="C31" s="31"/>
      <c r="D31" s="27">
        <v>331</v>
      </c>
      <c r="E31" s="31"/>
      <c r="F31" s="29">
        <v>82860</v>
      </c>
      <c r="G31" s="31"/>
      <c r="H31" s="27">
        <v>404</v>
      </c>
      <c r="I31" s="31"/>
      <c r="J31" s="27" t="s">
        <v>27</v>
      </c>
      <c r="K31" s="27" t="s">
        <v>27</v>
      </c>
      <c r="L31" s="28">
        <v>1038.3</v>
      </c>
      <c r="M31" s="31"/>
      <c r="N31" s="27">
        <v>8</v>
      </c>
      <c r="O31" s="31"/>
      <c r="P31" s="28">
        <v>4266.3</v>
      </c>
      <c r="Q31" s="26" t="s">
        <v>29</v>
      </c>
      <c r="R31" s="27">
        <v>15.9</v>
      </c>
      <c r="S31" s="26" t="s">
        <v>29</v>
      </c>
      <c r="T31" s="27">
        <v>999</v>
      </c>
      <c r="U31" s="26" t="s">
        <v>29</v>
      </c>
      <c r="V31">
        <f t="shared" ref="V31:V72" si="0">B31/F31*1055.0559/1000000</f>
        <v>0.86378499924411656</v>
      </c>
    </row>
    <row r="32" spans="1:22">
      <c r="A32" s="30">
        <v>1971</v>
      </c>
      <c r="B32" s="29">
        <v>69282843</v>
      </c>
      <c r="C32" s="31"/>
      <c r="D32" s="27">
        <v>334</v>
      </c>
      <c r="E32" s="31"/>
      <c r="F32" s="29">
        <v>90023</v>
      </c>
      <c r="G32" s="31"/>
      <c r="H32" s="27">
        <v>434</v>
      </c>
      <c r="I32" s="31"/>
      <c r="J32" s="27" t="s">
        <v>27</v>
      </c>
      <c r="K32" s="27" t="s">
        <v>27</v>
      </c>
      <c r="L32" s="28">
        <v>1126.8</v>
      </c>
      <c r="M32" s="31"/>
      <c r="N32" s="27">
        <v>8</v>
      </c>
      <c r="O32" s="31"/>
      <c r="P32" s="28">
        <v>4409.5</v>
      </c>
      <c r="Q32" s="26" t="s">
        <v>29</v>
      </c>
      <c r="R32" s="27">
        <v>15.71</v>
      </c>
      <c r="S32" s="26" t="s">
        <v>29</v>
      </c>
      <c r="T32" s="27">
        <v>978</v>
      </c>
      <c r="U32" s="26" t="s">
        <v>29</v>
      </c>
      <c r="V32">
        <f t="shared" si="0"/>
        <v>0.81198440705068387</v>
      </c>
    </row>
    <row r="33" spans="1:22">
      <c r="A33" s="25">
        <v>1972</v>
      </c>
      <c r="B33" s="24">
        <v>72687867</v>
      </c>
      <c r="C33" s="21"/>
      <c r="D33" s="22">
        <v>346</v>
      </c>
      <c r="E33" s="21"/>
      <c r="F33" s="24">
        <v>98054</v>
      </c>
      <c r="G33" s="21"/>
      <c r="H33" s="22">
        <v>467</v>
      </c>
      <c r="I33" s="21"/>
      <c r="J33" s="22" t="s">
        <v>27</v>
      </c>
      <c r="K33" s="22" t="s">
        <v>27</v>
      </c>
      <c r="L33" s="23">
        <v>1237.9000000000001</v>
      </c>
      <c r="M33" s="21"/>
      <c r="N33" s="22">
        <v>7.9</v>
      </c>
      <c r="O33" s="21"/>
      <c r="P33" s="23">
        <v>4643.8</v>
      </c>
      <c r="Q33" s="32" t="s">
        <v>29</v>
      </c>
      <c r="R33" s="22">
        <v>15.65</v>
      </c>
      <c r="S33" s="32" t="s">
        <v>29</v>
      </c>
      <c r="T33" s="22">
        <v>976</v>
      </c>
      <c r="U33" s="32" t="s">
        <v>29</v>
      </c>
      <c r="V33">
        <f t="shared" si="0"/>
        <v>0.78211763861510297</v>
      </c>
    </row>
    <row r="34" spans="1:22">
      <c r="A34" s="30">
        <v>1973</v>
      </c>
      <c r="B34" s="29">
        <v>75683690</v>
      </c>
      <c r="C34" s="31"/>
      <c r="D34" s="27">
        <v>357</v>
      </c>
      <c r="E34" s="31"/>
      <c r="F34" s="29">
        <v>111875</v>
      </c>
      <c r="G34" s="26" t="s">
        <v>29</v>
      </c>
      <c r="H34" s="27">
        <v>528</v>
      </c>
      <c r="I34" s="31"/>
      <c r="J34" s="27" t="s">
        <v>27</v>
      </c>
      <c r="K34" s="27" t="s">
        <v>27</v>
      </c>
      <c r="L34" s="28">
        <v>1382.3</v>
      </c>
      <c r="M34" s="31"/>
      <c r="N34" s="27">
        <v>8.1</v>
      </c>
      <c r="O34" s="31"/>
      <c r="P34" s="28">
        <v>4912.8</v>
      </c>
      <c r="Q34" s="26" t="s">
        <v>29</v>
      </c>
      <c r="R34" s="27">
        <v>15.41</v>
      </c>
      <c r="S34" s="26" t="s">
        <v>29</v>
      </c>
      <c r="T34" s="27">
        <v>963</v>
      </c>
      <c r="U34" s="31"/>
      <c r="V34">
        <f t="shared" si="0"/>
        <v>0.71374769759348389</v>
      </c>
    </row>
    <row r="35" spans="1:22">
      <c r="A35" s="30">
        <v>1974</v>
      </c>
      <c r="B35" s="29">
        <v>73962365</v>
      </c>
      <c r="C35" s="31"/>
      <c r="D35" s="27">
        <v>346</v>
      </c>
      <c r="E35" s="31"/>
      <c r="F35" s="29">
        <v>153351</v>
      </c>
      <c r="G35" s="26" t="s">
        <v>29</v>
      </c>
      <c r="H35" s="27">
        <v>717</v>
      </c>
      <c r="I35" s="31"/>
      <c r="J35" s="27" t="s">
        <v>27</v>
      </c>
      <c r="K35" s="27" t="s">
        <v>27</v>
      </c>
      <c r="L35" s="28">
        <v>1499.5</v>
      </c>
      <c r="M35" s="31"/>
      <c r="N35" s="27">
        <v>10.199999999999999</v>
      </c>
      <c r="O35" s="31"/>
      <c r="P35" s="28">
        <v>4885.7</v>
      </c>
      <c r="Q35" s="26" t="s">
        <v>29</v>
      </c>
      <c r="R35" s="27">
        <v>15.14</v>
      </c>
      <c r="S35" s="26" t="s">
        <v>29</v>
      </c>
      <c r="T35" s="27">
        <v>936</v>
      </c>
      <c r="U35" s="26" t="s">
        <v>29</v>
      </c>
      <c r="V35">
        <f t="shared" si="0"/>
        <v>0.50886156315383335</v>
      </c>
    </row>
    <row r="36" spans="1:22">
      <c r="A36" s="25">
        <v>1975</v>
      </c>
      <c r="B36" s="24">
        <v>71964553</v>
      </c>
      <c r="C36" s="21"/>
      <c r="D36" s="22">
        <v>333</v>
      </c>
      <c r="E36" s="21"/>
      <c r="F36" s="24">
        <v>171837</v>
      </c>
      <c r="G36" s="32" t="s">
        <v>29</v>
      </c>
      <c r="H36" s="22">
        <v>796</v>
      </c>
      <c r="I36" s="32" t="s">
        <v>29</v>
      </c>
      <c r="J36" s="22" t="s">
        <v>27</v>
      </c>
      <c r="K36" s="22" t="s">
        <v>27</v>
      </c>
      <c r="L36" s="23">
        <v>1637.7</v>
      </c>
      <c r="M36" s="21"/>
      <c r="N36" s="22">
        <v>10.5</v>
      </c>
      <c r="O36" s="21"/>
      <c r="P36" s="23">
        <v>4875.3999999999996</v>
      </c>
      <c r="Q36" s="32" t="s">
        <v>29</v>
      </c>
      <c r="R36" s="22">
        <v>14.76</v>
      </c>
      <c r="S36" s="32" t="s">
        <v>29</v>
      </c>
      <c r="T36" s="22">
        <v>910</v>
      </c>
      <c r="U36" s="32" t="s">
        <v>29</v>
      </c>
      <c r="V36">
        <f t="shared" si="0"/>
        <v>0.44185260586202446</v>
      </c>
    </row>
    <row r="37" spans="1:22">
      <c r="A37" s="30">
        <v>1976</v>
      </c>
      <c r="B37" s="29">
        <v>75974826</v>
      </c>
      <c r="C37" s="31"/>
      <c r="D37" s="27">
        <v>348</v>
      </c>
      <c r="E37" s="31"/>
      <c r="F37" s="29">
        <v>193896</v>
      </c>
      <c r="G37" s="26" t="s">
        <v>29</v>
      </c>
      <c r="H37" s="27">
        <v>889</v>
      </c>
      <c r="I37" s="31"/>
      <c r="J37" s="27" t="s">
        <v>27</v>
      </c>
      <c r="K37" s="27" t="s">
        <v>27</v>
      </c>
      <c r="L37" s="28">
        <v>1824.6</v>
      </c>
      <c r="M37" s="31"/>
      <c r="N37" s="27">
        <v>10.6</v>
      </c>
      <c r="O37" s="31"/>
      <c r="P37" s="28">
        <v>5136.8999999999996</v>
      </c>
      <c r="Q37" s="26" t="s">
        <v>29</v>
      </c>
      <c r="R37" s="27">
        <v>14.79</v>
      </c>
      <c r="S37" s="26" t="s">
        <v>29</v>
      </c>
      <c r="T37" s="27">
        <v>916</v>
      </c>
      <c r="U37" s="26" t="s">
        <v>29</v>
      </c>
      <c r="V37">
        <f t="shared" si="0"/>
        <v>0.4134055804285463</v>
      </c>
    </row>
    <row r="38" spans="1:22">
      <c r="A38" s="30">
        <v>1977</v>
      </c>
      <c r="B38" s="29">
        <v>77961329</v>
      </c>
      <c r="C38" s="31"/>
      <c r="D38" s="27">
        <v>354</v>
      </c>
      <c r="E38" s="31"/>
      <c r="F38" s="29">
        <v>220476</v>
      </c>
      <c r="G38" s="26" t="s">
        <v>29</v>
      </c>
      <c r="H38" s="29">
        <v>1001</v>
      </c>
      <c r="I38" s="31"/>
      <c r="J38" s="27" t="s">
        <v>27</v>
      </c>
      <c r="K38" s="27" t="s">
        <v>27</v>
      </c>
      <c r="L38" s="28">
        <v>2030.1</v>
      </c>
      <c r="M38" s="31"/>
      <c r="N38" s="27">
        <v>10.9</v>
      </c>
      <c r="O38" s="31"/>
      <c r="P38" s="28">
        <v>5373.1</v>
      </c>
      <c r="Q38" s="26" t="s">
        <v>29</v>
      </c>
      <c r="R38" s="27">
        <v>14.51</v>
      </c>
      <c r="S38" s="26" t="s">
        <v>29</v>
      </c>
      <c r="T38" s="27">
        <v>902</v>
      </c>
      <c r="U38" s="26" t="s">
        <v>29</v>
      </c>
      <c r="V38">
        <f t="shared" si="0"/>
        <v>0.3730726252893336</v>
      </c>
    </row>
    <row r="39" spans="1:22">
      <c r="A39" s="25">
        <v>1978</v>
      </c>
      <c r="B39" s="24">
        <v>79950399</v>
      </c>
      <c r="C39" s="21"/>
      <c r="D39" s="22">
        <v>359</v>
      </c>
      <c r="E39" s="21"/>
      <c r="F39" s="24">
        <v>239255</v>
      </c>
      <c r="G39" s="32" t="s">
        <v>29</v>
      </c>
      <c r="H39" s="24">
        <v>1075</v>
      </c>
      <c r="I39" s="32" t="s">
        <v>29</v>
      </c>
      <c r="J39" s="22" t="s">
        <v>27</v>
      </c>
      <c r="K39" s="22" t="s">
        <v>27</v>
      </c>
      <c r="L39" s="23">
        <v>2293.8000000000002</v>
      </c>
      <c r="M39" s="21"/>
      <c r="N39" s="22">
        <v>10.4</v>
      </c>
      <c r="O39" s="21"/>
      <c r="P39" s="23">
        <v>5672.8</v>
      </c>
      <c r="Q39" s="32" t="s">
        <v>29</v>
      </c>
      <c r="R39" s="22">
        <v>14.09</v>
      </c>
      <c r="S39" s="32" t="s">
        <v>29</v>
      </c>
      <c r="T39" s="22">
        <v>863</v>
      </c>
      <c r="U39" s="32" t="s">
        <v>29</v>
      </c>
      <c r="V39">
        <f t="shared" si="0"/>
        <v>0.35256166087356211</v>
      </c>
    </row>
    <row r="40" spans="1:22">
      <c r="A40" s="30">
        <v>1979</v>
      </c>
      <c r="B40" s="29">
        <v>80858582</v>
      </c>
      <c r="C40" s="31"/>
      <c r="D40" s="27">
        <v>359</v>
      </c>
      <c r="E40" s="31"/>
      <c r="F40" s="29">
        <v>297549</v>
      </c>
      <c r="G40" s="26" t="s">
        <v>29</v>
      </c>
      <c r="H40" s="29">
        <v>1322</v>
      </c>
      <c r="I40" s="31"/>
      <c r="J40" s="27" t="s">
        <v>27</v>
      </c>
      <c r="K40" s="27" t="s">
        <v>27</v>
      </c>
      <c r="L40" s="28">
        <v>2562.1999999999998</v>
      </c>
      <c r="M40" s="31"/>
      <c r="N40" s="27">
        <v>11.6</v>
      </c>
      <c r="O40" s="31"/>
      <c r="P40" s="28">
        <v>5850.1</v>
      </c>
      <c r="Q40" s="26" t="s">
        <v>29</v>
      </c>
      <c r="R40" s="27">
        <v>13.82</v>
      </c>
      <c r="S40" s="26" t="s">
        <v>29</v>
      </c>
      <c r="T40" s="27">
        <v>849</v>
      </c>
      <c r="U40" s="26" t="s">
        <v>29</v>
      </c>
      <c r="V40">
        <f t="shared" si="0"/>
        <v>0.28671016876122524</v>
      </c>
    </row>
    <row r="41" spans="1:22">
      <c r="A41" s="30">
        <v>1980</v>
      </c>
      <c r="B41" s="29">
        <v>78066681</v>
      </c>
      <c r="C41" s="31"/>
      <c r="D41" s="27">
        <v>344</v>
      </c>
      <c r="E41" s="31"/>
      <c r="F41" s="29">
        <v>374347</v>
      </c>
      <c r="G41" s="26" t="s">
        <v>29</v>
      </c>
      <c r="H41" s="29">
        <v>1647</v>
      </c>
      <c r="I41" s="31"/>
      <c r="J41" s="27" t="s">
        <v>27</v>
      </c>
      <c r="K41" s="27" t="s">
        <v>27</v>
      </c>
      <c r="L41" s="28">
        <v>2788.1</v>
      </c>
      <c r="M41" s="31"/>
      <c r="N41" s="27">
        <v>13.4</v>
      </c>
      <c r="O41" s="31"/>
      <c r="P41" s="28">
        <v>5834</v>
      </c>
      <c r="Q41" s="26" t="s">
        <v>29</v>
      </c>
      <c r="R41" s="27">
        <v>13.38</v>
      </c>
      <c r="S41" s="26" t="s">
        <v>29</v>
      </c>
      <c r="T41" s="27">
        <v>818</v>
      </c>
      <c r="U41" s="26" t="s">
        <v>29</v>
      </c>
      <c r="V41">
        <f t="shared" si="0"/>
        <v>0.22002236529868785</v>
      </c>
    </row>
    <row r="42" spans="1:22">
      <c r="A42" s="25">
        <v>1981</v>
      </c>
      <c r="B42" s="24">
        <v>76105778</v>
      </c>
      <c r="C42" s="21"/>
      <c r="D42" s="22">
        <v>332</v>
      </c>
      <c r="E42" s="21"/>
      <c r="F42" s="24">
        <v>427898</v>
      </c>
      <c r="G42" s="32" t="s">
        <v>29</v>
      </c>
      <c r="H42" s="24">
        <v>1865</v>
      </c>
      <c r="I42" s="32" t="s">
        <v>29</v>
      </c>
      <c r="J42" s="22" t="s">
        <v>27</v>
      </c>
      <c r="K42" s="22" t="s">
        <v>27</v>
      </c>
      <c r="L42" s="23">
        <v>3126.8</v>
      </c>
      <c r="M42" s="21"/>
      <c r="N42" s="22">
        <v>13.7</v>
      </c>
      <c r="O42" s="21"/>
      <c r="P42" s="23">
        <v>5982.1</v>
      </c>
      <c r="Q42" s="32" t="s">
        <v>29</v>
      </c>
      <c r="R42" s="22">
        <v>12.72</v>
      </c>
      <c r="S42" s="32" t="s">
        <v>29</v>
      </c>
      <c r="T42" s="22">
        <v>776</v>
      </c>
      <c r="U42" s="32" t="s">
        <v>29</v>
      </c>
      <c r="V42">
        <f t="shared" si="0"/>
        <v>0.18765184717617328</v>
      </c>
    </row>
    <row r="43" spans="1:22">
      <c r="A43" s="30">
        <v>1982</v>
      </c>
      <c r="B43" s="29">
        <v>73099190</v>
      </c>
      <c r="C43" s="31"/>
      <c r="D43" s="27">
        <v>316</v>
      </c>
      <c r="E43" s="31"/>
      <c r="F43" s="29">
        <v>426479</v>
      </c>
      <c r="G43" s="26" t="s">
        <v>29</v>
      </c>
      <c r="H43" s="29">
        <v>1841</v>
      </c>
      <c r="I43" s="26" t="s">
        <v>29</v>
      </c>
      <c r="J43" s="27" t="s">
        <v>27</v>
      </c>
      <c r="K43" s="27" t="s">
        <v>27</v>
      </c>
      <c r="L43" s="28">
        <v>3253.2</v>
      </c>
      <c r="M43" s="31"/>
      <c r="N43" s="27">
        <v>13.1</v>
      </c>
      <c r="O43" s="31"/>
      <c r="P43" s="28">
        <v>5865.9</v>
      </c>
      <c r="Q43" s="26" t="s">
        <v>29</v>
      </c>
      <c r="R43" s="27">
        <v>12.46</v>
      </c>
      <c r="S43" s="26" t="s">
        <v>29</v>
      </c>
      <c r="T43" s="27">
        <v>751</v>
      </c>
      <c r="U43" s="31"/>
      <c r="V43">
        <f t="shared" si="0"/>
        <v>0.18083828674968994</v>
      </c>
    </row>
    <row r="44" spans="1:22">
      <c r="A44" s="30">
        <v>1983</v>
      </c>
      <c r="B44" s="29">
        <v>72970579</v>
      </c>
      <c r="C44" s="31"/>
      <c r="D44" s="27">
        <v>312</v>
      </c>
      <c r="E44" s="31"/>
      <c r="F44" s="29">
        <v>417476</v>
      </c>
      <c r="G44" s="26" t="s">
        <v>29</v>
      </c>
      <c r="H44" s="29">
        <v>1786</v>
      </c>
      <c r="I44" s="26" t="s">
        <v>29</v>
      </c>
      <c r="J44" s="27" t="s">
        <v>27</v>
      </c>
      <c r="K44" s="27" t="s">
        <v>27</v>
      </c>
      <c r="L44" s="28">
        <v>3534.6</v>
      </c>
      <c r="M44" s="31"/>
      <c r="N44" s="27">
        <v>11.8</v>
      </c>
      <c r="O44" s="31"/>
      <c r="P44" s="28">
        <v>6130.9</v>
      </c>
      <c r="Q44" s="26" t="s">
        <v>29</v>
      </c>
      <c r="R44" s="27">
        <v>11.9</v>
      </c>
      <c r="S44" s="26" t="s">
        <v>29</v>
      </c>
      <c r="T44" s="27">
        <v>715</v>
      </c>
      <c r="U44" s="26" t="s">
        <v>29</v>
      </c>
      <c r="V44">
        <f t="shared" si="0"/>
        <v>0.18441309177142184</v>
      </c>
    </row>
    <row r="45" spans="1:22">
      <c r="A45" s="25">
        <v>1984</v>
      </c>
      <c r="B45" s="24">
        <v>76631706</v>
      </c>
      <c r="C45" s="21"/>
      <c r="D45" s="22">
        <v>325</v>
      </c>
      <c r="E45" s="21"/>
      <c r="F45" s="24">
        <v>435195</v>
      </c>
      <c r="G45" s="32" t="s">
        <v>29</v>
      </c>
      <c r="H45" s="24">
        <v>1845</v>
      </c>
      <c r="I45" s="21"/>
      <c r="J45" s="22" t="s">
        <v>27</v>
      </c>
      <c r="K45" s="22" t="s">
        <v>27</v>
      </c>
      <c r="L45" s="23">
        <v>3930.9</v>
      </c>
      <c r="M45" s="21"/>
      <c r="N45" s="22">
        <v>11.1</v>
      </c>
      <c r="O45" s="21"/>
      <c r="P45" s="23">
        <v>6571.5</v>
      </c>
      <c r="Q45" s="32" t="s">
        <v>29</v>
      </c>
      <c r="R45" s="22">
        <v>11.66</v>
      </c>
      <c r="S45" s="32" t="s">
        <v>29</v>
      </c>
      <c r="T45" s="22">
        <v>702</v>
      </c>
      <c r="U45" s="32" t="s">
        <v>29</v>
      </c>
      <c r="V45">
        <f t="shared" si="0"/>
        <v>0.18578047436750283</v>
      </c>
    </row>
    <row r="46" spans="1:22">
      <c r="A46" s="30">
        <v>1985</v>
      </c>
      <c r="B46" s="29">
        <v>76392386</v>
      </c>
      <c r="C46" s="31"/>
      <c r="D46" s="27">
        <v>321</v>
      </c>
      <c r="E46" s="31"/>
      <c r="F46" s="29">
        <v>438347</v>
      </c>
      <c r="G46" s="26" t="s">
        <v>29</v>
      </c>
      <c r="H46" s="29">
        <v>1842</v>
      </c>
      <c r="I46" s="31"/>
      <c r="J46" s="27" t="s">
        <v>27</v>
      </c>
      <c r="K46" s="27" t="s">
        <v>27</v>
      </c>
      <c r="L46" s="28">
        <v>4217.5</v>
      </c>
      <c r="M46" s="31"/>
      <c r="N46" s="27">
        <v>10.4</v>
      </c>
      <c r="O46" s="31"/>
      <c r="P46" s="28">
        <v>6843.4</v>
      </c>
      <c r="Q46" s="26" t="s">
        <v>29</v>
      </c>
      <c r="R46" s="27">
        <v>11.16</v>
      </c>
      <c r="S46" s="26" t="s">
        <v>29</v>
      </c>
      <c r="T46" s="27">
        <v>672</v>
      </c>
      <c r="U46" s="31"/>
      <c r="V46">
        <f t="shared" si="0"/>
        <v>0.18386857344609955</v>
      </c>
    </row>
    <row r="47" spans="1:22">
      <c r="A47" s="30">
        <v>1986</v>
      </c>
      <c r="B47" s="29">
        <v>76647019</v>
      </c>
      <c r="C47" s="31"/>
      <c r="D47" s="27">
        <v>319</v>
      </c>
      <c r="E47" s="31"/>
      <c r="F47" s="29">
        <v>383518</v>
      </c>
      <c r="G47" s="26" t="s">
        <v>29</v>
      </c>
      <c r="H47" s="29">
        <v>1597</v>
      </c>
      <c r="I47" s="31"/>
      <c r="J47" s="27" t="s">
        <v>27</v>
      </c>
      <c r="K47" s="27" t="s">
        <v>27</v>
      </c>
      <c r="L47" s="28">
        <v>4460.1000000000004</v>
      </c>
      <c r="M47" s="31"/>
      <c r="N47" s="27">
        <v>8.6</v>
      </c>
      <c r="O47" s="31"/>
      <c r="P47" s="28">
        <v>7080.5</v>
      </c>
      <c r="Q47" s="26" t="s">
        <v>29</v>
      </c>
      <c r="R47" s="27">
        <v>10.83</v>
      </c>
      <c r="S47" s="26" t="s">
        <v>29</v>
      </c>
      <c r="T47" s="27">
        <v>651</v>
      </c>
      <c r="U47" s="26" t="s">
        <v>29</v>
      </c>
      <c r="V47">
        <f t="shared" si="0"/>
        <v>0.21085552598147181</v>
      </c>
    </row>
    <row r="48" spans="1:22">
      <c r="A48" s="25">
        <v>1987</v>
      </c>
      <c r="B48" s="24">
        <v>79054457</v>
      </c>
      <c r="C48" s="21"/>
      <c r="D48" s="22">
        <v>326</v>
      </c>
      <c r="E48" s="21"/>
      <c r="F48" s="24">
        <v>396587</v>
      </c>
      <c r="G48" s="32" t="s">
        <v>29</v>
      </c>
      <c r="H48" s="24">
        <v>1637</v>
      </c>
      <c r="I48" s="32" t="s">
        <v>29</v>
      </c>
      <c r="J48" s="24">
        <v>8639922</v>
      </c>
      <c r="K48" s="22">
        <v>4.5999999999999996</v>
      </c>
      <c r="L48" s="23">
        <v>4736.3999999999996</v>
      </c>
      <c r="M48" s="21"/>
      <c r="N48" s="22">
        <v>8.4</v>
      </c>
      <c r="O48" s="21"/>
      <c r="P48" s="23">
        <v>7307</v>
      </c>
      <c r="Q48" s="32" t="s">
        <v>29</v>
      </c>
      <c r="R48" s="22">
        <v>10.82</v>
      </c>
      <c r="S48" s="32" t="s">
        <v>29</v>
      </c>
      <c r="T48" s="22">
        <v>652</v>
      </c>
      <c r="U48" s="32" t="s">
        <v>29</v>
      </c>
      <c r="V48">
        <f t="shared" si="0"/>
        <v>0.21031166245778682</v>
      </c>
    </row>
    <row r="49" spans="1:22">
      <c r="A49" s="30">
        <v>1988</v>
      </c>
      <c r="B49" s="29">
        <v>82709177</v>
      </c>
      <c r="C49" s="31"/>
      <c r="D49" s="27">
        <v>338</v>
      </c>
      <c r="E49" s="31"/>
      <c r="F49" s="29">
        <v>410515</v>
      </c>
      <c r="G49" s="26" t="s">
        <v>29</v>
      </c>
      <c r="H49" s="29">
        <v>1679</v>
      </c>
      <c r="I49" s="26" t="s">
        <v>29</v>
      </c>
      <c r="J49" s="29">
        <v>9359516</v>
      </c>
      <c r="K49" s="27">
        <v>4.4000000000000004</v>
      </c>
      <c r="L49" s="28">
        <v>5100.3999999999996</v>
      </c>
      <c r="M49" s="31"/>
      <c r="N49" s="27">
        <v>8</v>
      </c>
      <c r="O49" s="31"/>
      <c r="P49" s="28">
        <v>7607.4</v>
      </c>
      <c r="Q49" s="26" t="s">
        <v>29</v>
      </c>
      <c r="R49" s="27">
        <v>10.87</v>
      </c>
      <c r="S49" s="26" t="s">
        <v>29</v>
      </c>
      <c r="T49" s="27">
        <v>655</v>
      </c>
      <c r="U49" s="26" t="s">
        <v>29</v>
      </c>
      <c r="V49">
        <f t="shared" si="0"/>
        <v>0.21256910265884146</v>
      </c>
    </row>
    <row r="50" spans="1:22">
      <c r="A50" s="30">
        <v>1989</v>
      </c>
      <c r="B50" s="29">
        <v>84785997</v>
      </c>
      <c r="C50" s="26" t="s">
        <v>29</v>
      </c>
      <c r="D50" s="27">
        <v>344</v>
      </c>
      <c r="E50" s="31"/>
      <c r="F50" s="29">
        <v>437679</v>
      </c>
      <c r="G50" s="26" t="s">
        <v>29</v>
      </c>
      <c r="H50" s="29">
        <v>1773</v>
      </c>
      <c r="I50" s="31"/>
      <c r="J50" s="29">
        <v>9969567</v>
      </c>
      <c r="K50" s="27">
        <v>4.4000000000000004</v>
      </c>
      <c r="L50" s="28">
        <v>5482.1</v>
      </c>
      <c r="M50" s="31"/>
      <c r="N50" s="27">
        <v>8</v>
      </c>
      <c r="O50" s="31"/>
      <c r="P50" s="28">
        <v>7879.2</v>
      </c>
      <c r="Q50" s="26" t="s">
        <v>29</v>
      </c>
      <c r="R50" s="27">
        <v>10.76</v>
      </c>
      <c r="S50" s="26" t="s">
        <v>29</v>
      </c>
      <c r="T50" s="27">
        <v>643</v>
      </c>
      <c r="U50" s="31"/>
      <c r="V50">
        <f t="shared" si="0"/>
        <v>0.20438258717514962</v>
      </c>
    </row>
    <row r="51" spans="1:22">
      <c r="A51" s="25">
        <v>1990</v>
      </c>
      <c r="B51" s="24">
        <v>84485125</v>
      </c>
      <c r="C51" s="21"/>
      <c r="D51" s="22">
        <v>338</v>
      </c>
      <c r="E51" s="21"/>
      <c r="F51" s="24">
        <v>472653</v>
      </c>
      <c r="G51" s="32" t="s">
        <v>29</v>
      </c>
      <c r="H51" s="24">
        <v>1893</v>
      </c>
      <c r="I51" s="21"/>
      <c r="J51" s="24">
        <v>10511114</v>
      </c>
      <c r="K51" s="22">
        <v>4.5</v>
      </c>
      <c r="L51" s="23">
        <v>5800.5</v>
      </c>
      <c r="M51" s="21"/>
      <c r="N51" s="22">
        <v>8.1</v>
      </c>
      <c r="O51" s="21"/>
      <c r="P51" s="23">
        <v>8027.1</v>
      </c>
      <c r="Q51" s="32" t="s">
        <v>29</v>
      </c>
      <c r="R51" s="22">
        <v>10.52</v>
      </c>
      <c r="S51" s="21"/>
      <c r="T51" s="22">
        <v>628</v>
      </c>
      <c r="U51" s="32" t="s">
        <v>29</v>
      </c>
      <c r="V51">
        <f t="shared" si="0"/>
        <v>0.18858767339567822</v>
      </c>
    </row>
    <row r="52" spans="1:22">
      <c r="A52" s="30">
        <v>1991</v>
      </c>
      <c r="B52" s="29">
        <v>84437971</v>
      </c>
      <c r="C52" s="31"/>
      <c r="D52" s="27">
        <v>334</v>
      </c>
      <c r="E52" s="31"/>
      <c r="F52" s="29">
        <v>470668</v>
      </c>
      <c r="G52" s="26" t="s">
        <v>29</v>
      </c>
      <c r="H52" s="29">
        <v>1860</v>
      </c>
      <c r="I52" s="31"/>
      <c r="J52" s="29">
        <v>10676472</v>
      </c>
      <c r="K52" s="27">
        <v>4.4000000000000004</v>
      </c>
      <c r="L52" s="28">
        <v>5992.1</v>
      </c>
      <c r="M52" s="31"/>
      <c r="N52" s="27">
        <v>7.9</v>
      </c>
      <c r="O52" s="31"/>
      <c r="P52" s="28">
        <v>8008.3</v>
      </c>
      <c r="Q52" s="26" t="s">
        <v>29</v>
      </c>
      <c r="R52" s="27">
        <v>10.54</v>
      </c>
      <c r="S52" s="26" t="s">
        <v>29</v>
      </c>
      <c r="T52" s="27">
        <v>624</v>
      </c>
      <c r="U52" s="26" t="s">
        <v>29</v>
      </c>
      <c r="V52">
        <f t="shared" si="0"/>
        <v>0.18927732390470331</v>
      </c>
    </row>
    <row r="53" spans="1:22">
      <c r="A53" s="30">
        <v>1992</v>
      </c>
      <c r="B53" s="29">
        <v>85782973</v>
      </c>
      <c r="C53" s="26" t="s">
        <v>29</v>
      </c>
      <c r="D53" s="27">
        <v>334</v>
      </c>
      <c r="E53" s="31"/>
      <c r="F53" s="29">
        <v>475644</v>
      </c>
      <c r="G53" s="26" t="s">
        <v>29</v>
      </c>
      <c r="H53" s="29">
        <v>1854</v>
      </c>
      <c r="I53" s="26" t="s">
        <v>29</v>
      </c>
      <c r="J53" s="29">
        <v>11242426</v>
      </c>
      <c r="K53" s="27">
        <v>4.2</v>
      </c>
      <c r="L53" s="28">
        <v>6342.3</v>
      </c>
      <c r="M53" s="31"/>
      <c r="N53" s="27">
        <v>7.5</v>
      </c>
      <c r="O53" s="31"/>
      <c r="P53" s="28">
        <v>8280</v>
      </c>
      <c r="Q53" s="26" t="s">
        <v>29</v>
      </c>
      <c r="R53" s="27">
        <v>10.36</v>
      </c>
      <c r="S53" s="26" t="s">
        <v>29</v>
      </c>
      <c r="T53" s="27">
        <v>615</v>
      </c>
      <c r="U53" s="31"/>
      <c r="V53">
        <f t="shared" si="0"/>
        <v>0.19028061277592215</v>
      </c>
    </row>
    <row r="54" spans="1:22">
      <c r="A54" s="25">
        <v>1993</v>
      </c>
      <c r="B54" s="24">
        <v>87423617</v>
      </c>
      <c r="C54" s="21"/>
      <c r="D54" s="22">
        <v>336</v>
      </c>
      <c r="E54" s="21"/>
      <c r="F54" s="24">
        <v>491231</v>
      </c>
      <c r="G54" s="32" t="s">
        <v>29</v>
      </c>
      <c r="H54" s="24">
        <v>1890</v>
      </c>
      <c r="I54" s="32" t="s">
        <v>29</v>
      </c>
      <c r="J54" s="24">
        <v>11857619</v>
      </c>
      <c r="K54" s="22">
        <v>4.0999999999999996</v>
      </c>
      <c r="L54" s="23">
        <v>6667.4</v>
      </c>
      <c r="M54" s="21"/>
      <c r="N54" s="22">
        <v>7.4</v>
      </c>
      <c r="O54" s="21"/>
      <c r="P54" s="23">
        <v>8516.2000000000007</v>
      </c>
      <c r="Q54" s="32" t="s">
        <v>29</v>
      </c>
      <c r="R54" s="22">
        <v>10.27</v>
      </c>
      <c r="S54" s="32" t="s">
        <v>29</v>
      </c>
      <c r="T54" s="22">
        <v>609</v>
      </c>
      <c r="U54" s="32" t="s">
        <v>29</v>
      </c>
      <c r="V54">
        <f t="shared" si="0"/>
        <v>0.18776665746907323</v>
      </c>
    </row>
    <row r="55" spans="1:22">
      <c r="A55" s="30">
        <v>1994</v>
      </c>
      <c r="B55" s="29">
        <v>89091331</v>
      </c>
      <c r="C55" s="31"/>
      <c r="D55" s="27">
        <v>339</v>
      </c>
      <c r="E55" s="31"/>
      <c r="F55" s="29">
        <v>504073</v>
      </c>
      <c r="G55" s="31"/>
      <c r="H55" s="29">
        <v>1916</v>
      </c>
      <c r="I55" s="31"/>
      <c r="J55" s="29">
        <v>12647199</v>
      </c>
      <c r="K55" s="27">
        <v>4</v>
      </c>
      <c r="L55" s="28">
        <v>7085.2</v>
      </c>
      <c r="M55" s="31"/>
      <c r="N55" s="27">
        <v>7.1</v>
      </c>
      <c r="O55" s="31"/>
      <c r="P55" s="28">
        <v>8863.1</v>
      </c>
      <c r="Q55" s="26" t="s">
        <v>29</v>
      </c>
      <c r="R55" s="27">
        <v>10.050000000000001</v>
      </c>
      <c r="S55" s="26" t="s">
        <v>29</v>
      </c>
      <c r="T55" s="27">
        <v>593</v>
      </c>
      <c r="U55" s="31"/>
      <c r="V55">
        <f t="shared" si="0"/>
        <v>0.18647365443180436</v>
      </c>
    </row>
    <row r="56" spans="1:22">
      <c r="A56" s="30">
        <v>1995</v>
      </c>
      <c r="B56" s="29">
        <v>91029067</v>
      </c>
      <c r="C56" s="31"/>
      <c r="D56" s="27">
        <v>342</v>
      </c>
      <c r="E56" s="31"/>
      <c r="F56" s="29">
        <v>513947</v>
      </c>
      <c r="G56" s="31"/>
      <c r="H56" s="29">
        <v>1930</v>
      </c>
      <c r="I56" s="31"/>
      <c r="J56" s="29">
        <v>13451594</v>
      </c>
      <c r="K56" s="27">
        <v>3.8</v>
      </c>
      <c r="L56" s="28">
        <v>7414.7</v>
      </c>
      <c r="M56" s="31"/>
      <c r="N56" s="27">
        <v>6.9</v>
      </c>
      <c r="O56" s="31"/>
      <c r="P56" s="28">
        <v>9086</v>
      </c>
      <c r="Q56" s="26" t="s">
        <v>29</v>
      </c>
      <c r="R56" s="27">
        <v>10.02</v>
      </c>
      <c r="S56" s="26" t="s">
        <v>29</v>
      </c>
      <c r="T56" s="27">
        <v>585</v>
      </c>
      <c r="U56" s="26" t="s">
        <v>29</v>
      </c>
      <c r="V56">
        <f t="shared" si="0"/>
        <v>0.18686898495340046</v>
      </c>
    </row>
    <row r="57" spans="1:22">
      <c r="A57" s="25">
        <v>1996</v>
      </c>
      <c r="B57" s="24">
        <v>94022224</v>
      </c>
      <c r="C57" s="32" t="s">
        <v>29</v>
      </c>
      <c r="D57" s="22">
        <v>349</v>
      </c>
      <c r="E57" s="21"/>
      <c r="F57" s="24">
        <v>559890</v>
      </c>
      <c r="G57" s="21"/>
      <c r="H57" s="24">
        <v>2078</v>
      </c>
      <c r="I57" s="21"/>
      <c r="J57" s="24">
        <v>14259899</v>
      </c>
      <c r="K57" s="22">
        <v>3.9</v>
      </c>
      <c r="L57" s="23">
        <v>7838.5</v>
      </c>
      <c r="M57" s="21"/>
      <c r="N57" s="22">
        <v>7.1</v>
      </c>
      <c r="O57" s="21"/>
      <c r="P57" s="23">
        <v>9425.7999999999993</v>
      </c>
      <c r="Q57" s="32" t="s">
        <v>29</v>
      </c>
      <c r="R57" s="22">
        <v>9.9700000000000006</v>
      </c>
      <c r="S57" s="21"/>
      <c r="T57" s="22">
        <v>584</v>
      </c>
      <c r="U57" s="32" t="s">
        <v>29</v>
      </c>
      <c r="V57">
        <f t="shared" si="0"/>
        <v>0.17717534187487113</v>
      </c>
    </row>
    <row r="58" spans="1:22">
      <c r="A58" s="30">
        <v>1997</v>
      </c>
      <c r="B58" s="29">
        <v>94602213</v>
      </c>
      <c r="C58" s="31"/>
      <c r="D58" s="27">
        <v>347</v>
      </c>
      <c r="E58" s="31"/>
      <c r="F58" s="29">
        <v>566714</v>
      </c>
      <c r="G58" s="31"/>
      <c r="H58" s="29">
        <v>2079</v>
      </c>
      <c r="I58" s="31"/>
      <c r="J58" s="29">
        <v>15160533</v>
      </c>
      <c r="K58" s="27">
        <v>3.7</v>
      </c>
      <c r="L58" s="28">
        <v>8332.4</v>
      </c>
      <c r="M58" s="31"/>
      <c r="N58" s="27">
        <v>6.8</v>
      </c>
      <c r="O58" s="31"/>
      <c r="P58" s="28">
        <v>9845.9</v>
      </c>
      <c r="Q58" s="26" t="s">
        <v>29</v>
      </c>
      <c r="R58" s="27">
        <v>9.61</v>
      </c>
      <c r="S58" s="26" t="s">
        <v>29</v>
      </c>
      <c r="T58" s="27">
        <v>566</v>
      </c>
      <c r="U58" s="31"/>
      <c r="V58">
        <f t="shared" si="0"/>
        <v>0.17612168215132626</v>
      </c>
    </row>
    <row r="59" spans="1:22">
      <c r="A59" s="30">
        <v>1998</v>
      </c>
      <c r="B59" s="29">
        <v>95017899</v>
      </c>
      <c r="C59" s="31"/>
      <c r="D59" s="27">
        <v>344</v>
      </c>
      <c r="E59" s="31"/>
      <c r="F59" s="29">
        <v>525515</v>
      </c>
      <c r="G59" s="31"/>
      <c r="H59" s="29">
        <v>1905</v>
      </c>
      <c r="I59" s="31"/>
      <c r="J59" s="29">
        <v>15987354</v>
      </c>
      <c r="K59" s="27">
        <v>3.3</v>
      </c>
      <c r="L59" s="28">
        <v>8793.5</v>
      </c>
      <c r="M59" s="31"/>
      <c r="N59" s="27">
        <v>6</v>
      </c>
      <c r="O59" s="31"/>
      <c r="P59" s="28">
        <v>10274.700000000001</v>
      </c>
      <c r="Q59" s="26" t="s">
        <v>29</v>
      </c>
      <c r="R59" s="27">
        <v>9.25</v>
      </c>
      <c r="S59" s="26" t="s">
        <v>29</v>
      </c>
      <c r="T59" s="27">
        <v>547</v>
      </c>
      <c r="U59" s="31"/>
      <c r="V59">
        <f t="shared" si="0"/>
        <v>0.19076371739256559</v>
      </c>
    </row>
    <row r="60" spans="1:22">
      <c r="A60" s="25">
        <v>1999</v>
      </c>
      <c r="B60" s="24">
        <v>96651958</v>
      </c>
      <c r="C60" s="21"/>
      <c r="D60" s="22">
        <v>346</v>
      </c>
      <c r="E60" s="21"/>
      <c r="F60" s="24">
        <v>556379</v>
      </c>
      <c r="G60" s="32" t="s">
        <v>29</v>
      </c>
      <c r="H60" s="24">
        <v>1994</v>
      </c>
      <c r="I60" s="21"/>
      <c r="J60" s="24">
        <v>17017398</v>
      </c>
      <c r="K60" s="22">
        <v>3.3</v>
      </c>
      <c r="L60" s="23">
        <v>9353.5</v>
      </c>
      <c r="M60" s="21"/>
      <c r="N60" s="22">
        <v>5.9</v>
      </c>
      <c r="O60" s="21"/>
      <c r="P60" s="23">
        <v>10770.7</v>
      </c>
      <c r="Q60" s="32" t="s">
        <v>29</v>
      </c>
      <c r="R60" s="22">
        <v>8.9700000000000006</v>
      </c>
      <c r="S60" s="21"/>
      <c r="T60" s="22">
        <v>528</v>
      </c>
      <c r="U60" s="32" t="s">
        <v>29</v>
      </c>
      <c r="V60">
        <f t="shared" si="0"/>
        <v>0.18328013554510902</v>
      </c>
    </row>
    <row r="61" spans="1:22">
      <c r="A61" s="30">
        <v>2000</v>
      </c>
      <c r="B61" s="29">
        <v>98814459</v>
      </c>
      <c r="C61" s="26" t="s">
        <v>29</v>
      </c>
      <c r="D61" s="27">
        <v>350</v>
      </c>
      <c r="E61" s="31"/>
      <c r="F61" s="29">
        <v>685902</v>
      </c>
      <c r="G61" s="26" t="s">
        <v>29</v>
      </c>
      <c r="H61" s="29">
        <v>2431</v>
      </c>
      <c r="I61" s="31"/>
      <c r="J61" s="29">
        <v>18305713</v>
      </c>
      <c r="K61" s="27">
        <v>3.7</v>
      </c>
      <c r="L61" s="28">
        <v>9951.5</v>
      </c>
      <c r="M61" s="31"/>
      <c r="N61" s="27">
        <v>6.9</v>
      </c>
      <c r="O61" s="31"/>
      <c r="P61" s="28">
        <v>11216.4</v>
      </c>
      <c r="Q61" s="26" t="s">
        <v>29</v>
      </c>
      <c r="R61" s="27">
        <v>8.81</v>
      </c>
      <c r="S61" s="26" t="s">
        <v>29</v>
      </c>
      <c r="T61" s="27">
        <v>523</v>
      </c>
      <c r="U61" s="31"/>
      <c r="V61">
        <f t="shared" si="0"/>
        <v>0.15199660880600743</v>
      </c>
    </row>
    <row r="62" spans="1:22">
      <c r="A62" s="30">
        <v>2001</v>
      </c>
      <c r="B62" s="29">
        <v>96168155</v>
      </c>
      <c r="C62" s="31"/>
      <c r="D62" s="27">
        <v>337</v>
      </c>
      <c r="E62" s="31"/>
      <c r="F62" s="29">
        <v>694484</v>
      </c>
      <c r="G62" s="31"/>
      <c r="H62" s="29">
        <v>2437</v>
      </c>
      <c r="I62" s="26" t="s">
        <v>29</v>
      </c>
      <c r="J62" s="29">
        <v>18576451</v>
      </c>
      <c r="K62" s="27">
        <v>3.7</v>
      </c>
      <c r="L62" s="28">
        <v>10286.200000000001</v>
      </c>
      <c r="M62" s="31"/>
      <c r="N62" s="27">
        <v>6.8</v>
      </c>
      <c r="O62" s="31"/>
      <c r="P62" s="28">
        <v>11337.5</v>
      </c>
      <c r="Q62" s="26" t="s">
        <v>29</v>
      </c>
      <c r="R62" s="27">
        <v>8.48</v>
      </c>
      <c r="S62" s="31"/>
      <c r="T62" s="27">
        <v>508</v>
      </c>
      <c r="U62" s="31"/>
      <c r="V62">
        <f t="shared" si="0"/>
        <v>0.14609808048114067</v>
      </c>
    </row>
    <row r="63" spans="1:22">
      <c r="A63" s="25">
        <v>2002</v>
      </c>
      <c r="B63" s="24">
        <v>97645118</v>
      </c>
      <c r="C63" s="32" t="s">
        <v>29</v>
      </c>
      <c r="D63" s="22">
        <v>339</v>
      </c>
      <c r="E63" s="32" t="s">
        <v>29</v>
      </c>
      <c r="F63" s="24">
        <v>662414</v>
      </c>
      <c r="G63" s="32" t="s">
        <v>29</v>
      </c>
      <c r="H63" s="24">
        <v>2303</v>
      </c>
      <c r="I63" s="32" t="s">
        <v>29</v>
      </c>
      <c r="J63" s="24">
        <v>18874218</v>
      </c>
      <c r="K63" s="22">
        <v>3.5</v>
      </c>
      <c r="L63" s="23">
        <v>10642.3</v>
      </c>
      <c r="M63" s="21"/>
      <c r="N63" s="22">
        <v>6.2</v>
      </c>
      <c r="O63" s="21"/>
      <c r="P63" s="23">
        <v>11543.1</v>
      </c>
      <c r="Q63" s="32" t="s">
        <v>29</v>
      </c>
      <c r="R63" s="22">
        <v>8.4600000000000009</v>
      </c>
      <c r="S63" s="21"/>
      <c r="T63" s="22">
        <v>503</v>
      </c>
      <c r="U63" s="21"/>
      <c r="V63">
        <f t="shared" si="0"/>
        <v>0.15552367228364164</v>
      </c>
    </row>
    <row r="64" spans="1:22">
      <c r="A64" s="30">
        <v>2003</v>
      </c>
      <c r="B64" s="29">
        <v>97977655</v>
      </c>
      <c r="C64" s="26" t="s">
        <v>29</v>
      </c>
      <c r="D64" s="27">
        <v>338</v>
      </c>
      <c r="E64" s="31"/>
      <c r="F64" s="29">
        <v>754708</v>
      </c>
      <c r="G64" s="31"/>
      <c r="H64" s="29">
        <v>2601</v>
      </c>
      <c r="I64" s="26" t="s">
        <v>29</v>
      </c>
      <c r="J64" s="29">
        <v>19832277</v>
      </c>
      <c r="K64" s="27">
        <v>3.8</v>
      </c>
      <c r="L64" s="28">
        <v>11142.2</v>
      </c>
      <c r="M64" s="26" t="s">
        <v>29</v>
      </c>
      <c r="N64" s="27">
        <v>6.8</v>
      </c>
      <c r="O64" s="31"/>
      <c r="P64" s="28">
        <v>11836.4</v>
      </c>
      <c r="Q64" s="26" t="s">
        <v>29</v>
      </c>
      <c r="R64" s="27">
        <v>8.2799999999999994</v>
      </c>
      <c r="S64" s="26" t="s">
        <v>29</v>
      </c>
      <c r="T64" s="27">
        <v>495</v>
      </c>
      <c r="U64" s="31"/>
      <c r="V64">
        <f t="shared" si="0"/>
        <v>0.13696940137896313</v>
      </c>
    </row>
    <row r="65" spans="1:22">
      <c r="A65" s="30">
        <v>2004</v>
      </c>
      <c r="B65" s="29">
        <v>100161797</v>
      </c>
      <c r="C65" s="26" t="s">
        <v>29</v>
      </c>
      <c r="D65" s="27">
        <v>342</v>
      </c>
      <c r="E65" s="31"/>
      <c r="F65" s="29">
        <v>871097</v>
      </c>
      <c r="G65" s="26" t="s">
        <v>29</v>
      </c>
      <c r="H65" s="29">
        <v>2975</v>
      </c>
      <c r="I65" s="26" t="s">
        <v>29</v>
      </c>
      <c r="J65" s="29">
        <v>21267696</v>
      </c>
      <c r="K65" s="27">
        <v>4.0999999999999996</v>
      </c>
      <c r="L65" s="28">
        <v>11853.3</v>
      </c>
      <c r="M65" s="26" t="s">
        <v>29</v>
      </c>
      <c r="N65" s="27">
        <v>7.3</v>
      </c>
      <c r="O65" s="31"/>
      <c r="P65" s="28">
        <v>12246.9</v>
      </c>
      <c r="Q65" s="26" t="s">
        <v>29</v>
      </c>
      <c r="R65" s="27">
        <v>8.18</v>
      </c>
      <c r="S65" s="26" t="s">
        <v>29</v>
      </c>
      <c r="T65" s="27">
        <v>488</v>
      </c>
      <c r="U65" s="26" t="s">
        <v>29</v>
      </c>
      <c r="V65">
        <f t="shared" si="0"/>
        <v>0.12131403836708461</v>
      </c>
    </row>
    <row r="66" spans="1:22">
      <c r="A66" s="25">
        <v>2005</v>
      </c>
      <c r="B66" s="24">
        <v>100281511</v>
      </c>
      <c r="C66" s="32" t="s">
        <v>29</v>
      </c>
      <c r="D66" s="22">
        <v>339</v>
      </c>
      <c r="E66" s="21"/>
      <c r="F66" s="24">
        <v>1046897</v>
      </c>
      <c r="G66" s="32" t="s">
        <v>29</v>
      </c>
      <c r="H66" s="24">
        <v>3543</v>
      </c>
      <c r="I66" s="32" t="s">
        <v>29</v>
      </c>
      <c r="J66" s="24">
        <v>23046942</v>
      </c>
      <c r="K66" s="22">
        <v>4.5</v>
      </c>
      <c r="L66" s="23">
        <v>12623</v>
      </c>
      <c r="M66" s="32" t="s">
        <v>29</v>
      </c>
      <c r="N66" s="22">
        <v>8.3000000000000007</v>
      </c>
      <c r="O66" s="21"/>
      <c r="P66" s="23">
        <v>12623</v>
      </c>
      <c r="Q66" s="32" t="s">
        <v>29</v>
      </c>
      <c r="R66" s="22">
        <v>7.94</v>
      </c>
      <c r="S66" s="32" t="s">
        <v>29</v>
      </c>
      <c r="T66" s="22">
        <v>475</v>
      </c>
      <c r="U66" s="32" t="s">
        <v>29</v>
      </c>
      <c r="V66">
        <f t="shared" si="0"/>
        <v>0.10106304616544408</v>
      </c>
    </row>
    <row r="67" spans="1:22">
      <c r="A67" s="30">
        <v>2006</v>
      </c>
      <c r="B67" s="29">
        <v>99629469</v>
      </c>
      <c r="C67" s="26" t="s">
        <v>29</v>
      </c>
      <c r="D67" s="27">
        <v>334</v>
      </c>
      <c r="E67" s="31"/>
      <c r="F67" s="29">
        <v>1159687</v>
      </c>
      <c r="G67" s="26" t="s">
        <v>29</v>
      </c>
      <c r="H67" s="29">
        <v>3887</v>
      </c>
      <c r="I67" s="26" t="s">
        <v>29</v>
      </c>
      <c r="J67" s="29">
        <v>24476997</v>
      </c>
      <c r="K67" s="27">
        <v>4.7</v>
      </c>
      <c r="L67" s="28">
        <v>13377.2</v>
      </c>
      <c r="M67" s="26" t="s">
        <v>29</v>
      </c>
      <c r="N67" s="27">
        <v>8.6999999999999993</v>
      </c>
      <c r="O67" s="31"/>
      <c r="P67" s="28">
        <v>12958.5</v>
      </c>
      <c r="Q67" s="26" t="s">
        <v>29</v>
      </c>
      <c r="R67" s="27">
        <v>7.69</v>
      </c>
      <c r="S67" s="26" t="s">
        <v>29</v>
      </c>
      <c r="T67" s="27">
        <v>457</v>
      </c>
      <c r="U67" s="26" t="s">
        <v>29</v>
      </c>
      <c r="V67">
        <f t="shared" si="0"/>
        <v>9.0640542734649179E-2</v>
      </c>
    </row>
    <row r="68" spans="1:22">
      <c r="A68" s="30">
        <v>2007</v>
      </c>
      <c r="B68" s="29">
        <v>101295961</v>
      </c>
      <c r="C68" s="26" t="s">
        <v>29</v>
      </c>
      <c r="D68" s="27">
        <v>336</v>
      </c>
      <c r="E68" s="31"/>
      <c r="F68" s="29">
        <v>1234282</v>
      </c>
      <c r="G68" s="26" t="s">
        <v>29</v>
      </c>
      <c r="H68" s="29">
        <v>4097</v>
      </c>
      <c r="I68" s="26" t="s">
        <v>29</v>
      </c>
      <c r="J68" s="29">
        <v>25819671</v>
      </c>
      <c r="K68" s="27">
        <v>4.8</v>
      </c>
      <c r="L68" s="28">
        <v>14028.7</v>
      </c>
      <c r="M68" s="26" t="s">
        <v>29</v>
      </c>
      <c r="N68" s="27">
        <v>8.8000000000000007</v>
      </c>
      <c r="O68" s="31"/>
      <c r="P68" s="28">
        <v>13206.4</v>
      </c>
      <c r="Q68" s="26" t="s">
        <v>29</v>
      </c>
      <c r="R68" s="27">
        <v>7.67</v>
      </c>
      <c r="S68" s="26" t="s">
        <v>29</v>
      </c>
      <c r="T68" s="27">
        <v>456</v>
      </c>
      <c r="U68" s="26" t="s">
        <v>29</v>
      </c>
      <c r="V68">
        <f>B68/F68*1055.0559/1000000</f>
        <v>8.6587101893424612E-2</v>
      </c>
    </row>
    <row r="69" spans="1:22">
      <c r="A69" s="25">
        <v>2008</v>
      </c>
      <c r="B69" s="24">
        <v>99274527</v>
      </c>
      <c r="C69" s="32" t="s">
        <v>29</v>
      </c>
      <c r="D69" s="22">
        <v>326</v>
      </c>
      <c r="E69" s="21"/>
      <c r="F69" s="24">
        <v>1408845</v>
      </c>
      <c r="G69" s="32" t="s">
        <v>29</v>
      </c>
      <c r="H69" s="24">
        <v>4633</v>
      </c>
      <c r="I69" s="32" t="s">
        <v>29</v>
      </c>
      <c r="J69" s="24">
        <v>26561903</v>
      </c>
      <c r="K69" s="22">
        <v>5.3</v>
      </c>
      <c r="L69" s="23">
        <v>14291.5</v>
      </c>
      <c r="M69" s="32" t="s">
        <v>29</v>
      </c>
      <c r="N69" s="22">
        <v>9.9</v>
      </c>
      <c r="O69" s="32" t="s">
        <v>29</v>
      </c>
      <c r="P69" s="23">
        <v>13161.9</v>
      </c>
      <c r="Q69" s="32" t="s">
        <v>29</v>
      </c>
      <c r="R69" s="22">
        <v>7.54</v>
      </c>
      <c r="S69" s="32" t="s">
        <v>29</v>
      </c>
      <c r="T69" s="22">
        <v>444</v>
      </c>
      <c r="U69" s="32" t="s">
        <v>29</v>
      </c>
      <c r="V69">
        <f t="shared" si="0"/>
        <v>7.4344711753996567E-2</v>
      </c>
    </row>
    <row r="70" spans="1:22">
      <c r="A70" s="30">
        <v>2009</v>
      </c>
      <c r="B70" s="29">
        <v>94559407</v>
      </c>
      <c r="C70" s="26" t="s">
        <v>29</v>
      </c>
      <c r="D70" s="27">
        <v>308</v>
      </c>
      <c r="E70" s="31"/>
      <c r="F70" s="29">
        <v>1061220</v>
      </c>
      <c r="G70" s="26" t="s">
        <v>29</v>
      </c>
      <c r="H70" s="29">
        <v>3459</v>
      </c>
      <c r="I70" s="26" t="s">
        <v>29</v>
      </c>
      <c r="J70" s="29">
        <v>24568581</v>
      </c>
      <c r="K70" s="27">
        <v>4.3</v>
      </c>
      <c r="L70" s="28">
        <v>13939</v>
      </c>
      <c r="M70" s="26" t="s">
        <v>29</v>
      </c>
      <c r="N70" s="27">
        <v>7.6</v>
      </c>
      <c r="O70" s="26" t="s">
        <v>29</v>
      </c>
      <c r="P70" s="28">
        <v>12703.1</v>
      </c>
      <c r="Q70" s="26" t="s">
        <v>29</v>
      </c>
      <c r="R70" s="27">
        <v>7.44</v>
      </c>
      <c r="S70" s="26" t="s">
        <v>29</v>
      </c>
      <c r="T70" s="27">
        <v>427</v>
      </c>
      <c r="U70" s="26" t="s">
        <v>29</v>
      </c>
      <c r="V70">
        <f t="shared" si="0"/>
        <v>9.4010158360991428E-2</v>
      </c>
    </row>
    <row r="71" spans="1:22">
      <c r="A71" s="30">
        <v>2010</v>
      </c>
      <c r="B71" s="29">
        <v>97722053</v>
      </c>
      <c r="C71" s="26" t="s">
        <v>29</v>
      </c>
      <c r="D71" s="27">
        <v>316</v>
      </c>
      <c r="E71" s="26" t="s">
        <v>29</v>
      </c>
      <c r="F71" s="29">
        <v>1204827</v>
      </c>
      <c r="G71" s="26" t="s">
        <v>29</v>
      </c>
      <c r="H71" s="29">
        <v>3895</v>
      </c>
      <c r="I71" s="26" t="s">
        <v>29</v>
      </c>
      <c r="J71" s="29">
        <v>25811383</v>
      </c>
      <c r="K71" s="27">
        <v>4.7</v>
      </c>
      <c r="L71" s="28">
        <v>14526.5</v>
      </c>
      <c r="M71" s="26" t="s">
        <v>29</v>
      </c>
      <c r="N71" s="27">
        <v>8.3000000000000007</v>
      </c>
      <c r="O71" s="26" t="s">
        <v>29</v>
      </c>
      <c r="P71" s="28">
        <v>13088</v>
      </c>
      <c r="Q71" s="26" t="s">
        <v>29</v>
      </c>
      <c r="R71" s="27">
        <v>7.47</v>
      </c>
      <c r="S71" s="26" t="s">
        <v>29</v>
      </c>
      <c r="T71" s="27">
        <v>429</v>
      </c>
      <c r="U71" s="26" t="s">
        <v>29</v>
      </c>
      <c r="V71">
        <f t="shared" si="0"/>
        <v>8.5574301188272431E-2</v>
      </c>
    </row>
    <row r="72" spans="1:22">
      <c r="A72" s="25" t="s">
        <v>28</v>
      </c>
      <c r="B72" s="24">
        <v>97301269</v>
      </c>
      <c r="C72" s="21"/>
      <c r="D72" s="22">
        <v>312</v>
      </c>
      <c r="E72" s="21"/>
      <c r="F72" s="22" t="s">
        <v>27</v>
      </c>
      <c r="G72" s="21"/>
      <c r="H72" s="22" t="s">
        <v>27</v>
      </c>
      <c r="I72" s="21"/>
      <c r="J72" s="22" t="s">
        <v>27</v>
      </c>
      <c r="K72" s="22" t="s">
        <v>27</v>
      </c>
      <c r="L72" s="23">
        <v>15094</v>
      </c>
      <c r="M72" s="21"/>
      <c r="N72" s="22" t="s">
        <v>27</v>
      </c>
      <c r="O72" s="21"/>
      <c r="P72" s="23">
        <v>13315.1</v>
      </c>
      <c r="Q72" s="21"/>
      <c r="R72" s="22">
        <v>7.31</v>
      </c>
      <c r="S72" s="21"/>
      <c r="T72" s="22">
        <v>412</v>
      </c>
      <c r="U72" s="21"/>
      <c r="V72" t="e">
        <f t="shared" si="0"/>
        <v>#VALUE!</v>
      </c>
    </row>
    <row r="73" spans="1:22">
      <c r="A73" s="75" t="s">
        <v>26</v>
      </c>
      <c r="B73" s="76"/>
      <c r="C73" s="76"/>
      <c r="D73" s="76"/>
      <c r="E73" s="76"/>
      <c r="F73" s="76"/>
      <c r="G73" s="76"/>
      <c r="H73" s="76"/>
      <c r="I73" s="76"/>
      <c r="J73" s="76"/>
      <c r="K73" s="76" t="s">
        <v>25</v>
      </c>
      <c r="L73" s="76"/>
      <c r="M73" s="76"/>
      <c r="N73" s="76"/>
      <c r="O73" s="76"/>
      <c r="P73" s="76"/>
      <c r="Q73" s="76"/>
      <c r="R73" s="76"/>
      <c r="S73" s="76"/>
      <c r="T73" s="76"/>
      <c r="U73" s="77"/>
    </row>
    <row r="74" spans="1:22">
      <c r="A74" s="78" t="s">
        <v>24</v>
      </c>
      <c r="B74" s="79"/>
      <c r="C74" s="79"/>
      <c r="D74" s="79"/>
      <c r="E74" s="79"/>
      <c r="F74" s="79"/>
      <c r="G74" s="79"/>
      <c r="H74" s="79"/>
      <c r="I74" s="79"/>
      <c r="J74" s="79"/>
      <c r="K74" s="80" t="s">
        <v>23</v>
      </c>
      <c r="L74" s="80"/>
      <c r="M74" s="80"/>
      <c r="N74" s="80"/>
      <c r="O74" s="80"/>
      <c r="P74" s="80"/>
      <c r="Q74" s="80"/>
      <c r="R74" s="80"/>
      <c r="S74" s="80"/>
      <c r="T74" s="80"/>
      <c r="U74" s="81"/>
    </row>
    <row r="75" spans="1:22">
      <c r="A75" s="78" t="s">
        <v>22</v>
      </c>
      <c r="B75" s="79"/>
      <c r="C75" s="79"/>
      <c r="D75" s="79"/>
      <c r="E75" s="79"/>
      <c r="F75" s="79"/>
      <c r="G75" s="79"/>
      <c r="H75" s="79"/>
      <c r="I75" s="79"/>
      <c r="J75" s="79"/>
      <c r="K75" s="80" t="s">
        <v>21</v>
      </c>
      <c r="L75" s="80"/>
      <c r="M75" s="80"/>
      <c r="N75" s="80"/>
      <c r="O75" s="80"/>
      <c r="P75" s="80"/>
      <c r="Q75" s="80"/>
      <c r="R75" s="80"/>
      <c r="S75" s="80"/>
      <c r="T75" s="80"/>
      <c r="U75" s="81"/>
    </row>
    <row r="76" spans="1:22">
      <c r="A76" s="78"/>
      <c r="B76" s="79"/>
      <c r="C76" s="79"/>
      <c r="D76" s="79"/>
      <c r="E76" s="79"/>
      <c r="F76" s="79"/>
      <c r="G76" s="79"/>
      <c r="H76" s="79"/>
      <c r="I76" s="79"/>
      <c r="J76" s="79"/>
      <c r="K76" s="82" t="s">
        <v>20</v>
      </c>
      <c r="L76" s="82"/>
      <c r="M76" s="82"/>
      <c r="N76" s="82"/>
      <c r="O76" s="82"/>
      <c r="P76" s="82"/>
      <c r="Q76" s="82"/>
      <c r="R76" s="82"/>
      <c r="S76" s="82"/>
      <c r="T76" s="82"/>
      <c r="U76" s="83"/>
    </row>
    <row r="77" spans="1:22">
      <c r="A77" s="78"/>
      <c r="B77" s="79"/>
      <c r="C77" s="79"/>
      <c r="D77" s="79"/>
      <c r="E77" s="79"/>
      <c r="F77" s="79"/>
      <c r="G77" s="79"/>
      <c r="H77" s="79"/>
      <c r="I77" s="79"/>
      <c r="J77" s="79"/>
      <c r="K77" s="80" t="s">
        <v>19</v>
      </c>
      <c r="L77" s="80"/>
      <c r="M77" s="80"/>
      <c r="N77" s="80"/>
      <c r="O77" s="80"/>
      <c r="P77" s="80"/>
      <c r="Q77" s="80"/>
      <c r="R77" s="80"/>
      <c r="S77" s="80"/>
      <c r="T77" s="80"/>
      <c r="U77" s="81"/>
    </row>
    <row r="78" spans="1:22">
      <c r="A78" s="78"/>
      <c r="B78" s="79"/>
      <c r="C78" s="79"/>
      <c r="D78" s="79"/>
      <c r="E78" s="79"/>
      <c r="F78" s="79"/>
      <c r="G78" s="79"/>
      <c r="H78" s="79"/>
      <c r="I78" s="79"/>
      <c r="J78" s="79"/>
      <c r="K78" s="82" t="s">
        <v>18</v>
      </c>
      <c r="L78" s="82"/>
      <c r="M78" s="82"/>
      <c r="N78" s="82"/>
      <c r="O78" s="82"/>
      <c r="P78" s="82"/>
      <c r="Q78" s="82"/>
      <c r="R78" s="82"/>
      <c r="S78" s="82"/>
      <c r="T78" s="82"/>
      <c r="U78" s="83"/>
    </row>
    <row r="79" spans="1:22">
      <c r="A79" s="64" t="s">
        <v>17</v>
      </c>
      <c r="B79" s="65"/>
      <c r="C79" s="65"/>
      <c r="D79" s="65"/>
      <c r="E79" s="65"/>
      <c r="F79" s="65"/>
      <c r="G79" s="65"/>
      <c r="H79" s="65"/>
      <c r="I79" s="65"/>
      <c r="J79" s="65"/>
      <c r="K79" s="66" t="s">
        <v>60</v>
      </c>
      <c r="L79" s="67"/>
      <c r="M79" s="67"/>
      <c r="N79" s="67"/>
      <c r="O79" s="67"/>
      <c r="P79" s="67"/>
      <c r="Q79" s="67"/>
      <c r="R79" s="67"/>
      <c r="S79" s="67"/>
      <c r="T79" s="67"/>
      <c r="U79" s="68"/>
    </row>
  </sheetData>
  <mergeCells count="83">
    <mergeCell ref="A73:J73"/>
    <mergeCell ref="K73:U73"/>
    <mergeCell ref="A74:J74"/>
    <mergeCell ref="K74:U74"/>
    <mergeCell ref="A75:J78"/>
    <mergeCell ref="K75:U75"/>
    <mergeCell ref="K76:U76"/>
    <mergeCell ref="K77:U77"/>
    <mergeCell ref="K78:U78"/>
    <mergeCell ref="A79:J79"/>
    <mergeCell ref="K79:U79"/>
    <mergeCell ref="A1:U1"/>
    <mergeCell ref="A2:A9"/>
    <mergeCell ref="B2:C2"/>
    <mergeCell ref="B3:C3"/>
    <mergeCell ref="B4:C4"/>
    <mergeCell ref="B5:C5"/>
    <mergeCell ref="D2:E2"/>
    <mergeCell ref="D3:E3"/>
    <mergeCell ref="D4:E4"/>
    <mergeCell ref="D5:E5"/>
    <mergeCell ref="F2:G2"/>
    <mergeCell ref="F3:G3"/>
    <mergeCell ref="F4:G4"/>
    <mergeCell ref="F5:G5"/>
    <mergeCell ref="H2:I2"/>
    <mergeCell ref="H3:I3"/>
    <mergeCell ref="H4:I4"/>
    <mergeCell ref="H5:I5"/>
    <mergeCell ref="L2:M2"/>
    <mergeCell ref="L3:M3"/>
    <mergeCell ref="L4:M4"/>
    <mergeCell ref="L5:M5"/>
    <mergeCell ref="N2:O2"/>
    <mergeCell ref="N3:O3"/>
    <mergeCell ref="N4:O4"/>
    <mergeCell ref="N5:O5"/>
    <mergeCell ref="P2:Q2"/>
    <mergeCell ref="P3:Q3"/>
    <mergeCell ref="P4:Q4"/>
    <mergeCell ref="P5:Q5"/>
    <mergeCell ref="R2:S2"/>
    <mergeCell ref="R3:S3"/>
    <mergeCell ref="R4:S4"/>
    <mergeCell ref="R5:S5"/>
    <mergeCell ref="T2:U2"/>
    <mergeCell ref="T3:U3"/>
    <mergeCell ref="T4:U4"/>
    <mergeCell ref="T5:U5"/>
    <mergeCell ref="B6:C6"/>
    <mergeCell ref="B7:C7"/>
    <mergeCell ref="B8:C8"/>
    <mergeCell ref="B9:C9"/>
    <mergeCell ref="D6:E6"/>
    <mergeCell ref="D7:E7"/>
    <mergeCell ref="D8:E8"/>
    <mergeCell ref="D9:E9"/>
    <mergeCell ref="N6:O9"/>
    <mergeCell ref="F6:G6"/>
    <mergeCell ref="F7:G7"/>
    <mergeCell ref="F8:G8"/>
    <mergeCell ref="F9:G9"/>
    <mergeCell ref="H6:I6"/>
    <mergeCell ref="H7:I7"/>
    <mergeCell ref="H8:I8"/>
    <mergeCell ref="H9:I9"/>
    <mergeCell ref="K6:K9"/>
    <mergeCell ref="L6:M6"/>
    <mergeCell ref="L7:M7"/>
    <mergeCell ref="L8:M8"/>
    <mergeCell ref="L9:M9"/>
    <mergeCell ref="T6:U6"/>
    <mergeCell ref="T7:U7"/>
    <mergeCell ref="T8:U8"/>
    <mergeCell ref="T9:U9"/>
    <mergeCell ref="P6:Q6"/>
    <mergeCell ref="P7:Q7"/>
    <mergeCell ref="P8:Q8"/>
    <mergeCell ref="P9:Q9"/>
    <mergeCell ref="R6:S6"/>
    <mergeCell ref="R7:S7"/>
    <mergeCell ref="R8:S8"/>
    <mergeCell ref="R9:S9"/>
  </mergeCells>
  <hyperlinks>
    <hyperlink ref="K7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69"/>
  <sheetViews>
    <sheetView topLeftCell="D1" workbookViewId="0">
      <selection activeCell="M5" sqref="M5"/>
    </sheetView>
  </sheetViews>
  <sheetFormatPr baseColWidth="10" defaultRowHeight="15" x14ac:dyDescent="0"/>
  <cols>
    <col min="1" max="1" width="17.6640625" bestFit="1" customWidth="1"/>
    <col min="2" max="2" width="8.83203125" bestFit="1" customWidth="1"/>
    <col min="3" max="3" width="7.83203125" bestFit="1" customWidth="1"/>
    <col min="4" max="4" width="12.5" bestFit="1" customWidth="1"/>
    <col min="8" max="8" width="16.6640625" bestFit="1" customWidth="1"/>
    <col min="9" max="9" width="14" bestFit="1" customWidth="1"/>
    <col min="14" max="14" width="15.1640625" bestFit="1" customWidth="1"/>
  </cols>
  <sheetData>
    <row r="1" spans="1:16">
      <c r="A1" s="12">
        <v>32875</v>
      </c>
      <c r="B1" s="7">
        <v>3166714285714.2856</v>
      </c>
      <c r="C1" s="13">
        <v>0.21526071417020823</v>
      </c>
      <c r="D1" s="14">
        <v>248159930.57534248</v>
      </c>
    </row>
    <row r="2" spans="1:16">
      <c r="A2" s="12">
        <v>32876</v>
      </c>
      <c r="B2" s="7">
        <v>3169628571428.5713</v>
      </c>
      <c r="C2" s="13">
        <v>0.21364972991102171</v>
      </c>
      <c r="D2" s="14">
        <v>248167177.60547945</v>
      </c>
      <c r="I2" s="84" t="s">
        <v>10</v>
      </c>
      <c r="J2" s="84"/>
      <c r="K2" s="84"/>
      <c r="L2" s="84" t="s">
        <v>6</v>
      </c>
      <c r="M2" s="84"/>
      <c r="N2" s="84"/>
    </row>
    <row r="3" spans="1:16">
      <c r="A3" s="12">
        <v>32877</v>
      </c>
      <c r="B3" s="7">
        <v>3172542857142.8569</v>
      </c>
      <c r="C3" s="13">
        <v>0.21415061200511051</v>
      </c>
      <c r="D3" s="14">
        <v>248174424.63561645</v>
      </c>
      <c r="I3" s="7" t="s">
        <v>11</v>
      </c>
      <c r="J3" s="13" t="s">
        <v>12</v>
      </c>
      <c r="K3" s="17" t="s">
        <v>13</v>
      </c>
      <c r="L3" s="7" t="s">
        <v>11</v>
      </c>
      <c r="M3" s="13" t="s">
        <v>12</v>
      </c>
      <c r="N3" s="17" t="s">
        <v>13</v>
      </c>
      <c r="P3" t="s">
        <v>67</v>
      </c>
    </row>
    <row r="4" spans="1:16">
      <c r="A4" s="12">
        <v>32878</v>
      </c>
      <c r="B4" s="7">
        <v>3175457142857.1431</v>
      </c>
      <c r="C4" s="13">
        <v>0.214832652709531</v>
      </c>
      <c r="D4" s="14">
        <v>248181671.66575342</v>
      </c>
      <c r="G4" s="19">
        <v>32874</v>
      </c>
      <c r="H4" s="15">
        <f>COUNTIF(A:A,"&lt;33239")</f>
        <v>251</v>
      </c>
      <c r="I4" s="7">
        <f>SUMIF($A:$A,"&lt;33239",B:B)</f>
        <v>808345228571428.5</v>
      </c>
      <c r="J4" s="7">
        <f>SUMIF($A:$A,"&lt;33239",C:C)</f>
        <v>57.845209517427598</v>
      </c>
      <c r="K4" s="7">
        <f t="shared" ref="K4" si="0">SUMIF($A:$A,"&lt;33239",D:D)</f>
        <v>62615988306.909569</v>
      </c>
      <c r="L4" s="7">
        <f t="shared" ref="L4:L26" si="1">I4/$H4</f>
        <v>3220498918611.269</v>
      </c>
      <c r="M4" s="6">
        <f>J4/$H4</f>
        <v>0.23045900206146452</v>
      </c>
      <c r="N4" s="18">
        <f>K4/$H4</f>
        <v>249466088.87214968</v>
      </c>
      <c r="O4">
        <f>Energy!V51</f>
        <v>0.18858767339567822</v>
      </c>
      <c r="P4">
        <v>0.44621880100986816</v>
      </c>
    </row>
    <row r="5" spans="1:16">
      <c r="A5" s="12">
        <v>32881</v>
      </c>
      <c r="B5" s="7">
        <v>3184200000000</v>
      </c>
      <c r="C5" s="13">
        <v>0.21881217626923782</v>
      </c>
      <c r="D5" s="14">
        <v>248203412.75616437</v>
      </c>
      <c r="G5" s="19">
        <v>33239</v>
      </c>
      <c r="H5" s="15">
        <f>COUNTIF(A:A,"&lt;33604")-SUM(H$4:H4)</f>
        <v>253</v>
      </c>
      <c r="I5" s="7">
        <f>SUMIF($A:$A,"&lt;33604",B:B)-SUM(I$4:I4)</f>
        <v>845094828571429.5</v>
      </c>
      <c r="J5" s="7">
        <f>SUMIF($A:$A,"&lt;33604",C:C)-SUM(J$4:J4)</f>
        <v>56.675908700021814</v>
      </c>
      <c r="K5" s="7">
        <f>SUMIF($A:$A,"&lt;33604",D:D)-SUM(K$4:K4)</f>
        <v>63801982733.208534</v>
      </c>
      <c r="L5" s="7">
        <f t="shared" si="1"/>
        <v>3340295765104.4644</v>
      </c>
      <c r="M5" s="6">
        <f t="shared" ref="M5:M26" si="2">J5/$H5</f>
        <v>0.22401544940720083</v>
      </c>
      <c r="N5" s="18">
        <f t="shared" ref="N5:N25" si="3">K5/$H5</f>
        <v>252181749.93363056</v>
      </c>
      <c r="O5">
        <f>Energy!V52</f>
        <v>0.18927732390470331</v>
      </c>
      <c r="P5">
        <v>0.48792529932057166</v>
      </c>
    </row>
    <row r="6" spans="1:16">
      <c r="A6" s="12">
        <v>32882</v>
      </c>
      <c r="B6" s="7">
        <v>3186157142857.1431</v>
      </c>
      <c r="C6" s="13">
        <v>0.21741312420706035</v>
      </c>
      <c r="D6" s="14">
        <v>248210659.78630137</v>
      </c>
      <c r="G6" s="19">
        <v>33604</v>
      </c>
      <c r="H6" s="16">
        <f>COUNTIF(A:A,"&lt;33970")-SUM(H$4:H5)</f>
        <v>252</v>
      </c>
      <c r="I6" s="7">
        <f>SUMIF($A:$A,"&lt;33970",B:B)-SUM(I$4:I5)</f>
        <v>857353985714286</v>
      </c>
      <c r="J6" s="7">
        <f>SUMIF($A:$A,"&lt;33970",C:C)-SUM(J$4:J5)</f>
        <v>57.345361970268925</v>
      </c>
      <c r="K6" s="7">
        <f>SUMIF($A:$A,"&lt;33970",D:D)-SUM(K$4:K5)</f>
        <v>64263022423.967102</v>
      </c>
      <c r="L6" s="7">
        <f t="shared" si="1"/>
        <v>3402198356009.0713</v>
      </c>
      <c r="M6" s="6">
        <f t="shared" si="2"/>
        <v>0.22756096019947986</v>
      </c>
      <c r="N6" s="18">
        <f>K6/$H6</f>
        <v>255011993.7459012</v>
      </c>
      <c r="O6">
        <f>Energy!V53</f>
        <v>0.19028061277592215</v>
      </c>
      <c r="P6">
        <v>0.49889806870009257</v>
      </c>
    </row>
    <row r="7" spans="1:16">
      <c r="A7" s="12">
        <v>32883</v>
      </c>
      <c r="B7" s="7">
        <v>3188114285714.2856</v>
      </c>
      <c r="C7" s="13">
        <v>0.21523753368355772</v>
      </c>
      <c r="D7" s="14">
        <v>248217906.81643835</v>
      </c>
      <c r="G7" s="19">
        <v>33970</v>
      </c>
      <c r="H7" s="16">
        <f>COUNTIF(A:A,"&lt;34335")-SUM(H$4:H6)</f>
        <v>250</v>
      </c>
      <c r="I7" s="7">
        <f>SUMIF($A:$A,"&lt;34335",B:B)-SUM(I$4:I6)</f>
        <v>859290585714286.5</v>
      </c>
      <c r="J7" s="7">
        <f>SUMIF($A:$A,"&lt;34335",C:C)-SUM(J$4:J6)</f>
        <v>59.973279093854956</v>
      </c>
      <c r="K7" s="7">
        <f>SUMIF($A:$A,"&lt;34335",D:D)-SUM(K$4:K6)</f>
        <v>64441362400.539612</v>
      </c>
      <c r="L7" s="7">
        <f t="shared" si="1"/>
        <v>3437162342857.146</v>
      </c>
      <c r="M7" s="6">
        <f t="shared" si="2"/>
        <v>0.23989311637541982</v>
      </c>
      <c r="N7" s="18">
        <f t="shared" si="3"/>
        <v>257765449.60215846</v>
      </c>
      <c r="O7">
        <f>Energy!V54</f>
        <v>0.18776665746907323</v>
      </c>
      <c r="P7">
        <v>0.51779334267943622</v>
      </c>
    </row>
    <row r="8" spans="1:16">
      <c r="A8" s="12">
        <v>32884</v>
      </c>
      <c r="B8" s="7">
        <v>3190071428571.4282</v>
      </c>
      <c r="C8" s="13">
        <v>0.21470287369374672</v>
      </c>
      <c r="D8" s="14">
        <v>248225153.84657535</v>
      </c>
      <c r="G8" s="19">
        <v>34335</v>
      </c>
      <c r="H8" s="16">
        <f>COUNTIF(A:A,"&lt;34700")-SUM(H$4:H7)</f>
        <v>251</v>
      </c>
      <c r="I8" s="7">
        <f>SUMIF($A:$A,"&lt;34700",B:B)-SUM(I$4:I7)</f>
        <v>874131485714286</v>
      </c>
      <c r="J8" s="7">
        <f>SUMIF($A:$A,"&lt;34700",C:C)-SUM(J$4:J7)</f>
        <v>73.339535627519439</v>
      </c>
      <c r="K8" s="7">
        <f>SUMIF($A:$A,"&lt;34700",D:D)-SUM(K$4:K7)</f>
        <v>65341108755.25769</v>
      </c>
      <c r="L8" s="7">
        <f t="shared" si="1"/>
        <v>3482595560614.6851</v>
      </c>
      <c r="M8" s="6">
        <f t="shared" si="2"/>
        <v>0.29218938497019697</v>
      </c>
      <c r="N8" s="18">
        <f t="shared" si="3"/>
        <v>260323142.45122585</v>
      </c>
      <c r="O8">
        <f>Energy!V55</f>
        <v>0.18647365443180436</v>
      </c>
      <c r="P8">
        <v>0.54682008904064161</v>
      </c>
    </row>
    <row r="9" spans="1:16">
      <c r="A9" s="12">
        <v>32885</v>
      </c>
      <c r="B9" s="7">
        <v>3192028571428.5713</v>
      </c>
      <c r="C9" s="13">
        <v>0.21472432444180981</v>
      </c>
      <c r="D9" s="14">
        <v>248232400.87671232</v>
      </c>
      <c r="G9" s="19">
        <v>34700</v>
      </c>
      <c r="H9" s="16">
        <f>COUNTIF(A:A,"&lt;35065")-SUM(H$4:H8)</f>
        <v>250</v>
      </c>
      <c r="I9" s="7">
        <f>SUMIF($A:$A,"&lt;35065",B:B)-SUM(I$4:I8)</f>
        <v>887392057142856.5</v>
      </c>
      <c r="J9" s="7">
        <f>SUMIF($A:$A,"&lt;35065",C:C)-SUM(J$4:J8)</f>
        <v>81.9382552788461</v>
      </c>
      <c r="K9" s="7">
        <f>SUMIF($A:$A,"&lt;35065",D:D)-SUM(K$4:K8)</f>
        <v>65699122203.12207</v>
      </c>
      <c r="L9" s="7">
        <f t="shared" si="1"/>
        <v>3549568228571.4258</v>
      </c>
      <c r="M9" s="6">
        <f t="shared" si="2"/>
        <v>0.3277530211153844</v>
      </c>
      <c r="N9" s="18">
        <f t="shared" si="3"/>
        <v>262796488.81248829</v>
      </c>
      <c r="O9">
        <f>Energy!V56</f>
        <v>0.18686898495340046</v>
      </c>
      <c r="P9">
        <v>0.5399696735318712</v>
      </c>
    </row>
    <row r="10" spans="1:16">
      <c r="A10" s="12">
        <v>32888</v>
      </c>
      <c r="B10" s="7">
        <v>3197900000000</v>
      </c>
      <c r="C10" s="13">
        <v>0.21659438238940651</v>
      </c>
      <c r="D10" s="14">
        <v>248254141.9671233</v>
      </c>
      <c r="G10" s="19">
        <v>35065</v>
      </c>
      <c r="H10" s="15">
        <f>COUNTIF(A:A,"&lt;35431")-SUM(H$4:H9)</f>
        <v>252</v>
      </c>
      <c r="I10" s="7">
        <f>SUMIF($A:$A,"&lt;35431",B:B)-SUM(I$4:I9)</f>
        <v>937418457142860</v>
      </c>
      <c r="J10" s="7">
        <f>SUMIF($A:$A,"&lt;35431",C:C)-SUM(J$4:J9)</f>
        <v>52.17511758954879</v>
      </c>
      <c r="K10" s="7">
        <f>SUMIF($A:$A,"&lt;35431",D:D)-SUM(K$4:K9)</f>
        <v>66840977455.120605</v>
      </c>
      <c r="L10" s="7">
        <f t="shared" si="1"/>
        <v>3719914512471.6665</v>
      </c>
      <c r="M10" s="6">
        <f t="shared" si="2"/>
        <v>0.2070441174188444</v>
      </c>
      <c r="N10" s="18">
        <f t="shared" si="3"/>
        <v>265241974.02825636</v>
      </c>
      <c r="O10">
        <f>Energy!V57</f>
        <v>0.17717534187487113</v>
      </c>
      <c r="P10">
        <v>0.45212293234028333</v>
      </c>
    </row>
    <row r="11" spans="1:16">
      <c r="A11" s="12">
        <v>32889</v>
      </c>
      <c r="B11" s="7">
        <v>3196028571428.5713</v>
      </c>
      <c r="C11" s="13">
        <v>0.21552050277280985</v>
      </c>
      <c r="D11" s="14">
        <v>248261388.99726027</v>
      </c>
      <c r="G11" s="19">
        <v>35431</v>
      </c>
      <c r="H11" s="15">
        <f>COUNTIF(A:A,"&lt;35796")-SUM(H$4:H10)</f>
        <v>252</v>
      </c>
      <c r="I11" s="7">
        <f>SUMIF($A:$A,"&lt;35796",B:B)-SUM(I$4:I10)</f>
        <v>984342671428574</v>
      </c>
      <c r="J11" s="7">
        <f>SUMIF($A:$A,"&lt;35796",C:C)-SUM(J$4:J10)</f>
        <v>54.611399997837282</v>
      </c>
      <c r="K11" s="7">
        <f>SUMIF($A:$A,"&lt;35796",D:D)-SUM(K$4:K10)</f>
        <v>67479772499.016541</v>
      </c>
      <c r="L11" s="7">
        <f t="shared" si="1"/>
        <v>3906121712018.1509</v>
      </c>
      <c r="M11" s="6">
        <f t="shared" si="2"/>
        <v>0.21671190475332255</v>
      </c>
      <c r="N11" s="18">
        <f t="shared" si="3"/>
        <v>267776874.99609739</v>
      </c>
      <c r="O11">
        <f>Energy!V58</f>
        <v>0.17612168215132626</v>
      </c>
      <c r="P11">
        <v>0.46762674818883765</v>
      </c>
    </row>
    <row r="12" spans="1:16">
      <c r="A12" s="12">
        <v>32890</v>
      </c>
      <c r="B12" s="7">
        <v>3194157142857.1431</v>
      </c>
      <c r="C12" s="13">
        <v>0.21732545197078007</v>
      </c>
      <c r="D12" s="14">
        <v>248268636.02739727</v>
      </c>
      <c r="G12" s="19">
        <v>35796</v>
      </c>
      <c r="H12" s="15">
        <f>COUNTIF(A:A,"&lt;36161")-SUM(H$4:H11)</f>
        <v>251</v>
      </c>
      <c r="I12" s="7">
        <f>SUMIF($A:$A,"&lt;36161",B:B)-SUM(I$4:I11)</f>
        <v>1049791714285713</v>
      </c>
      <c r="J12" s="7">
        <f>SUMIF($A:$A,"&lt;36161",C:C)-SUM(J$4:J11)</f>
        <v>71.866343306088709</v>
      </c>
      <c r="K12" s="7">
        <f>SUMIF($A:$A,"&lt;36161",D:D)-SUM(K$4:K11)</f>
        <v>67834394089.339722</v>
      </c>
      <c r="L12" s="7">
        <f t="shared" si="1"/>
        <v>4182437108708.02</v>
      </c>
      <c r="M12" s="6">
        <f t="shared" si="2"/>
        <v>0.28632009285294308</v>
      </c>
      <c r="N12" s="18">
        <f t="shared" si="3"/>
        <v>270256550.15673196</v>
      </c>
      <c r="O12">
        <f>Energy!V59</f>
        <v>0.19076371739256559</v>
      </c>
      <c r="P12">
        <v>0.62031062283835225</v>
      </c>
    </row>
    <row r="13" spans="1:16">
      <c r="A13" s="12">
        <v>32891</v>
      </c>
      <c r="B13" s="7">
        <v>3192285714285.7144</v>
      </c>
      <c r="C13" s="13">
        <v>0.21556868596646833</v>
      </c>
      <c r="D13" s="14">
        <v>248275883.05753425</v>
      </c>
      <c r="G13" s="19">
        <v>36161</v>
      </c>
      <c r="H13" s="15">
        <f>COUNTIF(A:A,"&lt;36526")-SUM(H$4:H12)</f>
        <v>250</v>
      </c>
      <c r="I13" s="7">
        <f>SUMIF($A:$A,"&lt;36526",B:B)-SUM(I$4:I12)</f>
        <v>1122847642857144</v>
      </c>
      <c r="J13" s="7">
        <f>SUMIF($A:$A,"&lt;36526",C:C)-SUM(J$4:J12)</f>
        <v>60.422306062887742</v>
      </c>
      <c r="K13" s="7">
        <f>SUMIF($A:$A,"&lt;36526",D:D)-SUM(K$4:K12)</f>
        <v>68394334670.991943</v>
      </c>
      <c r="L13" s="7">
        <f t="shared" si="1"/>
        <v>4491390571428.5762</v>
      </c>
      <c r="M13" s="6">
        <f t="shared" si="2"/>
        <v>0.24168922425155095</v>
      </c>
      <c r="N13" s="18">
        <f t="shared" si="3"/>
        <v>273577338.68396777</v>
      </c>
      <c r="O13">
        <f>Energy!V60</f>
        <v>0.18328013554510902</v>
      </c>
      <c r="P13">
        <v>0.52080426567539051</v>
      </c>
    </row>
    <row r="14" spans="1:16">
      <c r="A14" s="12">
        <v>32892</v>
      </c>
      <c r="B14" s="7">
        <v>3190414285714.2861</v>
      </c>
      <c r="C14" s="13">
        <v>0.21366737326961893</v>
      </c>
      <c r="D14" s="14">
        <v>248283130.08767122</v>
      </c>
      <c r="G14" s="19">
        <v>36526</v>
      </c>
      <c r="H14" s="15">
        <f>COUNTIF(A:A,"&lt;36892")-SUM(H$4:H13)</f>
        <v>249</v>
      </c>
      <c r="I14" s="7">
        <f>SUMIF($A:$A,"&lt;36892",B:B)-SUM(I$4:I13)</f>
        <v>1185304857142864</v>
      </c>
      <c r="J14" s="7">
        <f>SUMIF($A:$A,"&lt;36892",C:C)-SUM(J$4:J13)</f>
        <v>27.916209225272723</v>
      </c>
      <c r="K14" s="7">
        <f>SUMIF($A:$A,"&lt;36892",D:D)-SUM(K$4:K13)</f>
        <v>70056338956.445068</v>
      </c>
      <c r="L14" s="7">
        <f t="shared" si="1"/>
        <v>4760260470453.2695</v>
      </c>
      <c r="M14" s="6">
        <f t="shared" si="2"/>
        <v>0.11211329006133623</v>
      </c>
      <c r="N14" s="18">
        <f t="shared" si="3"/>
        <v>281350758.86122519</v>
      </c>
      <c r="O14">
        <f>Energy!V61</f>
        <v>0.15199660880600743</v>
      </c>
      <c r="P14">
        <v>0.33251147569217337</v>
      </c>
    </row>
    <row r="15" spans="1:16">
      <c r="A15" s="12">
        <v>32895</v>
      </c>
      <c r="B15" s="7">
        <v>3184800000000</v>
      </c>
      <c r="C15" s="13">
        <v>0.21609236766478221</v>
      </c>
      <c r="D15" s="14">
        <v>248304871.1780822</v>
      </c>
      <c r="G15" s="19">
        <v>36892</v>
      </c>
      <c r="H15" s="15">
        <f>COUNTIF(A:A,"&lt;37257")-SUM(H$4:H14)</f>
        <v>247</v>
      </c>
      <c r="I15" s="7">
        <f>SUMIF($A:$A,"&lt;37257",B:B)-SUM(I$4:I14)</f>
        <v>1275000785714288</v>
      </c>
      <c r="J15" s="7">
        <f>SUMIF($A:$A,"&lt;37257",C:C)-SUM(J$4:J14)</f>
        <v>33.031553188753833</v>
      </c>
      <c r="K15" s="7">
        <f>SUMIF($A:$A,"&lt;37257",D:D)-SUM(K$4:K14)</f>
        <v>70455583877.525879</v>
      </c>
      <c r="L15" s="7">
        <f t="shared" si="1"/>
        <v>5161946500867.5625</v>
      </c>
      <c r="M15" s="6">
        <f t="shared" si="2"/>
        <v>0.13373098456985358</v>
      </c>
      <c r="N15" s="18">
        <f t="shared" si="3"/>
        <v>285245278.85638011</v>
      </c>
      <c r="O15">
        <f>Energy!V62</f>
        <v>0.14609808048114067</v>
      </c>
      <c r="P15">
        <v>0.36757318787097865</v>
      </c>
    </row>
    <row r="16" spans="1:16">
      <c r="A16" s="12">
        <v>32896</v>
      </c>
      <c r="B16" s="7">
        <v>3182085714285.7144</v>
      </c>
      <c r="C16" s="13">
        <v>0.21887805998758617</v>
      </c>
      <c r="D16" s="14">
        <v>248312118.20821917</v>
      </c>
      <c r="G16" s="19">
        <v>37257</v>
      </c>
      <c r="H16" s="15">
        <f>COUNTIF(A:A,"&lt;37622")-SUM(H$4:H15)</f>
        <v>250</v>
      </c>
      <c r="I16" s="7">
        <f>SUMIF($A:$A,"&lt;37622",B:B)-SUM(I$4:I15)</f>
        <v>1387979200000006</v>
      </c>
      <c r="J16" s="7">
        <f>SUMIF($A:$A,"&lt;37622",C:C)-SUM(J$4:J15)</f>
        <v>36.179322146536151</v>
      </c>
      <c r="K16" s="7">
        <f>SUMIF($A:$A,"&lt;37622",D:D)-SUM(K$4:K15)</f>
        <v>72453375716.405273</v>
      </c>
      <c r="L16" s="7">
        <f t="shared" si="1"/>
        <v>5551916800000.0244</v>
      </c>
      <c r="M16" s="6">
        <f t="shared" si="2"/>
        <v>0.1447172885861446</v>
      </c>
      <c r="N16" s="18">
        <f t="shared" si="3"/>
        <v>289813502.86562109</v>
      </c>
      <c r="O16">
        <f>Energy!V63</f>
        <v>0.15552367228364164</v>
      </c>
      <c r="P16">
        <v>0.38889353605689042</v>
      </c>
    </row>
    <row r="17" spans="1:16">
      <c r="A17" s="12">
        <v>32897</v>
      </c>
      <c r="B17" s="7">
        <v>3179371428571.4287</v>
      </c>
      <c r="C17" s="13">
        <v>0.21891112161967419</v>
      </c>
      <c r="D17" s="14">
        <v>248319365.23835617</v>
      </c>
      <c r="G17" s="19">
        <v>37622</v>
      </c>
      <c r="H17" s="15">
        <f>COUNTIF(A:A,"&lt;37987")-SUM(H$4:H16)</f>
        <v>250</v>
      </c>
      <c r="I17" s="7">
        <f>SUMIF($A:$A,"&lt;37987",B:B)-SUM(I$4:I16)</f>
        <v>1485148257142856</v>
      </c>
      <c r="J17" s="7">
        <f>SUMIF($A:$A,"&lt;37987",C:C)-SUM(J$4:J16)</f>
        <v>20.049213703113423</v>
      </c>
      <c r="K17" s="7">
        <f>SUMIF($A:$A,"&lt;37987",D:D)-SUM(K$4:K16)</f>
        <v>73202480507.520874</v>
      </c>
      <c r="L17" s="7">
        <f t="shared" si="1"/>
        <v>5940593028571.4238</v>
      </c>
      <c r="M17" s="6">
        <f t="shared" si="2"/>
        <v>8.01968548124537E-2</v>
      </c>
      <c r="N17" s="18">
        <f t="shared" si="3"/>
        <v>292809922.03008348</v>
      </c>
      <c r="O17">
        <f>Energy!V64</f>
        <v>0.13696940137896313</v>
      </c>
      <c r="P17">
        <v>0.30093850786356768</v>
      </c>
    </row>
    <row r="18" spans="1:16">
      <c r="A18" s="12">
        <v>32898</v>
      </c>
      <c r="B18" s="7">
        <v>3176657142857.1431</v>
      </c>
      <c r="C18" s="13">
        <v>0.21692541892576928</v>
      </c>
      <c r="D18" s="14">
        <v>248326612.26849315</v>
      </c>
      <c r="G18" s="19">
        <v>37987</v>
      </c>
      <c r="H18" s="15">
        <f>COUNTIF(A:A,"&lt;38353")-SUM(H$4:H17)</f>
        <v>249</v>
      </c>
      <c r="I18" s="7">
        <f>SUMIF($A:$A,"&lt;38353",B:B)-SUM(I$4:I17)</f>
        <v>1550017442857142</v>
      </c>
      <c r="J18" s="7">
        <f>SUMIF($A:$A,"&lt;38353",C:C)-SUM(J$4:J17)</f>
        <v>14.763861984600226</v>
      </c>
      <c r="K18" s="7">
        <f>SUMIF($A:$A,"&lt;38353",D:D)-SUM(K$4:K17)</f>
        <v>73591285279.192261</v>
      </c>
      <c r="L18" s="7">
        <f t="shared" si="1"/>
        <v>6224969650028.6826</v>
      </c>
      <c r="M18" s="6">
        <f t="shared" si="2"/>
        <v>5.9292618412049101E-2</v>
      </c>
      <c r="N18" s="18">
        <f t="shared" si="3"/>
        <v>295547330.43852311</v>
      </c>
      <c r="O18">
        <f>Energy!V65</f>
        <v>0.12131403836708461</v>
      </c>
      <c r="P18">
        <v>0.24642519539996069</v>
      </c>
    </row>
    <row r="19" spans="1:16">
      <c r="A19" s="12">
        <v>32899</v>
      </c>
      <c r="B19" s="7">
        <v>3173942857142.8574</v>
      </c>
      <c r="C19" s="13">
        <v>0.21606669152006516</v>
      </c>
      <c r="D19" s="14">
        <v>248333859.29863015</v>
      </c>
      <c r="G19" s="19">
        <v>38353</v>
      </c>
      <c r="H19" s="15">
        <f>COUNTIF(A:A,"&lt;38718")-SUM(H$4:H18)</f>
        <v>251</v>
      </c>
      <c r="I19" s="7">
        <f>SUMIF($A:$A,"&lt;38718",B:B)-SUM(I$4:I18)</f>
        <v>1630371100000002</v>
      </c>
      <c r="J19" s="7">
        <f>SUMIF($A:$A,"&lt;38718",C:C)-SUM(J$4:J18)</f>
        <v>9.3672274138868943</v>
      </c>
      <c r="K19" s="7">
        <f>SUMIF($A:$A,"&lt;38718",D:D)-SUM(K$4:K18)</f>
        <v>74895137047.191895</v>
      </c>
      <c r="L19" s="7">
        <f t="shared" si="1"/>
        <v>6495502390438.2549</v>
      </c>
      <c r="M19" s="6">
        <f t="shared" si="2"/>
        <v>3.7319631131023483E-2</v>
      </c>
      <c r="N19" s="18">
        <f t="shared" si="3"/>
        <v>298387000.18801552</v>
      </c>
      <c r="O19">
        <f>Energy!V66</f>
        <v>0.10106304616544408</v>
      </c>
      <c r="P19">
        <v>0.18707235271273981</v>
      </c>
    </row>
    <row r="20" spans="1:16">
      <c r="A20" s="12">
        <v>32902</v>
      </c>
      <c r="B20" s="7">
        <v>3165800000000</v>
      </c>
      <c r="C20" s="13">
        <v>0.21547261210918714</v>
      </c>
      <c r="D20" s="14">
        <v>248355600.3890411</v>
      </c>
      <c r="G20" s="19">
        <v>38718</v>
      </c>
      <c r="H20" s="15">
        <f>COUNTIF(A:A,"&lt;39083")-SUM(H$4:H19)</f>
        <v>249</v>
      </c>
      <c r="I20" s="7">
        <f>SUMIF($A:$A,"&lt;39083",B:B)-SUM(I$4:I19)</f>
        <v>1701181685714278</v>
      </c>
      <c r="J20" s="7">
        <f>SUMIF($A:$A,"&lt;39083",C:C)-SUM(J$4:J19)</f>
        <v>9.0108464638464056</v>
      </c>
      <c r="K20" s="7">
        <f>SUMIF($A:$A,"&lt;39083",D:D)-SUM(K$4:K19)</f>
        <v>75008333364.227539</v>
      </c>
      <c r="L20" s="7">
        <f t="shared" si="1"/>
        <v>6832054962707.9434</v>
      </c>
      <c r="M20" s="6">
        <f t="shared" si="2"/>
        <v>3.6188138409021707E-2</v>
      </c>
      <c r="N20" s="18">
        <f t="shared" si="3"/>
        <v>301238286.60332346</v>
      </c>
      <c r="O20">
        <f>Energy!V67</f>
        <v>9.0640542734649179E-2</v>
      </c>
      <c r="P20">
        <v>0.1675898713769961</v>
      </c>
    </row>
    <row r="21" spans="1:16">
      <c r="A21" s="12">
        <v>32903</v>
      </c>
      <c r="B21" s="7">
        <v>3162700000000.0005</v>
      </c>
      <c r="C21" s="13">
        <v>0.2163268007474772</v>
      </c>
      <c r="D21" s="14">
        <v>248362847.41917807</v>
      </c>
      <c r="G21" s="19">
        <v>39083</v>
      </c>
      <c r="H21" s="15">
        <f>COUNTIF(A:A,"&lt;39448")-SUM(H$4:H20)</f>
        <v>251</v>
      </c>
      <c r="I21" s="7">
        <f>SUMIF($A:$A,"&lt;39448",B:B)-SUM(I$4:I20)</f>
        <v>1820907328571436</v>
      </c>
      <c r="J21" s="7">
        <f>SUMIF($A:$A,"&lt;39448",C:C)-SUM(J$4:J20)</f>
        <v>8.3676829868754794</v>
      </c>
      <c r="K21" s="7">
        <f>SUMIF($A:$A,"&lt;39448",D:D)-SUM(K$4:K20)</f>
        <v>76324978594.69165</v>
      </c>
      <c r="L21" s="7">
        <f t="shared" si="1"/>
        <v>7254610870802.5342</v>
      </c>
      <c r="M21" s="6">
        <f t="shared" si="2"/>
        <v>3.3337382417830595E-2</v>
      </c>
      <c r="N21" s="18">
        <f t="shared" si="3"/>
        <v>304083580.05853248</v>
      </c>
      <c r="O21">
        <f>Energy!V68</f>
        <v>8.6587101893424612E-2</v>
      </c>
      <c r="P21">
        <v>0.15660570523752124</v>
      </c>
    </row>
    <row r="22" spans="1:16">
      <c r="A22" s="12">
        <v>32904</v>
      </c>
      <c r="B22" s="7">
        <v>3159600000000</v>
      </c>
      <c r="C22" s="13">
        <v>0.21576435164304261</v>
      </c>
      <c r="D22" s="14">
        <v>248370094.44931507</v>
      </c>
      <c r="G22" s="19">
        <v>39448</v>
      </c>
      <c r="H22" s="15">
        <f>COUNTIF(A:A,"&lt;39814")-SUM(H$4:H21)</f>
        <v>253</v>
      </c>
      <c r="I22" s="7">
        <f>SUMIF($A:$A,"&lt;39814",B:B)-SUM(I$4:I21)</f>
        <v>1958869585714288</v>
      </c>
      <c r="J22" s="7">
        <f>SUMIF($A:$A,"&lt;39814",C:C)-SUM(J$4:J21)</f>
        <v>6.3032979545511125</v>
      </c>
      <c r="K22" s="7">
        <f>SUMIF($A:$A,"&lt;39814",D:D)-SUM(K$4:K21)</f>
        <v>77593177442.164551</v>
      </c>
      <c r="L22" s="7">
        <f t="shared" si="1"/>
        <v>7742567532467.541</v>
      </c>
      <c r="M22" s="6">
        <f t="shared" si="2"/>
        <v>2.4914221164233648E-2</v>
      </c>
      <c r="N22" s="18">
        <f t="shared" si="3"/>
        <v>306692400.95717216</v>
      </c>
      <c r="O22">
        <f>Energy!V69</f>
        <v>7.4344711753996567E-2</v>
      </c>
      <c r="P22">
        <v>0.12649323302338653</v>
      </c>
    </row>
    <row r="23" spans="1:16">
      <c r="A23" s="12">
        <v>32905</v>
      </c>
      <c r="B23" s="7">
        <v>3156500000000</v>
      </c>
      <c r="C23" s="13">
        <v>0.21571499452205553</v>
      </c>
      <c r="D23" s="14">
        <v>248377341.47945204</v>
      </c>
      <c r="G23" s="19">
        <v>39814</v>
      </c>
      <c r="H23" s="15">
        <f>COUNTIF(A:A,"&lt;40179")-SUM(H$4:H22)</f>
        <v>252</v>
      </c>
      <c r="I23" s="7">
        <f>SUMIF($A:$A,"&lt;40179",B:B)-SUM(I$4:I22)</f>
        <v>2111569257142864</v>
      </c>
      <c r="J23" s="7">
        <f>SUMIF($A:$A,"&lt;40179",C:C)-SUM(J$4:J22)</f>
        <v>16.284114400534122</v>
      </c>
      <c r="K23" s="7">
        <f>SUMIF($A:$A,"&lt;40179",D:D)-SUM(K$4:K22)</f>
        <v>77743622331.425293</v>
      </c>
      <c r="L23" s="7">
        <f t="shared" si="1"/>
        <v>8379243083900.2539</v>
      </c>
      <c r="M23" s="6">
        <f t="shared" si="2"/>
        <v>6.4619501589421119E-2</v>
      </c>
      <c r="N23" s="18">
        <f t="shared" si="3"/>
        <v>308506437.82311624</v>
      </c>
      <c r="O23">
        <f>Energy!V70</f>
        <v>9.4010158360991428E-2</v>
      </c>
      <c r="P23">
        <v>0.19222585932062394</v>
      </c>
    </row>
    <row r="24" spans="1:16">
      <c r="A24" s="12">
        <v>32906</v>
      </c>
      <c r="B24" s="7">
        <v>3153400000000</v>
      </c>
      <c r="C24" s="13">
        <v>0.21496501616862121</v>
      </c>
      <c r="D24" s="14">
        <v>248384588.50958905</v>
      </c>
      <c r="G24" s="19">
        <v>40179</v>
      </c>
      <c r="H24" s="15">
        <f>COUNTIF(A:A,"&lt;40544")-SUM(H$4:H23)</f>
        <v>252</v>
      </c>
      <c r="I24" s="7">
        <f>SUMIF($A:$A,"&lt;40544",B:B)-SUM(I$4:I23)</f>
        <v>2163497500000008</v>
      </c>
      <c r="J24" s="7">
        <f>SUMIF($A:$A,"&lt;40544",C:C)-SUM(J$4:J23)</f>
        <v>12.582633791260832</v>
      </c>
      <c r="K24" s="7">
        <f>SUMIF($A:$A,"&lt;40544",D:D)-SUM(K$4:K23)</f>
        <v>77977172013.458496</v>
      </c>
      <c r="L24" s="7">
        <f t="shared" si="1"/>
        <v>8585307539682.5713</v>
      </c>
      <c r="M24" s="6">
        <f t="shared" si="2"/>
        <v>4.9931086473257273E-2</v>
      </c>
      <c r="N24" s="18">
        <f t="shared" si="3"/>
        <v>309433222.27562892</v>
      </c>
      <c r="O24">
        <f>Energy!V71</f>
        <v>8.5574301188272431E-2</v>
      </c>
      <c r="P24">
        <v>0.15037428804656575</v>
      </c>
    </row>
    <row r="25" spans="1:16">
      <c r="A25" s="12">
        <v>32909</v>
      </c>
      <c r="B25" s="7">
        <v>3144100000000</v>
      </c>
      <c r="C25" s="13">
        <v>0.21651332016243133</v>
      </c>
      <c r="D25" s="14">
        <v>248406329.59999999</v>
      </c>
      <c r="G25" s="19">
        <v>40544</v>
      </c>
      <c r="H25" s="15">
        <f>COUNTIF(A:A,"&lt;40909")-SUM(H$4:H24)</f>
        <v>252</v>
      </c>
      <c r="I25" s="7">
        <f>SUMIF($A:$A,"&lt;40909",B:B)-SUM(I$4:I24)</f>
        <v>2318394228571428</v>
      </c>
      <c r="J25" s="7">
        <f>SUMIF($A:$A,"&lt;40909",C:C)-SUM(J$4:J24)</f>
        <v>12.079205050217638</v>
      </c>
      <c r="K25" s="7">
        <f>SUMIF($A:$A,"&lt;40909",D:D)-SUM(K$4:K24)</f>
        <v>78531868640.056152</v>
      </c>
      <c r="L25" s="7">
        <f t="shared" si="1"/>
        <v>9199977097505.666</v>
      </c>
      <c r="M25" s="6">
        <f t="shared" si="2"/>
        <v>4.7933353373879516E-2</v>
      </c>
      <c r="N25" s="18">
        <f t="shared" si="3"/>
        <v>311634399.36530221</v>
      </c>
      <c r="O25">
        <f>O24*M25/M24</f>
        <v>8.2150489971356599E-2</v>
      </c>
      <c r="P25">
        <v>0.12211689092409707</v>
      </c>
    </row>
    <row r="26" spans="1:16">
      <c r="A26" s="12">
        <v>32910</v>
      </c>
      <c r="B26" s="7">
        <v>3148028571428.5713</v>
      </c>
      <c r="C26" s="13">
        <v>0.2161958153393447</v>
      </c>
      <c r="D26" s="14">
        <v>248413576.630137</v>
      </c>
      <c r="G26" s="19">
        <v>40909</v>
      </c>
      <c r="H26" s="15">
        <f>COUNTIF(A:A,"&lt;41275")-SUM(H$4:H25)</f>
        <v>252</v>
      </c>
      <c r="I26" s="7">
        <f>SUMIF($A:$A,"&lt;41275",B:B)-SUM(I$4:I25)</f>
        <v>2515612742857148</v>
      </c>
      <c r="J26" s="7">
        <f>SUMIF($A:$A,"&lt;41275",C:C)-SUM(J$4:J25)</f>
        <v>17.373936375412995</v>
      </c>
      <c r="K26" s="7">
        <f>SUMIF($A:$A,"&lt;41275",D:D)-SUM(K$4:K25)</f>
        <v>79219065905.391113</v>
      </c>
      <c r="L26" s="7">
        <f t="shared" si="1"/>
        <v>9982590249433.127</v>
      </c>
      <c r="M26" s="6">
        <f t="shared" si="2"/>
        <v>6.8944191965924578E-2</v>
      </c>
      <c r="N26" s="18">
        <f>K26/$H26</f>
        <v>314361372.64044094</v>
      </c>
      <c r="O26">
        <f>O25*M26/M25</f>
        <v>0.11815987724669322</v>
      </c>
      <c r="P26">
        <v>0.12733066614812086</v>
      </c>
    </row>
    <row r="27" spans="1:16">
      <c r="A27" s="12">
        <v>32911</v>
      </c>
      <c r="B27" s="7">
        <v>3151957142857.1426</v>
      </c>
      <c r="C27" s="13">
        <v>0.21670351917498532</v>
      </c>
      <c r="D27" s="14">
        <v>248420823.66027397</v>
      </c>
      <c r="G27" s="19">
        <v>41275</v>
      </c>
    </row>
    <row r="28" spans="1:16">
      <c r="A28" s="12">
        <v>32912</v>
      </c>
      <c r="B28" s="7">
        <v>3155885714285.7144</v>
      </c>
      <c r="C28" s="13">
        <v>0.2173545992544586</v>
      </c>
      <c r="D28" s="14">
        <v>248428070.69041097</v>
      </c>
    </row>
    <row r="29" spans="1:16">
      <c r="A29" s="12">
        <v>32913</v>
      </c>
      <c r="B29" s="7">
        <v>3159814285714.2856</v>
      </c>
      <c r="C29" s="13">
        <v>0.21842355307428216</v>
      </c>
      <c r="D29" s="14">
        <v>248435317.72054794</v>
      </c>
    </row>
    <row r="30" spans="1:16">
      <c r="A30" s="12">
        <v>32916</v>
      </c>
      <c r="B30" s="7">
        <v>3171600000000</v>
      </c>
      <c r="C30" s="13">
        <v>0.21753109730549883</v>
      </c>
      <c r="D30" s="14">
        <v>248457058.81095889</v>
      </c>
    </row>
    <row r="31" spans="1:16">
      <c r="A31" s="12">
        <v>32917</v>
      </c>
      <c r="B31" s="7">
        <v>3172014285714.2856</v>
      </c>
      <c r="C31" s="13">
        <v>0.21792305287021427</v>
      </c>
      <c r="D31" s="14">
        <v>248464305.84109589</v>
      </c>
    </row>
    <row r="32" spans="1:16">
      <c r="A32" s="12">
        <v>32918</v>
      </c>
      <c r="B32" s="7">
        <v>3172428571428.5718</v>
      </c>
      <c r="C32" s="13">
        <v>0.21741312420706035</v>
      </c>
      <c r="D32" s="14">
        <v>248471552.87123287</v>
      </c>
    </row>
    <row r="33" spans="1:4">
      <c r="A33" s="12">
        <v>32919</v>
      </c>
      <c r="B33" s="7">
        <v>3172842857142.8569</v>
      </c>
      <c r="C33" s="13">
        <v>0.21537770687210886</v>
      </c>
      <c r="D33" s="14">
        <v>248478799.90136987</v>
      </c>
    </row>
    <row r="34" spans="1:4">
      <c r="A34" s="12">
        <v>32920</v>
      </c>
      <c r="B34" s="7">
        <v>3173257142857.1426</v>
      </c>
      <c r="C34" s="13">
        <v>0.21643293377484482</v>
      </c>
      <c r="D34" s="14">
        <v>248486046.93150684</v>
      </c>
    </row>
    <row r="35" spans="1:4">
      <c r="A35" s="12">
        <v>32924</v>
      </c>
      <c r="B35" s="7">
        <v>3174128571428.5713</v>
      </c>
      <c r="C35" s="13">
        <v>0.21706657170246169</v>
      </c>
      <c r="D35" s="14">
        <v>248515035.05205479</v>
      </c>
    </row>
    <row r="36" spans="1:4">
      <c r="A36" s="12">
        <v>32925</v>
      </c>
      <c r="B36" s="7">
        <v>3173757142857.1426</v>
      </c>
      <c r="C36" s="13">
        <v>0.21842355307428216</v>
      </c>
      <c r="D36" s="14">
        <v>248522282.0821918</v>
      </c>
    </row>
    <row r="37" spans="1:4">
      <c r="A37" s="12">
        <v>32926</v>
      </c>
      <c r="B37" s="7">
        <v>3173385714285.7144</v>
      </c>
      <c r="C37" s="13">
        <v>0.21839168248959265</v>
      </c>
      <c r="D37" s="14">
        <v>248529529.11232877</v>
      </c>
    </row>
    <row r="38" spans="1:4">
      <c r="A38" s="12">
        <v>32927</v>
      </c>
      <c r="B38" s="7">
        <v>3173014285714.2861</v>
      </c>
      <c r="C38" s="13">
        <v>0.21948545619515067</v>
      </c>
      <c r="D38" s="14">
        <v>248536776.14246574</v>
      </c>
    </row>
    <row r="39" spans="1:4">
      <c r="A39" s="12">
        <v>32930</v>
      </c>
      <c r="B39" s="7">
        <v>3171900000000</v>
      </c>
      <c r="C39" s="13">
        <v>0.21826498826289487</v>
      </c>
      <c r="D39" s="14">
        <v>248558517.23287672</v>
      </c>
    </row>
    <row r="40" spans="1:4">
      <c r="A40" s="12">
        <v>32931</v>
      </c>
      <c r="B40" s="7">
        <v>3171242857142.8574</v>
      </c>
      <c r="C40" s="13">
        <v>0.21894426319082333</v>
      </c>
      <c r="D40" s="14">
        <v>248565764.26301369</v>
      </c>
    </row>
    <row r="41" spans="1:4">
      <c r="A41" s="12">
        <v>32932</v>
      </c>
      <c r="B41" s="7">
        <v>3170585714285.7144</v>
      </c>
      <c r="C41" s="13">
        <v>0.2190776302305886</v>
      </c>
      <c r="D41" s="14">
        <v>248573011.29315069</v>
      </c>
    </row>
    <row r="42" spans="1:4">
      <c r="A42" s="12">
        <v>32933</v>
      </c>
      <c r="B42" s="7">
        <v>3169928571428.5718</v>
      </c>
      <c r="C42" s="13">
        <v>0.22037275972404574</v>
      </c>
      <c r="D42" s="14">
        <v>248580258.32328767</v>
      </c>
    </row>
    <row r="43" spans="1:4">
      <c r="A43" s="12">
        <v>32934</v>
      </c>
      <c r="B43" s="7">
        <v>3169271428571.4287</v>
      </c>
      <c r="C43" s="13">
        <v>0.2197287415787065</v>
      </c>
      <c r="D43" s="14">
        <v>248587505.35342467</v>
      </c>
    </row>
    <row r="44" spans="1:4">
      <c r="A44" s="12">
        <v>32937</v>
      </c>
      <c r="B44" s="7">
        <v>3167300000000</v>
      </c>
      <c r="C44" s="13">
        <v>0.21894426319082333</v>
      </c>
      <c r="D44" s="14">
        <v>248609246.44383562</v>
      </c>
    </row>
    <row r="45" spans="1:4">
      <c r="A45" s="12">
        <v>32938</v>
      </c>
      <c r="B45" s="7">
        <v>3170685714285.7144</v>
      </c>
      <c r="C45" s="13">
        <v>0.21990496424225861</v>
      </c>
      <c r="D45" s="14">
        <v>248616493.47397259</v>
      </c>
    </row>
    <row r="46" spans="1:4">
      <c r="A46" s="12">
        <v>32939</v>
      </c>
      <c r="B46" s="7">
        <v>3174071428571.4287</v>
      </c>
      <c r="C46" s="13">
        <v>0.22127334895371503</v>
      </c>
      <c r="D46" s="14">
        <v>248623740.50410959</v>
      </c>
    </row>
    <row r="47" spans="1:4">
      <c r="A47" s="12">
        <v>32940</v>
      </c>
      <c r="B47" s="7">
        <v>3177457142857.1431</v>
      </c>
      <c r="C47" s="13">
        <v>0.22186097174294303</v>
      </c>
      <c r="D47" s="14">
        <v>248630987.53424656</v>
      </c>
    </row>
    <row r="48" spans="1:4">
      <c r="A48" s="12">
        <v>32941</v>
      </c>
      <c r="B48" s="7">
        <v>3180842857142.8569</v>
      </c>
      <c r="C48" s="13">
        <v>0.22330795643614226</v>
      </c>
      <c r="D48" s="14">
        <v>248638234.56438357</v>
      </c>
    </row>
    <row r="49" spans="1:4">
      <c r="A49" s="12">
        <v>32944</v>
      </c>
      <c r="B49" s="7">
        <v>3191000000000</v>
      </c>
      <c r="C49" s="13">
        <v>0.22413899554691225</v>
      </c>
      <c r="D49" s="14">
        <v>248659975.65479451</v>
      </c>
    </row>
    <row r="50" spans="1:4">
      <c r="A50" s="12">
        <v>32945</v>
      </c>
      <c r="B50" s="7">
        <v>3191757142857.1426</v>
      </c>
      <c r="C50" s="13">
        <v>0.22422837399687393</v>
      </c>
      <c r="D50" s="14">
        <v>248667222.68493152</v>
      </c>
    </row>
    <row r="51" spans="1:4">
      <c r="A51" s="12">
        <v>32946</v>
      </c>
      <c r="B51" s="7">
        <v>3192514285714.2861</v>
      </c>
      <c r="C51" s="13">
        <v>0.22500290870746087</v>
      </c>
      <c r="D51" s="14">
        <v>248674469.71506849</v>
      </c>
    </row>
    <row r="52" spans="1:4">
      <c r="A52" s="12">
        <v>32947</v>
      </c>
      <c r="B52" s="7">
        <v>3193271428571.4287</v>
      </c>
      <c r="C52" s="13">
        <v>0.22352350113799099</v>
      </c>
      <c r="D52" s="14">
        <v>248681716.74520549</v>
      </c>
    </row>
    <row r="53" spans="1:4">
      <c r="A53" s="12">
        <v>32948</v>
      </c>
      <c r="B53" s="7">
        <v>3194028571428.5713</v>
      </c>
      <c r="C53" s="13">
        <v>0.22491040215298466</v>
      </c>
      <c r="D53" s="14">
        <v>248688963.77534246</v>
      </c>
    </row>
    <row r="54" spans="1:4">
      <c r="A54" s="12">
        <v>32951</v>
      </c>
      <c r="B54" s="7">
        <v>3196300000000</v>
      </c>
      <c r="C54" s="13">
        <v>0.22718422859074161</v>
      </c>
      <c r="D54" s="14">
        <v>248710704.86575341</v>
      </c>
    </row>
    <row r="55" spans="1:4">
      <c r="A55" s="12">
        <v>32952</v>
      </c>
      <c r="B55" s="7">
        <v>3195957142857.1431</v>
      </c>
      <c r="C55" s="13">
        <v>0.22885541759338812</v>
      </c>
      <c r="D55" s="14">
        <v>248717951.89589041</v>
      </c>
    </row>
    <row r="56" spans="1:4">
      <c r="A56" s="12">
        <v>32953</v>
      </c>
      <c r="B56" s="7">
        <v>3195614285714.2856</v>
      </c>
      <c r="C56" s="13">
        <v>0.22542380206598936</v>
      </c>
      <c r="D56" s="14">
        <v>248725198.92602739</v>
      </c>
    </row>
    <row r="57" spans="1:4">
      <c r="A57" s="12">
        <v>32954</v>
      </c>
      <c r="B57" s="7">
        <v>3195271428571.4287</v>
      </c>
      <c r="C57" s="13">
        <v>0.22523580383298791</v>
      </c>
      <c r="D57" s="14">
        <v>248732445.95616439</v>
      </c>
    </row>
    <row r="58" spans="1:4">
      <c r="A58" s="12">
        <v>32955</v>
      </c>
      <c r="B58" s="7">
        <v>3194928571428.5718</v>
      </c>
      <c r="C58" s="13">
        <v>0.22348021315975158</v>
      </c>
      <c r="D58" s="14">
        <v>248739692.98630136</v>
      </c>
    </row>
    <row r="59" spans="1:4">
      <c r="A59" s="12">
        <v>32958</v>
      </c>
      <c r="B59" s="7">
        <v>3193900000000</v>
      </c>
      <c r="C59" s="13">
        <v>0.22317970121845934</v>
      </c>
      <c r="D59" s="14">
        <v>248761434.07671234</v>
      </c>
    </row>
    <row r="60" spans="1:4">
      <c r="A60" s="12">
        <v>32959</v>
      </c>
      <c r="B60" s="7">
        <v>3192857142857.1431</v>
      </c>
      <c r="C60" s="13">
        <v>0.22309464268888676</v>
      </c>
      <c r="D60" s="14">
        <v>248768681.10684931</v>
      </c>
    </row>
    <row r="61" spans="1:4">
      <c r="A61" s="12">
        <v>32960</v>
      </c>
      <c r="B61" s="7">
        <v>3191814285714.2856</v>
      </c>
      <c r="C61" s="13">
        <v>0.22486428806957959</v>
      </c>
      <c r="D61" s="14">
        <v>248775928.13698632</v>
      </c>
    </row>
    <row r="62" spans="1:4">
      <c r="A62" s="12">
        <v>32961</v>
      </c>
      <c r="B62" s="7">
        <v>3190771428571.4287</v>
      </c>
      <c r="C62" s="13">
        <v>0.2250957871314764</v>
      </c>
      <c r="D62" s="14">
        <v>248783175.16712329</v>
      </c>
    </row>
    <row r="63" spans="1:4">
      <c r="A63" s="12">
        <v>32962</v>
      </c>
      <c r="B63" s="7">
        <v>3189728571428.5713</v>
      </c>
      <c r="C63" s="13">
        <v>0.22396133053865175</v>
      </c>
      <c r="D63" s="14">
        <v>248790422.19726026</v>
      </c>
    </row>
    <row r="64" spans="1:4">
      <c r="A64" s="12">
        <v>32965</v>
      </c>
      <c r="B64" s="7">
        <v>3186600000000</v>
      </c>
      <c r="C64" s="13">
        <v>0.22309464268888676</v>
      </c>
      <c r="D64" s="14">
        <v>248812163.28767124</v>
      </c>
    </row>
    <row r="65" spans="1:4">
      <c r="A65" s="12">
        <v>32966</v>
      </c>
      <c r="B65" s="7">
        <v>3189657142857.1431</v>
      </c>
      <c r="C65" s="13">
        <v>0.22387304241872891</v>
      </c>
      <c r="D65" s="14">
        <v>248819410.31780821</v>
      </c>
    </row>
    <row r="66" spans="1:4">
      <c r="A66" s="12">
        <v>32967</v>
      </c>
      <c r="B66" s="7">
        <v>3192714285714.2856</v>
      </c>
      <c r="C66" s="13">
        <v>0.22628848626093878</v>
      </c>
      <c r="D66" s="14">
        <v>248826657.34794521</v>
      </c>
    </row>
    <row r="67" spans="1:4">
      <c r="A67" s="12">
        <v>32968</v>
      </c>
      <c r="B67" s="7">
        <v>3195771428571.4287</v>
      </c>
      <c r="C67" s="13">
        <v>0.22805931987732622</v>
      </c>
      <c r="D67" s="14">
        <v>248833904.37808219</v>
      </c>
    </row>
    <row r="68" spans="1:4">
      <c r="A68" s="12">
        <v>32969</v>
      </c>
      <c r="B68" s="7">
        <v>3198828571428.5713</v>
      </c>
      <c r="C68" s="13">
        <v>0.229563873271175</v>
      </c>
      <c r="D68" s="14">
        <v>248841151.40821919</v>
      </c>
    </row>
    <row r="69" spans="1:4">
      <c r="A69" s="12">
        <v>32972</v>
      </c>
      <c r="B69" s="7">
        <v>3208000000000</v>
      </c>
      <c r="C69" s="13">
        <v>0.23374936946916608</v>
      </c>
      <c r="D69" s="14">
        <v>248862892.49863014</v>
      </c>
    </row>
    <row r="70" spans="1:4">
      <c r="A70" s="12">
        <v>32973</v>
      </c>
      <c r="B70" s="7">
        <v>3212142857142.8574</v>
      </c>
      <c r="C70" s="13">
        <v>0.23886628659509748</v>
      </c>
      <c r="D70" s="14">
        <v>248870139.52876711</v>
      </c>
    </row>
    <row r="71" spans="1:4">
      <c r="A71" s="12">
        <v>32974</v>
      </c>
      <c r="B71" s="7">
        <v>3216285714285.7144</v>
      </c>
      <c r="C71" s="13">
        <v>0.23622132479611377</v>
      </c>
      <c r="D71" s="14">
        <v>248877386.55890411</v>
      </c>
    </row>
    <row r="72" spans="1:4">
      <c r="A72" s="12">
        <v>32975</v>
      </c>
      <c r="B72" s="7">
        <v>3220428571428.5718</v>
      </c>
      <c r="C72" s="13">
        <v>0.23815293104093746</v>
      </c>
      <c r="D72" s="14">
        <v>248884633.58904108</v>
      </c>
    </row>
    <row r="73" spans="1:4">
      <c r="A73" s="12">
        <v>32979</v>
      </c>
      <c r="B73" s="7">
        <v>3237000000000</v>
      </c>
      <c r="C73" s="13">
        <v>0.23766101592366648</v>
      </c>
      <c r="D73" s="14">
        <v>248913621.70958903</v>
      </c>
    </row>
    <row r="74" spans="1:4">
      <c r="A74" s="12">
        <v>32980</v>
      </c>
      <c r="B74" s="7">
        <v>3237457142857.1431</v>
      </c>
      <c r="C74" s="13">
        <v>0.24063037023516543</v>
      </c>
      <c r="D74" s="14">
        <v>248920868.73972604</v>
      </c>
    </row>
    <row r="75" spans="1:4">
      <c r="A75" s="12">
        <v>32981</v>
      </c>
      <c r="B75" s="7">
        <v>3237914285714.2856</v>
      </c>
      <c r="C75" s="13">
        <v>0.24438838505886709</v>
      </c>
      <c r="D75" s="14">
        <v>248928115.76986301</v>
      </c>
    </row>
    <row r="76" spans="1:4">
      <c r="A76" s="12">
        <v>32982</v>
      </c>
      <c r="B76" s="7">
        <v>3238371428571.4287</v>
      </c>
      <c r="C76" s="13">
        <v>0.23622132479611377</v>
      </c>
      <c r="D76" s="14">
        <v>248935362.80000001</v>
      </c>
    </row>
    <row r="77" spans="1:4">
      <c r="A77" s="12">
        <v>32983</v>
      </c>
      <c r="B77" s="7">
        <v>3238828571428.5713</v>
      </c>
      <c r="C77" s="13">
        <v>0.23696875958482461</v>
      </c>
      <c r="D77" s="14">
        <v>248942609.83013698</v>
      </c>
    </row>
    <row r="78" spans="1:4">
      <c r="A78" s="12">
        <v>32986</v>
      </c>
      <c r="B78" s="7">
        <v>3240200000000</v>
      </c>
      <c r="C78" s="13">
        <v>0.23000851475859591</v>
      </c>
      <c r="D78" s="14">
        <v>248964350.92054793</v>
      </c>
    </row>
    <row r="79" spans="1:4">
      <c r="A79" s="12">
        <v>32987</v>
      </c>
      <c r="B79" s="7">
        <v>3236614285714.2856</v>
      </c>
      <c r="C79" s="13">
        <v>0.23040305814499787</v>
      </c>
      <c r="D79" s="14">
        <v>248971597.95068493</v>
      </c>
    </row>
    <row r="80" spans="1:4">
      <c r="A80" s="12">
        <v>32988</v>
      </c>
      <c r="B80" s="7">
        <v>3233028571428.5713</v>
      </c>
      <c r="C80" s="13">
        <v>0.23239374290692655</v>
      </c>
      <c r="D80" s="14">
        <v>248978844.98082191</v>
      </c>
    </row>
    <row r="81" spans="1:4">
      <c r="A81" s="12">
        <v>32989</v>
      </c>
      <c r="B81" s="7">
        <v>3229442857142.8569</v>
      </c>
      <c r="C81" s="13">
        <v>0.23356131209265685</v>
      </c>
      <c r="D81" s="14">
        <v>248986092.01095891</v>
      </c>
    </row>
    <row r="82" spans="1:4">
      <c r="A82" s="12">
        <v>32990</v>
      </c>
      <c r="B82" s="7">
        <v>3225857142857.1426</v>
      </c>
      <c r="C82" s="13">
        <v>0.23312646174419249</v>
      </c>
      <c r="D82" s="14">
        <v>248993339.04109588</v>
      </c>
    </row>
    <row r="83" spans="1:4">
      <c r="A83" s="12">
        <v>32993</v>
      </c>
      <c r="B83" s="7">
        <v>3215100000000</v>
      </c>
      <c r="C83" s="13">
        <v>0.23312646174419249</v>
      </c>
      <c r="D83" s="14">
        <v>249015080.13150686</v>
      </c>
    </row>
    <row r="84" spans="1:4">
      <c r="A84" s="12">
        <v>32994</v>
      </c>
      <c r="B84" s="7">
        <v>3211871428571.4287</v>
      </c>
      <c r="C84" s="13">
        <v>0.23150013096621616</v>
      </c>
      <c r="D84" s="14">
        <v>249022327.16164383</v>
      </c>
    </row>
    <row r="85" spans="1:4">
      <c r="A85" s="12">
        <v>32995</v>
      </c>
      <c r="B85" s="7">
        <v>3208642857142.8569</v>
      </c>
      <c r="C85" s="13">
        <v>0.23227317281481386</v>
      </c>
      <c r="D85" s="14">
        <v>249029574.19178084</v>
      </c>
    </row>
    <row r="86" spans="1:4">
      <c r="A86" s="12">
        <v>32996</v>
      </c>
      <c r="B86" s="7">
        <v>3205414285714.2856</v>
      </c>
      <c r="C86" s="13">
        <v>0.23669527394601286</v>
      </c>
      <c r="D86" s="14">
        <v>249036821.22191781</v>
      </c>
    </row>
    <row r="87" spans="1:4">
      <c r="A87" s="12">
        <v>32997</v>
      </c>
      <c r="B87" s="7">
        <v>3202185714285.7144</v>
      </c>
      <c r="C87" s="13">
        <v>0.23676346345959684</v>
      </c>
      <c r="D87" s="14">
        <v>249044068.25205478</v>
      </c>
    </row>
    <row r="88" spans="1:4">
      <c r="A88" s="12">
        <v>33000</v>
      </c>
      <c r="B88" s="7">
        <v>3192500000000</v>
      </c>
      <c r="C88" s="13">
        <v>0.23483445377283238</v>
      </c>
      <c r="D88" s="14">
        <v>249065809.34246576</v>
      </c>
    </row>
    <row r="89" spans="1:4">
      <c r="A89" s="12">
        <v>33001</v>
      </c>
      <c r="B89" s="7">
        <v>3193142857142.8574</v>
      </c>
      <c r="C89" s="13">
        <v>0.23476970307405001</v>
      </c>
      <c r="D89" s="14">
        <v>249073056.37260273</v>
      </c>
    </row>
    <row r="90" spans="1:4">
      <c r="A90" s="12">
        <v>33002</v>
      </c>
      <c r="B90" s="7">
        <v>3193785714285.7144</v>
      </c>
      <c r="C90" s="13">
        <v>0.23045984201183506</v>
      </c>
      <c r="D90" s="14">
        <v>249080303.40273973</v>
      </c>
    </row>
    <row r="91" spans="1:4">
      <c r="A91" s="12">
        <v>33003</v>
      </c>
      <c r="B91" s="7">
        <v>3194428571428.5718</v>
      </c>
      <c r="C91" s="13">
        <v>0.23028980647770708</v>
      </c>
      <c r="D91" s="14">
        <v>249087550.43287671</v>
      </c>
    </row>
    <row r="92" spans="1:4">
      <c r="A92" s="12">
        <v>33004</v>
      </c>
      <c r="B92" s="7">
        <v>3195071428571.4282</v>
      </c>
      <c r="C92" s="13">
        <v>0.23068803419368186</v>
      </c>
      <c r="D92" s="14">
        <v>249094797.46301371</v>
      </c>
    </row>
    <row r="93" spans="1:4">
      <c r="A93" s="12">
        <v>33007</v>
      </c>
      <c r="B93" s="7">
        <v>3197000000000</v>
      </c>
      <c r="C93" s="13">
        <v>0.22663310431219216</v>
      </c>
      <c r="D93" s="14">
        <v>249116538.55342466</v>
      </c>
    </row>
    <row r="94" spans="1:4">
      <c r="A94" s="12">
        <v>33008</v>
      </c>
      <c r="B94" s="7">
        <v>3196414285714.2856</v>
      </c>
      <c r="C94" s="13">
        <v>0.22723491582515554</v>
      </c>
      <c r="D94" s="14">
        <v>249123785.58356166</v>
      </c>
    </row>
    <row r="95" spans="1:4">
      <c r="A95" s="12">
        <v>33009</v>
      </c>
      <c r="B95" s="7">
        <v>3195828571428.5718</v>
      </c>
      <c r="C95" s="13">
        <v>0.23023333840778931</v>
      </c>
      <c r="D95" s="14">
        <v>249131032.61369863</v>
      </c>
    </row>
    <row r="96" spans="1:4">
      <c r="A96" s="12">
        <v>33010</v>
      </c>
      <c r="B96" s="7">
        <v>3195242857142.8574</v>
      </c>
      <c r="C96" s="13">
        <v>0.23114951922706162</v>
      </c>
      <c r="D96" s="14">
        <v>249138279.6438356</v>
      </c>
    </row>
    <row r="97" spans="1:4">
      <c r="A97" s="12">
        <v>33011</v>
      </c>
      <c r="B97" s="7">
        <v>3194657142857.1431</v>
      </c>
      <c r="C97" s="13">
        <v>0.23197366836299593</v>
      </c>
      <c r="D97" s="14">
        <v>249145526.67397261</v>
      </c>
    </row>
    <row r="98" spans="1:4">
      <c r="A98" s="12">
        <v>33014</v>
      </c>
      <c r="B98" s="7">
        <v>3192900000000</v>
      </c>
      <c r="C98" s="13">
        <v>0.23489932071451855</v>
      </c>
      <c r="D98" s="14">
        <v>249167267.76438355</v>
      </c>
    </row>
    <row r="99" spans="1:4">
      <c r="A99" s="12">
        <v>33015</v>
      </c>
      <c r="B99" s="7">
        <v>3191957142857.1431</v>
      </c>
      <c r="C99" s="13">
        <v>0.23886628659509748</v>
      </c>
      <c r="D99" s="14">
        <v>249174514.79452056</v>
      </c>
    </row>
    <row r="100" spans="1:4">
      <c r="A100" s="12">
        <v>33016</v>
      </c>
      <c r="B100" s="7">
        <v>3191014285714.2861</v>
      </c>
      <c r="C100" s="13">
        <v>0.2356868507432951</v>
      </c>
      <c r="D100" s="14">
        <v>249181761.82465753</v>
      </c>
    </row>
    <row r="101" spans="1:4">
      <c r="A101" s="12">
        <v>33017</v>
      </c>
      <c r="B101" s="7">
        <v>3190071428571.4287</v>
      </c>
      <c r="C101" s="13">
        <v>0.23780094302840324</v>
      </c>
      <c r="D101" s="14">
        <v>249189008.85479453</v>
      </c>
    </row>
    <row r="102" spans="1:4">
      <c r="A102" s="12">
        <v>33018</v>
      </c>
      <c r="B102" s="7">
        <v>3189128571428.5713</v>
      </c>
      <c r="C102" s="13">
        <v>0.2380117628771298</v>
      </c>
      <c r="D102" s="14">
        <v>249196255.8849315</v>
      </c>
    </row>
    <row r="103" spans="1:4">
      <c r="A103" s="12">
        <v>33022</v>
      </c>
      <c r="B103" s="7">
        <v>3184757142857.1431</v>
      </c>
      <c r="C103" s="13">
        <v>0.23676346345959684</v>
      </c>
      <c r="D103" s="14">
        <v>249225244.00547945</v>
      </c>
    </row>
    <row r="104" spans="1:4">
      <c r="A104" s="12">
        <v>33023</v>
      </c>
      <c r="B104" s="7">
        <v>3183214285714.2856</v>
      </c>
      <c r="C104" s="13">
        <v>0.23608699115964676</v>
      </c>
      <c r="D104" s="14">
        <v>249232491.03561643</v>
      </c>
    </row>
    <row r="105" spans="1:4">
      <c r="A105" s="12">
        <v>33024</v>
      </c>
      <c r="B105" s="7">
        <v>3181671428571.4287</v>
      </c>
      <c r="C105" s="13">
        <v>0.24093166390626072</v>
      </c>
      <c r="D105" s="14">
        <v>249239738.06575343</v>
      </c>
    </row>
    <row r="106" spans="1:4">
      <c r="A106" s="12">
        <v>33025</v>
      </c>
      <c r="B106" s="7">
        <v>3180128571428.5713</v>
      </c>
      <c r="C106" s="13">
        <v>0.24018236532697276</v>
      </c>
      <c r="D106" s="14">
        <v>249246985.0958904</v>
      </c>
    </row>
    <row r="107" spans="1:4">
      <c r="A107" s="12">
        <v>33028</v>
      </c>
      <c r="B107" s="7">
        <v>3175500000000</v>
      </c>
      <c r="C107" s="13">
        <v>0.24294219834038919</v>
      </c>
      <c r="D107" s="14">
        <v>249268726.18630138</v>
      </c>
    </row>
    <row r="108" spans="1:4">
      <c r="A108" s="12">
        <v>33029</v>
      </c>
      <c r="B108" s="7">
        <v>3180328571428.5718</v>
      </c>
      <c r="C108" s="13">
        <v>0.24672974506315626</v>
      </c>
      <c r="D108" s="14">
        <v>249275973.21643835</v>
      </c>
    </row>
    <row r="109" spans="1:4">
      <c r="A109" s="12">
        <v>33030</v>
      </c>
      <c r="B109" s="7">
        <v>3185157142857.1431</v>
      </c>
      <c r="C109" s="13">
        <v>0.2447159461238087</v>
      </c>
      <c r="D109" s="14">
        <v>249283220.24657536</v>
      </c>
    </row>
    <row r="110" spans="1:4">
      <c r="A110" s="12">
        <v>33031</v>
      </c>
      <c r="B110" s="7">
        <v>3189985714285.7144</v>
      </c>
      <c r="C110" s="13">
        <v>0.24681548400754807</v>
      </c>
      <c r="D110" s="14">
        <v>249290467.27671233</v>
      </c>
    </row>
    <row r="111" spans="1:4">
      <c r="A111" s="12">
        <v>33032</v>
      </c>
      <c r="B111" s="7">
        <v>3194814285714.2856</v>
      </c>
      <c r="C111" s="13">
        <v>0.24588047252006864</v>
      </c>
      <c r="D111" s="14">
        <v>249297714.3068493</v>
      </c>
    </row>
    <row r="112" spans="1:4">
      <c r="A112" s="12">
        <v>33035</v>
      </c>
      <c r="B112" s="7">
        <v>3209300000000</v>
      </c>
      <c r="C112" s="13">
        <v>0.24554486168978121</v>
      </c>
      <c r="D112" s="14">
        <v>249319455.39726028</v>
      </c>
    </row>
    <row r="113" spans="1:4">
      <c r="A113" s="12">
        <v>33036</v>
      </c>
      <c r="B113" s="7">
        <v>3210771428571.4287</v>
      </c>
      <c r="C113" s="13">
        <v>0.24010815441882744</v>
      </c>
      <c r="D113" s="14">
        <v>249326702.42739725</v>
      </c>
    </row>
    <row r="114" spans="1:4">
      <c r="A114" s="12">
        <v>33037</v>
      </c>
      <c r="B114" s="7">
        <v>3212242857142.8574</v>
      </c>
      <c r="C114" s="13">
        <v>0.23959230474651824</v>
      </c>
      <c r="D114" s="14">
        <v>249333949.45753425</v>
      </c>
    </row>
    <row r="115" spans="1:4">
      <c r="A115" s="12">
        <v>33038</v>
      </c>
      <c r="B115" s="7">
        <v>3213714285714.2856</v>
      </c>
      <c r="C115" s="13">
        <v>0.24302136033937152</v>
      </c>
      <c r="D115" s="14">
        <v>249341196.48767123</v>
      </c>
    </row>
    <row r="116" spans="1:4">
      <c r="A116" s="12">
        <v>33039</v>
      </c>
      <c r="B116" s="7">
        <v>3215185714285.7144</v>
      </c>
      <c r="C116" s="13">
        <v>0.24724641215149543</v>
      </c>
      <c r="D116" s="14">
        <v>249348443.51780823</v>
      </c>
    </row>
    <row r="117" spans="1:4">
      <c r="A117" s="12">
        <v>33042</v>
      </c>
      <c r="B117" s="7">
        <v>3219600000000</v>
      </c>
      <c r="C117" s="13">
        <v>0.25349257664553965</v>
      </c>
      <c r="D117" s="14">
        <v>249370184.60821918</v>
      </c>
    </row>
    <row r="118" spans="1:4">
      <c r="A118" s="12">
        <v>33043</v>
      </c>
      <c r="B118" s="7">
        <v>3219328571428.5713</v>
      </c>
      <c r="C118" s="13">
        <v>0.25638826481638011</v>
      </c>
      <c r="D118" s="14">
        <v>249377431.63835618</v>
      </c>
    </row>
    <row r="119" spans="1:4">
      <c r="A119" s="12">
        <v>33044</v>
      </c>
      <c r="B119" s="7">
        <v>3219057142857.1431</v>
      </c>
      <c r="C119" s="13">
        <v>0.26008289874915486</v>
      </c>
      <c r="D119" s="14">
        <v>249384678.66849315</v>
      </c>
    </row>
    <row r="120" spans="1:4">
      <c r="A120" s="12">
        <v>33045</v>
      </c>
      <c r="B120" s="7">
        <v>3218785714285.7144</v>
      </c>
      <c r="C120" s="13">
        <v>0.24455188136663999</v>
      </c>
      <c r="D120" s="14">
        <v>249391925.69863012</v>
      </c>
    </row>
    <row r="121" spans="1:4">
      <c r="A121" s="12">
        <v>33046</v>
      </c>
      <c r="B121" s="7">
        <v>3218514285714.2856</v>
      </c>
      <c r="C121" s="13">
        <v>0.24048051213075242</v>
      </c>
      <c r="D121" s="14">
        <v>249399172.72876713</v>
      </c>
    </row>
    <row r="122" spans="1:4">
      <c r="A122" s="12">
        <v>33049</v>
      </c>
      <c r="B122" s="7">
        <v>3217700000000</v>
      </c>
      <c r="C122" s="13">
        <v>0.24108310272123717</v>
      </c>
      <c r="D122" s="14">
        <v>249420913.81917807</v>
      </c>
    </row>
    <row r="123" spans="1:4">
      <c r="A123" s="12">
        <v>33050</v>
      </c>
      <c r="B123" s="7">
        <v>3214571428571.4282</v>
      </c>
      <c r="C123" s="13">
        <v>0.24294219834038919</v>
      </c>
      <c r="D123" s="14">
        <v>249428160.84931508</v>
      </c>
    </row>
    <row r="124" spans="1:4">
      <c r="A124" s="12">
        <v>33051</v>
      </c>
      <c r="B124" s="7">
        <v>3211442857142.8569</v>
      </c>
      <c r="C124" s="13">
        <v>0.24672974506315626</v>
      </c>
      <c r="D124" s="14">
        <v>249435407.87945205</v>
      </c>
    </row>
    <row r="125" spans="1:4">
      <c r="A125" s="12">
        <v>33052</v>
      </c>
      <c r="B125" s="7">
        <v>3208314285714.2856</v>
      </c>
      <c r="C125" s="13">
        <v>0.24286317396516025</v>
      </c>
      <c r="D125" s="14">
        <v>249442654.90958905</v>
      </c>
    </row>
    <row r="126" spans="1:4">
      <c r="A126" s="12">
        <v>33053</v>
      </c>
      <c r="B126" s="7">
        <v>3205185714285.7144</v>
      </c>
      <c r="C126" s="13">
        <v>0.24349923472671545</v>
      </c>
      <c r="D126" s="14">
        <v>249449901.93972602</v>
      </c>
    </row>
    <row r="127" spans="1:4">
      <c r="A127" s="12">
        <v>33056</v>
      </c>
      <c r="B127" s="7">
        <v>3195800000000</v>
      </c>
      <c r="C127" s="13">
        <v>0.24924874088209034</v>
      </c>
      <c r="D127" s="14">
        <v>249471762.29041097</v>
      </c>
    </row>
    <row r="128" spans="1:4">
      <c r="A128" s="12">
        <v>33057</v>
      </c>
      <c r="B128" s="7">
        <v>3199100000000.0005</v>
      </c>
      <c r="C128" s="13">
        <v>0.24856560145795817</v>
      </c>
      <c r="D128" s="14">
        <v>249479128.58082193</v>
      </c>
    </row>
    <row r="129" spans="1:4">
      <c r="A129" s="12">
        <v>33059</v>
      </c>
      <c r="B129" s="7">
        <v>3205700000000.0005</v>
      </c>
      <c r="C129" s="13">
        <v>0.25117695683666608</v>
      </c>
      <c r="D129" s="14">
        <v>249493861.16164383</v>
      </c>
    </row>
    <row r="130" spans="1:4">
      <c r="A130" s="12">
        <v>33060</v>
      </c>
      <c r="B130" s="7">
        <v>3209000000000</v>
      </c>
      <c r="C130" s="13">
        <v>0.25144563443755552</v>
      </c>
      <c r="D130" s="14">
        <v>249501227.4520548</v>
      </c>
    </row>
    <row r="131" spans="1:4">
      <c r="A131" s="12">
        <v>33063</v>
      </c>
      <c r="B131" s="7">
        <v>3218900000000</v>
      </c>
      <c r="C131" s="13">
        <v>0.25046726994901036</v>
      </c>
      <c r="D131" s="14">
        <v>249523326.32328767</v>
      </c>
    </row>
    <row r="132" spans="1:4">
      <c r="A132" s="12">
        <v>33064</v>
      </c>
      <c r="B132" s="7">
        <v>3221885714285.7144</v>
      </c>
      <c r="C132" s="13">
        <v>0.24739269057971064</v>
      </c>
      <c r="D132" s="14">
        <v>249530692.61369863</v>
      </c>
    </row>
    <row r="133" spans="1:4">
      <c r="A133" s="12">
        <v>33065</v>
      </c>
      <c r="B133" s="7">
        <v>3224871428571.4287</v>
      </c>
      <c r="C133" s="13">
        <v>0.24320251525447659</v>
      </c>
      <c r="D133" s="14">
        <v>249538058.9041096</v>
      </c>
    </row>
    <row r="134" spans="1:4">
      <c r="A134" s="12">
        <v>33066</v>
      </c>
      <c r="B134" s="7">
        <v>3227857142857.1431</v>
      </c>
      <c r="C134" s="13">
        <v>0.23634974709701795</v>
      </c>
      <c r="D134" s="14">
        <v>249545425.19452053</v>
      </c>
    </row>
    <row r="135" spans="1:4">
      <c r="A135" s="12">
        <v>33067</v>
      </c>
      <c r="B135" s="7">
        <v>3230842857142.8569</v>
      </c>
      <c r="C135" s="13">
        <v>0.23698825055070746</v>
      </c>
      <c r="D135" s="14">
        <v>249552791.4849315</v>
      </c>
    </row>
    <row r="136" spans="1:4">
      <c r="A136" s="12">
        <v>33070</v>
      </c>
      <c r="B136" s="7">
        <v>3239800000000</v>
      </c>
      <c r="C136" s="13">
        <v>0.23504600178587748</v>
      </c>
      <c r="D136" s="14">
        <v>249574890.3561644</v>
      </c>
    </row>
    <row r="137" spans="1:4">
      <c r="A137" s="12">
        <v>33071</v>
      </c>
      <c r="B137" s="7">
        <v>3239057142857.1431</v>
      </c>
      <c r="C137" s="13">
        <v>0.23516802997759589</v>
      </c>
      <c r="D137" s="14">
        <v>249582256.64657533</v>
      </c>
    </row>
    <row r="138" spans="1:4">
      <c r="A138" s="12">
        <v>33072</v>
      </c>
      <c r="B138" s="7">
        <v>3238314285714.2856</v>
      </c>
      <c r="C138" s="13">
        <v>0.235784895246168</v>
      </c>
      <c r="D138" s="14">
        <v>249589622.9369863</v>
      </c>
    </row>
    <row r="139" spans="1:4">
      <c r="A139" s="12">
        <v>33073</v>
      </c>
      <c r="B139" s="7">
        <v>3237571428571.4282</v>
      </c>
      <c r="C139" s="13">
        <v>0.23315334544393357</v>
      </c>
      <c r="D139" s="14">
        <v>249596989.22739726</v>
      </c>
    </row>
    <row r="140" spans="1:4">
      <c r="A140" s="12">
        <v>33074</v>
      </c>
      <c r="B140" s="7">
        <v>3236828571428.5718</v>
      </c>
      <c r="C140" s="13">
        <v>0.2297938089428854</v>
      </c>
      <c r="D140" s="14">
        <v>249604355.51780823</v>
      </c>
    </row>
    <row r="141" spans="1:4">
      <c r="A141" s="12">
        <v>33077</v>
      </c>
      <c r="B141" s="7">
        <v>3234600000000</v>
      </c>
      <c r="C141" s="13">
        <v>0.22563016722162471</v>
      </c>
      <c r="D141" s="14">
        <v>249626454.3890411</v>
      </c>
    </row>
    <row r="142" spans="1:4">
      <c r="A142" s="12">
        <v>33078</v>
      </c>
      <c r="B142" s="7">
        <v>3231857142857.1426</v>
      </c>
      <c r="C142" s="13">
        <v>0.22537580575167851</v>
      </c>
      <c r="D142" s="14">
        <v>249633820.67945206</v>
      </c>
    </row>
    <row r="143" spans="1:4">
      <c r="A143" s="12">
        <v>33079</v>
      </c>
      <c r="B143" s="7">
        <v>3229114285714.2856</v>
      </c>
      <c r="C143" s="13">
        <v>0.22614859568862627</v>
      </c>
      <c r="D143" s="14">
        <v>249641186.96986303</v>
      </c>
    </row>
    <row r="144" spans="1:4">
      <c r="A144" s="12">
        <v>33080</v>
      </c>
      <c r="B144" s="7">
        <v>3226371428571.4287</v>
      </c>
      <c r="C144" s="13">
        <v>0.22650146925742776</v>
      </c>
      <c r="D144" s="14">
        <v>249648553.26027396</v>
      </c>
    </row>
    <row r="145" spans="1:4">
      <c r="A145" s="12">
        <v>33081</v>
      </c>
      <c r="B145" s="7">
        <v>3223628571428.5713</v>
      </c>
      <c r="C145" s="13">
        <v>0.22768905071057657</v>
      </c>
      <c r="D145" s="14">
        <v>249655919.55068493</v>
      </c>
    </row>
    <row r="146" spans="1:4">
      <c r="A146" s="12">
        <v>33084</v>
      </c>
      <c r="B146" s="7">
        <v>3215400000000</v>
      </c>
      <c r="C146" s="13">
        <v>0.22690546051195773</v>
      </c>
      <c r="D146" s="14">
        <v>249678018.4219178</v>
      </c>
    </row>
    <row r="147" spans="1:4">
      <c r="A147" s="12">
        <v>33085</v>
      </c>
      <c r="B147" s="7">
        <v>3214671428571.4287</v>
      </c>
      <c r="C147" s="13">
        <v>0.22483567053279041</v>
      </c>
      <c r="D147" s="14">
        <v>249685384.71232876</v>
      </c>
    </row>
    <row r="148" spans="1:4">
      <c r="A148" s="12">
        <v>33086</v>
      </c>
      <c r="B148" s="7">
        <v>3213942857142.8569</v>
      </c>
      <c r="C148" s="13">
        <v>0.22166208193225481</v>
      </c>
      <c r="D148" s="14">
        <v>249692751.00273973</v>
      </c>
    </row>
    <row r="149" spans="1:4">
      <c r="A149" s="12">
        <v>33087</v>
      </c>
      <c r="B149" s="7">
        <v>3213214285714.2856</v>
      </c>
      <c r="C149" s="13">
        <v>0.21731827690598851</v>
      </c>
      <c r="D149" s="14">
        <v>249700117.29315069</v>
      </c>
    </row>
    <row r="150" spans="1:4">
      <c r="A150" s="12">
        <v>33088</v>
      </c>
      <c r="B150" s="7">
        <v>3212485714285.7144</v>
      </c>
      <c r="C150" s="13">
        <v>0.21498896929408398</v>
      </c>
      <c r="D150" s="14">
        <v>249707483.58356163</v>
      </c>
    </row>
    <row r="151" spans="1:4">
      <c r="A151" s="12">
        <v>33091</v>
      </c>
      <c r="B151" s="7">
        <v>3210300000000</v>
      </c>
      <c r="C151" s="13">
        <v>0.21491585793849016</v>
      </c>
      <c r="D151" s="14">
        <v>249729582.45479453</v>
      </c>
    </row>
    <row r="152" spans="1:4">
      <c r="A152" s="12">
        <v>33092</v>
      </c>
      <c r="B152" s="7">
        <v>3214442857142.8574</v>
      </c>
      <c r="C152" s="13">
        <v>0.21524237978118335</v>
      </c>
      <c r="D152" s="14">
        <v>249736948.74520549</v>
      </c>
    </row>
    <row r="153" spans="1:4">
      <c r="A153" s="12">
        <v>33093</v>
      </c>
      <c r="B153" s="7">
        <v>3218585714285.7144</v>
      </c>
      <c r="C153" s="13">
        <v>0.21393821241786037</v>
      </c>
      <c r="D153" s="14">
        <v>249744315.03561643</v>
      </c>
    </row>
    <row r="154" spans="1:4">
      <c r="A154" s="12">
        <v>33094</v>
      </c>
      <c r="B154" s="7">
        <v>3222728571428.5718</v>
      </c>
      <c r="C154" s="13">
        <v>0.21403139915615321</v>
      </c>
      <c r="D154" s="14">
        <v>249751681.32602739</v>
      </c>
    </row>
    <row r="155" spans="1:4">
      <c r="A155" s="12">
        <v>33095</v>
      </c>
      <c r="B155" s="7">
        <v>3226871428571.4287</v>
      </c>
      <c r="C155" s="13">
        <v>0.21390148383610377</v>
      </c>
      <c r="D155" s="14">
        <v>249759047.61643836</v>
      </c>
    </row>
    <row r="156" spans="1:4">
      <c r="A156" s="12">
        <v>33099</v>
      </c>
      <c r="B156" s="7">
        <v>3240414285714.2861</v>
      </c>
      <c r="C156" s="13">
        <v>0.21390452719260877</v>
      </c>
      <c r="D156" s="14">
        <v>249788512.77808219</v>
      </c>
    </row>
    <row r="157" spans="1:4">
      <c r="A157" s="12">
        <v>33100</v>
      </c>
      <c r="B157" s="7">
        <v>3241528571428.5713</v>
      </c>
      <c r="C157" s="13">
        <v>0.21390820857560444</v>
      </c>
      <c r="D157" s="14">
        <v>249795879.06849316</v>
      </c>
    </row>
    <row r="158" spans="1:4">
      <c r="A158" s="12">
        <v>33101</v>
      </c>
      <c r="B158" s="7">
        <v>3242642857142.8574</v>
      </c>
      <c r="C158" s="13">
        <v>0.21427126926966783</v>
      </c>
      <c r="D158" s="14">
        <v>249803245.35890412</v>
      </c>
    </row>
    <row r="159" spans="1:4">
      <c r="A159" s="12">
        <v>33102</v>
      </c>
      <c r="B159" s="7">
        <v>3243757142857.1426</v>
      </c>
      <c r="C159" s="13">
        <v>0.21570797894959873</v>
      </c>
      <c r="D159" s="14">
        <v>249810611.64931506</v>
      </c>
    </row>
    <row r="160" spans="1:4">
      <c r="A160" s="12">
        <v>33105</v>
      </c>
      <c r="B160" s="7">
        <v>3247100000000</v>
      </c>
      <c r="C160" s="13">
        <v>0.21560008111858364</v>
      </c>
      <c r="D160" s="14">
        <v>249832710.52054796</v>
      </c>
    </row>
    <row r="161" spans="1:4">
      <c r="A161" s="12">
        <v>33106</v>
      </c>
      <c r="B161" s="7">
        <v>3246657142857.1431</v>
      </c>
      <c r="C161" s="13">
        <v>0.21538029152591612</v>
      </c>
      <c r="D161" s="14">
        <v>249840076.81095889</v>
      </c>
    </row>
    <row r="162" spans="1:4">
      <c r="A162" s="12">
        <v>33107</v>
      </c>
      <c r="B162" s="7">
        <v>3246214285714.2856</v>
      </c>
      <c r="C162" s="13">
        <v>0.22220783115907353</v>
      </c>
      <c r="D162" s="14">
        <v>249847443.10136986</v>
      </c>
    </row>
    <row r="163" spans="1:4">
      <c r="A163" s="12">
        <v>33108</v>
      </c>
      <c r="B163" s="7">
        <v>3245771428571.4287</v>
      </c>
      <c r="C163" s="13">
        <v>0.22491148255906923</v>
      </c>
      <c r="D163" s="14">
        <v>249854809.39178082</v>
      </c>
    </row>
    <row r="164" spans="1:4">
      <c r="A164" s="12">
        <v>33109</v>
      </c>
      <c r="B164" s="7">
        <v>3245328571428.5713</v>
      </c>
      <c r="C164" s="13">
        <v>0.22115930010494469</v>
      </c>
      <c r="D164" s="14">
        <v>249862175.68219179</v>
      </c>
    </row>
    <row r="165" spans="1:4">
      <c r="A165" s="12">
        <v>33112</v>
      </c>
      <c r="B165" s="7">
        <v>3244000000000</v>
      </c>
      <c r="C165" s="13">
        <v>0.21402256380035534</v>
      </c>
      <c r="D165" s="14">
        <v>249884274.55342466</v>
      </c>
    </row>
    <row r="166" spans="1:4">
      <c r="A166" s="12">
        <v>33113</v>
      </c>
      <c r="B166" s="7">
        <v>3241928571428.5718</v>
      </c>
      <c r="C166" s="13">
        <v>0.21472724101194632</v>
      </c>
      <c r="D166" s="14">
        <v>249891640.84383562</v>
      </c>
    </row>
    <row r="167" spans="1:4">
      <c r="A167" s="12">
        <v>33114</v>
      </c>
      <c r="B167" s="7">
        <v>3239857142857.1426</v>
      </c>
      <c r="C167" s="13">
        <v>0.2139477545452208</v>
      </c>
      <c r="D167" s="14">
        <v>249899007.13424659</v>
      </c>
    </row>
    <row r="168" spans="1:4">
      <c r="A168" s="12">
        <v>33115</v>
      </c>
      <c r="B168" s="7">
        <v>3237785714285.7144</v>
      </c>
      <c r="C168" s="13">
        <v>0.21397261970440831</v>
      </c>
      <c r="D168" s="14">
        <v>249906373.42465752</v>
      </c>
    </row>
    <row r="169" spans="1:4">
      <c r="A169" s="12">
        <v>33116</v>
      </c>
      <c r="B169" s="7">
        <v>3235714285714.2856</v>
      </c>
      <c r="C169" s="13">
        <v>0.21424370116563285</v>
      </c>
      <c r="D169" s="14">
        <v>249913739.71506849</v>
      </c>
    </row>
    <row r="170" spans="1:4">
      <c r="A170" s="12">
        <v>33120</v>
      </c>
      <c r="B170" s="7">
        <v>3231985714285.7144</v>
      </c>
      <c r="C170" s="13">
        <v>0.21655921269871989</v>
      </c>
      <c r="D170" s="14">
        <v>249943204.87671232</v>
      </c>
    </row>
    <row r="171" spans="1:4">
      <c r="A171" s="12">
        <v>33121</v>
      </c>
      <c r="B171" s="7">
        <v>3234471428571.4287</v>
      </c>
      <c r="C171" s="13">
        <v>0.21795278400668464</v>
      </c>
      <c r="D171" s="14">
        <v>249950571.16712329</v>
      </c>
    </row>
    <row r="172" spans="1:4">
      <c r="A172" s="12">
        <v>33122</v>
      </c>
      <c r="B172" s="7">
        <v>3236957142857.1431</v>
      </c>
      <c r="C172" s="13">
        <v>0.22296299861849822</v>
      </c>
      <c r="D172" s="14">
        <v>249957937.45753425</v>
      </c>
    </row>
    <row r="173" spans="1:4">
      <c r="A173" s="12">
        <v>33123</v>
      </c>
      <c r="B173" s="7">
        <v>3239442857142.8569</v>
      </c>
      <c r="C173" s="13">
        <v>0.2186226628480144</v>
      </c>
      <c r="D173" s="14">
        <v>249965303.74794522</v>
      </c>
    </row>
    <row r="174" spans="1:4">
      <c r="A174" s="12">
        <v>33126</v>
      </c>
      <c r="B174" s="7">
        <v>3246900000000</v>
      </c>
      <c r="C174" s="13">
        <v>0.2224911912779817</v>
      </c>
      <c r="D174" s="14">
        <v>249987402.61917809</v>
      </c>
    </row>
    <row r="175" spans="1:4">
      <c r="A175" s="12">
        <v>33127</v>
      </c>
      <c r="B175" s="7">
        <v>3249828571428.5718</v>
      </c>
      <c r="C175" s="13">
        <v>0.22067976009855045</v>
      </c>
      <c r="D175" s="14">
        <v>249994768.90958905</v>
      </c>
    </row>
    <row r="176" spans="1:4">
      <c r="A176" s="12">
        <v>33128</v>
      </c>
      <c r="B176" s="7">
        <v>3252757142857.1426</v>
      </c>
      <c r="C176" s="13">
        <v>0.22135615956805668</v>
      </c>
      <c r="D176" s="14">
        <v>250002135.19999999</v>
      </c>
    </row>
    <row r="177" spans="1:4">
      <c r="A177" s="12">
        <v>33129</v>
      </c>
      <c r="B177" s="7">
        <v>3255685714285.7144</v>
      </c>
      <c r="C177" s="13">
        <v>0.22169071846634972</v>
      </c>
      <c r="D177" s="14">
        <v>250009501.49041095</v>
      </c>
    </row>
    <row r="178" spans="1:4">
      <c r="A178" s="12">
        <v>33130</v>
      </c>
      <c r="B178" s="7">
        <v>3258614285714.2856</v>
      </c>
      <c r="C178" s="13">
        <v>0.224224813087265</v>
      </c>
      <c r="D178" s="14">
        <v>250016867.78082192</v>
      </c>
    </row>
    <row r="179" spans="1:4">
      <c r="A179" s="12">
        <v>33133</v>
      </c>
      <c r="B179" s="7">
        <v>3267400000000</v>
      </c>
      <c r="C179" s="13">
        <v>0.23325954363048271</v>
      </c>
      <c r="D179" s="14">
        <v>250038966.65205479</v>
      </c>
    </row>
    <row r="180" spans="1:4">
      <c r="A180" s="12">
        <v>33134</v>
      </c>
      <c r="B180" s="7">
        <v>3265857142857.1431</v>
      </c>
      <c r="C180" s="13">
        <v>0.23201778698985695</v>
      </c>
      <c r="D180" s="14">
        <v>250046332.94246575</v>
      </c>
    </row>
    <row r="181" spans="1:4">
      <c r="A181" s="12">
        <v>33135</v>
      </c>
      <c r="B181" s="7">
        <v>3264314285714.2856</v>
      </c>
      <c r="C181" s="13">
        <v>0.23077345258550799</v>
      </c>
      <c r="D181" s="14">
        <v>250053699.23287672</v>
      </c>
    </row>
    <row r="182" spans="1:4">
      <c r="A182" s="12">
        <v>33136</v>
      </c>
      <c r="B182" s="7">
        <v>3262771428571.4287</v>
      </c>
      <c r="C182" s="13">
        <v>0.24013681853998509</v>
      </c>
      <c r="D182" s="14">
        <v>250061065.52328768</v>
      </c>
    </row>
    <row r="183" spans="1:4">
      <c r="A183" s="12">
        <v>33137</v>
      </c>
      <c r="B183" s="7">
        <v>3261228571428.5713</v>
      </c>
      <c r="C183" s="13">
        <v>0.24551446180856384</v>
      </c>
      <c r="D183" s="14">
        <v>250068431.81369862</v>
      </c>
    </row>
    <row r="184" spans="1:4">
      <c r="A184" s="12">
        <v>33140</v>
      </c>
      <c r="B184" s="7">
        <v>3256600000000</v>
      </c>
      <c r="C184" s="13">
        <v>0.27444470639432855</v>
      </c>
      <c r="D184" s="14">
        <v>250090530.68493152</v>
      </c>
    </row>
    <row r="185" spans="1:4">
      <c r="A185" s="12">
        <v>33141</v>
      </c>
      <c r="B185" s="7">
        <v>3253057142857.1431</v>
      </c>
      <c r="C185" s="13">
        <v>0.26565602396238619</v>
      </c>
      <c r="D185" s="14">
        <v>250097896.97534245</v>
      </c>
    </row>
    <row r="186" spans="1:4">
      <c r="A186" s="12">
        <v>33142</v>
      </c>
      <c r="B186" s="7">
        <v>3249514285714.2856</v>
      </c>
      <c r="C186" s="13">
        <v>0.28011637546186269</v>
      </c>
      <c r="D186" s="14">
        <v>250105263.26575342</v>
      </c>
    </row>
    <row r="187" spans="1:4">
      <c r="A187" s="12">
        <v>33143</v>
      </c>
      <c r="B187" s="7">
        <v>3245971428571.4287</v>
      </c>
      <c r="C187" s="13">
        <v>0.29333981354981292</v>
      </c>
      <c r="D187" s="14">
        <v>250112629.55616438</v>
      </c>
    </row>
    <row r="188" spans="1:4">
      <c r="A188" s="12">
        <v>33144</v>
      </c>
      <c r="B188" s="7">
        <v>3242428571428.5718</v>
      </c>
      <c r="C188" s="13">
        <v>0.29284747222029411</v>
      </c>
      <c r="D188" s="14">
        <v>250119995.84657535</v>
      </c>
    </row>
    <row r="189" spans="1:4">
      <c r="A189" s="12">
        <v>33147</v>
      </c>
      <c r="B189" s="7">
        <v>3231800000000</v>
      </c>
      <c r="C189" s="13">
        <v>0.26080747816595889</v>
      </c>
      <c r="D189" s="14">
        <v>250142094.71780822</v>
      </c>
    </row>
    <row r="190" spans="1:4">
      <c r="A190" s="12">
        <v>33148</v>
      </c>
      <c r="B190" s="7">
        <v>3233542857142.8574</v>
      </c>
      <c r="C190" s="13">
        <v>0.23515865202954025</v>
      </c>
      <c r="D190" s="14">
        <v>250149461.00821918</v>
      </c>
    </row>
    <row r="191" spans="1:4">
      <c r="A191" s="12">
        <v>33149</v>
      </c>
      <c r="B191" s="7">
        <v>3235285714285.7144</v>
      </c>
      <c r="C191" s="13">
        <v>0.26329546704644102</v>
      </c>
      <c r="D191" s="14">
        <v>250156827.29863015</v>
      </c>
    </row>
    <row r="192" spans="1:4">
      <c r="A192" s="12">
        <v>33150</v>
      </c>
      <c r="B192" s="7">
        <v>3237028571428.5713</v>
      </c>
      <c r="C192" s="13">
        <v>0.2591345175763588</v>
      </c>
      <c r="D192" s="14">
        <v>250164193.58904108</v>
      </c>
    </row>
    <row r="193" spans="1:4">
      <c r="A193" s="12">
        <v>33151</v>
      </c>
      <c r="B193" s="7">
        <v>3238771428571.4287</v>
      </c>
      <c r="C193" s="13">
        <v>0.27114120062135971</v>
      </c>
      <c r="D193" s="14">
        <v>250171559.87945205</v>
      </c>
    </row>
    <row r="194" spans="1:4">
      <c r="A194" s="12">
        <v>33154</v>
      </c>
      <c r="B194" s="7">
        <v>3244000000000</v>
      </c>
      <c r="C194" s="13">
        <v>0.28414380036674802</v>
      </c>
      <c r="D194" s="14">
        <v>250193658.75068492</v>
      </c>
    </row>
    <row r="195" spans="1:4">
      <c r="A195" s="12">
        <v>33155</v>
      </c>
      <c r="B195" s="7">
        <v>3247528571428.5713</v>
      </c>
      <c r="C195" s="13">
        <v>0.30871921100261523</v>
      </c>
      <c r="D195" s="14">
        <v>250201025.04109588</v>
      </c>
    </row>
    <row r="196" spans="1:4">
      <c r="A196" s="12">
        <v>33156</v>
      </c>
      <c r="B196" s="7">
        <v>3251057142857.1431</v>
      </c>
      <c r="C196" s="13">
        <v>0.28039730546371722</v>
      </c>
      <c r="D196" s="14">
        <v>250208391.33150685</v>
      </c>
    </row>
    <row r="197" spans="1:4">
      <c r="A197" s="12">
        <v>33157</v>
      </c>
      <c r="B197" s="7">
        <v>3254585714285.7144</v>
      </c>
      <c r="C197" s="13">
        <v>0.30910822898728296</v>
      </c>
      <c r="D197" s="14">
        <v>250215757.62191781</v>
      </c>
    </row>
    <row r="198" spans="1:4">
      <c r="A198" s="12">
        <v>33158</v>
      </c>
      <c r="B198" s="7">
        <v>3258114285714.2856</v>
      </c>
      <c r="C198" s="13">
        <v>0.29584363124039637</v>
      </c>
      <c r="D198" s="14">
        <v>250223123.91232878</v>
      </c>
    </row>
    <row r="199" spans="1:4">
      <c r="A199" s="12">
        <v>33161</v>
      </c>
      <c r="B199" s="7">
        <v>3268700000000</v>
      </c>
      <c r="C199" s="13">
        <v>0.27064636373134304</v>
      </c>
      <c r="D199" s="14">
        <v>250245222.78356165</v>
      </c>
    </row>
    <row r="200" spans="1:4">
      <c r="A200" s="12">
        <v>33162</v>
      </c>
      <c r="B200" s="7">
        <v>3268399999999.9995</v>
      </c>
      <c r="C200" s="13">
        <v>0.28326341071395611</v>
      </c>
      <c r="D200" s="14">
        <v>250252589.07397261</v>
      </c>
    </row>
    <row r="201" spans="1:4">
      <c r="A201" s="12">
        <v>33163</v>
      </c>
      <c r="B201" s="7">
        <v>3268100000000</v>
      </c>
      <c r="C201" s="13">
        <v>0.25700812269247886</v>
      </c>
      <c r="D201" s="14">
        <v>250259955.36438355</v>
      </c>
    </row>
    <row r="202" spans="1:4">
      <c r="A202" s="12">
        <v>33164</v>
      </c>
      <c r="B202" s="7">
        <v>3267799999999.9995</v>
      </c>
      <c r="C202" s="13">
        <v>0.25780905700270584</v>
      </c>
      <c r="D202" s="14">
        <v>250267321.65479451</v>
      </c>
    </row>
    <row r="203" spans="1:4">
      <c r="A203" s="12">
        <v>33165</v>
      </c>
      <c r="B203" s="7">
        <v>3267500000000</v>
      </c>
      <c r="C203" s="13">
        <v>0.23419510551746359</v>
      </c>
      <c r="D203" s="14">
        <v>250274687.94520548</v>
      </c>
    </row>
    <row r="204" spans="1:4">
      <c r="A204" s="12">
        <v>33168</v>
      </c>
      <c r="B204" s="7">
        <v>3266600000000</v>
      </c>
      <c r="C204" s="13">
        <v>0.21533819606170454</v>
      </c>
      <c r="D204" s="14">
        <v>250296786.81643835</v>
      </c>
    </row>
    <row r="205" spans="1:4">
      <c r="A205" s="12">
        <v>33169</v>
      </c>
      <c r="B205" s="7">
        <v>3264014285714.2856</v>
      </c>
      <c r="C205" s="13">
        <v>0.21705905013250482</v>
      </c>
      <c r="D205" s="14">
        <v>250304153.10684931</v>
      </c>
    </row>
    <row r="206" spans="1:4">
      <c r="A206" s="12">
        <v>33170</v>
      </c>
      <c r="B206" s="7">
        <v>3261428571428.5718</v>
      </c>
      <c r="C206" s="13">
        <v>0.22172462060415979</v>
      </c>
      <c r="D206" s="14">
        <v>250311519.39726028</v>
      </c>
    </row>
    <row r="207" spans="1:4">
      <c r="A207" s="12">
        <v>33171</v>
      </c>
      <c r="B207" s="7">
        <v>3258842857142.8569</v>
      </c>
      <c r="C207" s="13">
        <v>0.2370428346537943</v>
      </c>
      <c r="D207" s="14">
        <v>250318885.68767124</v>
      </c>
    </row>
    <row r="208" spans="1:4">
      <c r="A208" s="12">
        <v>33172</v>
      </c>
      <c r="B208" s="7">
        <v>3256257142857.1426</v>
      </c>
      <c r="C208" s="13">
        <v>0.229888226944443</v>
      </c>
      <c r="D208" s="14">
        <v>250326251.97808218</v>
      </c>
    </row>
    <row r="209" spans="1:4">
      <c r="A209" s="12">
        <v>33175</v>
      </c>
      <c r="B209" s="7">
        <v>3248500000000</v>
      </c>
      <c r="C209" s="13">
        <v>0.23992721308156978</v>
      </c>
      <c r="D209" s="14">
        <v>250348350.84931508</v>
      </c>
    </row>
    <row r="210" spans="1:4">
      <c r="A210" s="12">
        <v>33176</v>
      </c>
      <c r="B210" s="7">
        <v>3246971428571.4287</v>
      </c>
      <c r="C210" s="13">
        <v>0.23896368927777137</v>
      </c>
      <c r="D210" s="14">
        <v>250355717.13972601</v>
      </c>
    </row>
    <row r="211" spans="1:4">
      <c r="A211" s="12">
        <v>33177</v>
      </c>
      <c r="B211" s="7">
        <v>3245442857142.8569</v>
      </c>
      <c r="C211" s="13">
        <v>0.24395194652207997</v>
      </c>
      <c r="D211" s="14">
        <v>250363083.43013698</v>
      </c>
    </row>
    <row r="212" spans="1:4">
      <c r="A212" s="12">
        <v>33178</v>
      </c>
      <c r="B212" s="7">
        <v>3243914285714.2856</v>
      </c>
      <c r="C212" s="13">
        <v>0.24349374347333883</v>
      </c>
      <c r="D212" s="14">
        <v>250370449.72054794</v>
      </c>
    </row>
    <row r="213" spans="1:4">
      <c r="A213" s="12">
        <v>33179</v>
      </c>
      <c r="B213" s="7">
        <v>3242385714285.7144</v>
      </c>
      <c r="C213" s="13">
        <v>0.23546559341855355</v>
      </c>
      <c r="D213" s="14">
        <v>250377816.01095891</v>
      </c>
    </row>
    <row r="214" spans="1:4">
      <c r="A214" s="12">
        <v>33182</v>
      </c>
      <c r="B214" s="7">
        <v>3237800000000</v>
      </c>
      <c r="C214" s="13">
        <v>0.22503529106831882</v>
      </c>
      <c r="D214" s="14">
        <v>250399914.88219178</v>
      </c>
    </row>
    <row r="215" spans="1:4">
      <c r="A215" s="12">
        <v>33183</v>
      </c>
      <c r="B215" s="7">
        <v>3241514285714.2861</v>
      </c>
      <c r="C215" s="13">
        <v>0.22801229471753784</v>
      </c>
      <c r="D215" s="14">
        <v>250407281.17260274</v>
      </c>
    </row>
    <row r="216" spans="1:4">
      <c r="A216" s="12">
        <v>33184</v>
      </c>
      <c r="B216" s="7">
        <v>3245228571428.5718</v>
      </c>
      <c r="C216" s="13">
        <v>0.24457041212207445</v>
      </c>
      <c r="D216" s="14">
        <v>250414647.46301371</v>
      </c>
    </row>
    <row r="217" spans="1:4">
      <c r="A217" s="12">
        <v>33185</v>
      </c>
      <c r="B217" s="7">
        <v>3248942857142.8574</v>
      </c>
      <c r="C217" s="13">
        <v>0.24631639621540816</v>
      </c>
      <c r="D217" s="14">
        <v>250422013.75342464</v>
      </c>
    </row>
    <row r="218" spans="1:4">
      <c r="A218" s="12">
        <v>33186</v>
      </c>
      <c r="B218" s="7">
        <v>3252657142857.1431</v>
      </c>
      <c r="C218" s="13">
        <v>0.23479400513296314</v>
      </c>
      <c r="D218" s="14">
        <v>250429380.04383561</v>
      </c>
    </row>
    <row r="219" spans="1:4">
      <c r="A219" s="12">
        <v>33189</v>
      </c>
      <c r="B219" s="7">
        <v>3263800000000</v>
      </c>
      <c r="C219" s="13">
        <v>0.22466624257066165</v>
      </c>
      <c r="D219" s="14">
        <v>250451478.91506851</v>
      </c>
    </row>
    <row r="220" spans="1:4">
      <c r="A220" s="12">
        <v>33190</v>
      </c>
      <c r="B220" s="7">
        <v>3264614285714.2856</v>
      </c>
      <c r="C220" s="13">
        <v>0.23045771060357581</v>
      </c>
      <c r="D220" s="14">
        <v>250458845.20547944</v>
      </c>
    </row>
    <row r="221" spans="1:4">
      <c r="A221" s="12">
        <v>33191</v>
      </c>
      <c r="B221" s="7">
        <v>3265428571428.5718</v>
      </c>
      <c r="C221" s="13">
        <v>0.22199877451907926</v>
      </c>
      <c r="D221" s="14">
        <v>250466211.49589041</v>
      </c>
    </row>
    <row r="222" spans="1:4">
      <c r="A222" s="12">
        <v>33192</v>
      </c>
      <c r="B222" s="7">
        <v>3266242857142.8574</v>
      </c>
      <c r="C222" s="13">
        <v>0.22186104399587275</v>
      </c>
      <c r="D222" s="14">
        <v>250473577.78630137</v>
      </c>
    </row>
    <row r="223" spans="1:4">
      <c r="A223" s="12">
        <v>33193</v>
      </c>
      <c r="B223" s="7">
        <v>3267057142857.1431</v>
      </c>
      <c r="C223" s="13">
        <v>0.21797662878721694</v>
      </c>
      <c r="D223" s="14">
        <v>250480944.07671234</v>
      </c>
    </row>
    <row r="224" spans="1:4">
      <c r="A224" s="12">
        <v>33196</v>
      </c>
      <c r="B224" s="7">
        <v>3269500000000</v>
      </c>
      <c r="C224" s="13">
        <v>0.22322291729650953</v>
      </c>
      <c r="D224" s="14">
        <v>250503042.94794521</v>
      </c>
    </row>
    <row r="225" spans="1:4">
      <c r="A225" s="12">
        <v>33197</v>
      </c>
      <c r="B225" s="7">
        <v>3269514285714.2856</v>
      </c>
      <c r="C225" s="13">
        <v>0.21617372721863243</v>
      </c>
      <c r="D225" s="14">
        <v>250510409.23835617</v>
      </c>
    </row>
    <row r="226" spans="1:4">
      <c r="A226" s="12">
        <v>33198</v>
      </c>
      <c r="B226" s="7">
        <v>3269528571428.5713</v>
      </c>
      <c r="C226" s="13">
        <v>0.21762668792622061</v>
      </c>
      <c r="D226" s="14">
        <v>250517775.52876711</v>
      </c>
    </row>
    <row r="227" spans="1:4">
      <c r="A227" s="12">
        <v>33200</v>
      </c>
      <c r="B227" s="7">
        <v>3269557142857.1431</v>
      </c>
      <c r="C227" s="13">
        <v>0.22478846718609055</v>
      </c>
      <c r="D227" s="14">
        <v>250532508.10958904</v>
      </c>
    </row>
    <row r="228" spans="1:4">
      <c r="A228" s="12">
        <v>33203</v>
      </c>
      <c r="B228" s="7">
        <v>3269600000000</v>
      </c>
      <c r="C228" s="13">
        <v>0.22958266749333972</v>
      </c>
      <c r="D228" s="14">
        <v>250554606.98082191</v>
      </c>
    </row>
    <row r="229" spans="1:4">
      <c r="A229" s="12">
        <v>33204</v>
      </c>
      <c r="B229" s="7">
        <v>3268585714285.7144</v>
      </c>
      <c r="C229" s="13">
        <v>0.2291309677622872</v>
      </c>
      <c r="D229" s="14">
        <v>250561973.27123287</v>
      </c>
    </row>
    <row r="230" spans="1:4">
      <c r="A230" s="12">
        <v>33205</v>
      </c>
      <c r="B230" s="7">
        <v>3267571428571.4282</v>
      </c>
      <c r="C230" s="13">
        <v>0.23130779954058467</v>
      </c>
      <c r="D230" s="14">
        <v>250569339.56164384</v>
      </c>
    </row>
    <row r="231" spans="1:4">
      <c r="A231" s="12">
        <v>33206</v>
      </c>
      <c r="B231" s="7">
        <v>3266557142857.1431</v>
      </c>
      <c r="C231" s="13">
        <v>0.2293809322694367</v>
      </c>
      <c r="D231" s="14">
        <v>250576705.8520548</v>
      </c>
    </row>
    <row r="232" spans="1:4">
      <c r="A232" s="12">
        <v>33207</v>
      </c>
      <c r="B232" s="7">
        <v>3265542857142.8569</v>
      </c>
      <c r="C232" s="13">
        <v>0.21606930333613802</v>
      </c>
      <c r="D232" s="14">
        <v>250584072.14246574</v>
      </c>
    </row>
    <row r="233" spans="1:4">
      <c r="A233" s="12">
        <v>33210</v>
      </c>
      <c r="B233" s="7">
        <v>3262500000000</v>
      </c>
      <c r="C233" s="13">
        <v>0.21661683461595949</v>
      </c>
      <c r="D233" s="14">
        <v>250606171.01369864</v>
      </c>
    </row>
    <row r="234" spans="1:4">
      <c r="A234" s="12">
        <v>33211</v>
      </c>
      <c r="B234" s="7">
        <v>3262871428571.4287</v>
      </c>
      <c r="C234" s="13">
        <v>0.22036998960681961</v>
      </c>
      <c r="D234" s="14">
        <v>250613537.3041096</v>
      </c>
    </row>
    <row r="235" spans="1:4">
      <c r="A235" s="12">
        <v>33212</v>
      </c>
      <c r="B235" s="7">
        <v>3263242857142.8574</v>
      </c>
      <c r="C235" s="13">
        <v>0.2142237258640374</v>
      </c>
      <c r="D235" s="14">
        <v>250620903.59452054</v>
      </c>
    </row>
    <row r="236" spans="1:4">
      <c r="A236" s="12">
        <v>33213</v>
      </c>
      <c r="B236" s="7">
        <v>3263614285714.2856</v>
      </c>
      <c r="C236" s="13">
        <v>0.21390308314304549</v>
      </c>
      <c r="D236" s="14">
        <v>250628269.8849315</v>
      </c>
    </row>
    <row r="237" spans="1:4">
      <c r="A237" s="12">
        <v>33214</v>
      </c>
      <c r="B237" s="7">
        <v>3263985714285.7139</v>
      </c>
      <c r="C237" s="13">
        <v>0.21392560015509626</v>
      </c>
      <c r="D237" s="14">
        <v>250635636.17534247</v>
      </c>
    </row>
    <row r="238" spans="1:4">
      <c r="A238" s="12">
        <v>33217</v>
      </c>
      <c r="B238" s="7">
        <v>3265100000000</v>
      </c>
      <c r="C238" s="13">
        <v>0.2140185654820807</v>
      </c>
      <c r="D238" s="14">
        <v>250657735.04657534</v>
      </c>
    </row>
    <row r="239" spans="1:4">
      <c r="A239" s="12">
        <v>33218</v>
      </c>
      <c r="B239" s="7">
        <v>3268071428571.4282</v>
      </c>
      <c r="C239" s="13">
        <v>0.2139037721155759</v>
      </c>
      <c r="D239" s="14">
        <v>250665101.3369863</v>
      </c>
    </row>
    <row r="240" spans="1:4">
      <c r="A240" s="12">
        <v>33219</v>
      </c>
      <c r="B240" s="7">
        <v>3271042857142.8569</v>
      </c>
      <c r="C240" s="13">
        <v>0.21419899205290346</v>
      </c>
      <c r="D240" s="14">
        <v>250672467.62739727</v>
      </c>
    </row>
    <row r="241" spans="1:4">
      <c r="A241" s="12">
        <v>33220</v>
      </c>
      <c r="B241" s="7">
        <v>3274014285714.2856</v>
      </c>
      <c r="C241" s="13">
        <v>0.21390452719260877</v>
      </c>
      <c r="D241" s="14">
        <v>250679833.9178082</v>
      </c>
    </row>
    <row r="242" spans="1:4">
      <c r="A242" s="12">
        <v>33221</v>
      </c>
      <c r="B242" s="7">
        <v>3276985714285.7144</v>
      </c>
      <c r="C242" s="13">
        <v>0.21392035950813679</v>
      </c>
      <c r="D242" s="14">
        <v>250687200.20821917</v>
      </c>
    </row>
    <row r="243" spans="1:4">
      <c r="A243" s="12">
        <v>33224</v>
      </c>
      <c r="B243" s="7">
        <v>3285900000000</v>
      </c>
      <c r="C243" s="13">
        <v>0.21408550797924494</v>
      </c>
      <c r="D243" s="14">
        <v>250709299.07945207</v>
      </c>
    </row>
    <row r="244" spans="1:4">
      <c r="A244" s="12">
        <v>33225</v>
      </c>
      <c r="B244" s="7">
        <v>3285900000000</v>
      </c>
      <c r="C244" s="13">
        <v>0.21470633787621493</v>
      </c>
      <c r="D244" s="14">
        <v>250716665.369863</v>
      </c>
    </row>
    <row r="245" spans="1:4">
      <c r="A245" s="12">
        <v>33226</v>
      </c>
      <c r="B245" s="7">
        <v>3285900000000</v>
      </c>
      <c r="C245" s="13">
        <v>0.21403075941928928</v>
      </c>
      <c r="D245" s="14">
        <v>250724031.66027397</v>
      </c>
    </row>
    <row r="246" spans="1:4">
      <c r="A246" s="12">
        <v>33227</v>
      </c>
      <c r="B246" s="7">
        <v>3285900000000</v>
      </c>
      <c r="C246" s="13">
        <v>0.2139024602737401</v>
      </c>
      <c r="D246" s="14">
        <v>250731397.95068493</v>
      </c>
    </row>
    <row r="247" spans="1:4">
      <c r="A247" s="12">
        <v>33228</v>
      </c>
      <c r="B247" s="7">
        <v>3285900000000</v>
      </c>
      <c r="C247" s="13">
        <v>0.2139477545452208</v>
      </c>
      <c r="D247" s="14">
        <v>250738764.2410959</v>
      </c>
    </row>
    <row r="248" spans="1:4">
      <c r="A248" s="12">
        <v>33233</v>
      </c>
      <c r="B248" s="7">
        <v>3285414285714.2856</v>
      </c>
      <c r="C248" s="13">
        <v>0.21417945073793526</v>
      </c>
      <c r="D248" s="14">
        <v>250775595.6931507</v>
      </c>
    </row>
    <row r="249" spans="1:4">
      <c r="A249" s="12">
        <v>33234</v>
      </c>
      <c r="B249" s="7">
        <v>3285171428571.4282</v>
      </c>
      <c r="C249" s="13">
        <v>0.21406619614153499</v>
      </c>
      <c r="D249" s="14">
        <v>250782961.98356164</v>
      </c>
    </row>
    <row r="250" spans="1:4">
      <c r="A250" s="12">
        <v>33235</v>
      </c>
      <c r="B250" s="7">
        <v>3284928571428.5718</v>
      </c>
      <c r="C250" s="13">
        <v>0.21443355407895304</v>
      </c>
      <c r="D250" s="14">
        <v>250790328.2739726</v>
      </c>
    </row>
    <row r="251" spans="1:4">
      <c r="A251" s="12">
        <v>33238</v>
      </c>
      <c r="B251" s="7">
        <v>3284200000000</v>
      </c>
      <c r="C251" s="13">
        <v>0.21542300682673171</v>
      </c>
      <c r="D251" s="14">
        <v>250812427.14520547</v>
      </c>
    </row>
    <row r="252" spans="1:4">
      <c r="A252" s="12">
        <v>33240</v>
      </c>
      <c r="B252" s="7">
        <v>3286628571428.5713</v>
      </c>
      <c r="C252" s="13">
        <v>0.21391166379095827</v>
      </c>
      <c r="D252" s="14">
        <v>250827159.7260274</v>
      </c>
    </row>
    <row r="253" spans="1:4">
      <c r="A253" s="12">
        <v>33241</v>
      </c>
      <c r="B253" s="7">
        <v>3287842857142.8569</v>
      </c>
      <c r="C253" s="13">
        <v>0.21412269546090451</v>
      </c>
      <c r="D253" s="14">
        <v>250834526.01643836</v>
      </c>
    </row>
    <row r="254" spans="1:4">
      <c r="A254" s="12">
        <v>33242</v>
      </c>
      <c r="B254" s="7">
        <v>3289057142857.1426</v>
      </c>
      <c r="C254" s="13">
        <v>0.21455026313253353</v>
      </c>
      <c r="D254" s="14">
        <v>250841892.3068493</v>
      </c>
    </row>
    <row r="255" spans="1:4">
      <c r="A255" s="12">
        <v>33245</v>
      </c>
      <c r="B255" s="7">
        <v>3292700000000</v>
      </c>
      <c r="C255" s="13">
        <v>0.21450315185216012</v>
      </c>
      <c r="D255" s="14">
        <v>250863991.1780822</v>
      </c>
    </row>
    <row r="256" spans="1:4">
      <c r="A256" s="12">
        <v>33246</v>
      </c>
      <c r="B256" s="7">
        <v>3295314285714.2856</v>
      </c>
      <c r="C256" s="13">
        <v>0.21414982438584357</v>
      </c>
      <c r="D256" s="14">
        <v>250871357.46849316</v>
      </c>
    </row>
    <row r="257" spans="1:4">
      <c r="A257" s="12">
        <v>33247</v>
      </c>
      <c r="B257" s="7">
        <v>3297928571428.5713</v>
      </c>
      <c r="C257" s="13">
        <v>0.21420435085492145</v>
      </c>
      <c r="D257" s="14">
        <v>250878723.7589041</v>
      </c>
    </row>
    <row r="258" spans="1:4">
      <c r="A258" s="12">
        <v>33248</v>
      </c>
      <c r="B258" s="7">
        <v>3300542857142.8569</v>
      </c>
      <c r="C258" s="13">
        <v>0.21455817299747515</v>
      </c>
      <c r="D258" s="14">
        <v>250886090.04931507</v>
      </c>
    </row>
    <row r="259" spans="1:4">
      <c r="A259" s="12">
        <v>33249</v>
      </c>
      <c r="B259" s="7">
        <v>3303157142857.1431</v>
      </c>
      <c r="C259" s="13">
        <v>0.2142237258640374</v>
      </c>
      <c r="D259" s="14">
        <v>250893456.33972603</v>
      </c>
    </row>
    <row r="260" spans="1:4">
      <c r="A260" s="12">
        <v>33252</v>
      </c>
      <c r="B260" s="7">
        <v>3311000000000</v>
      </c>
      <c r="C260" s="13">
        <v>0.22074266345449575</v>
      </c>
      <c r="D260" s="14">
        <v>250915555.2109589</v>
      </c>
    </row>
    <row r="261" spans="1:4">
      <c r="A261" s="12">
        <v>33253</v>
      </c>
      <c r="B261" s="7">
        <v>3309628571428.5713</v>
      </c>
      <c r="C261" s="13">
        <v>0.21870045743631278</v>
      </c>
      <c r="D261" s="14">
        <v>250922921.50136986</v>
      </c>
    </row>
    <row r="262" spans="1:4">
      <c r="A262" s="12">
        <v>33254</v>
      </c>
      <c r="B262" s="7">
        <v>3308257142857.1426</v>
      </c>
      <c r="C262" s="13">
        <v>0.22520160699544126</v>
      </c>
      <c r="D262" s="14">
        <v>250930287.79178083</v>
      </c>
    </row>
    <row r="263" spans="1:4">
      <c r="A263" s="12">
        <v>33255</v>
      </c>
      <c r="B263" s="7">
        <v>3306885714285.7144</v>
      </c>
      <c r="C263" s="13">
        <v>0.22200408403533511</v>
      </c>
      <c r="D263" s="14">
        <v>250937654.0821918</v>
      </c>
    </row>
    <row r="264" spans="1:4">
      <c r="A264" s="12">
        <v>33256</v>
      </c>
      <c r="B264" s="7">
        <v>3305514285714.2861</v>
      </c>
      <c r="C264" s="13">
        <v>0.23169632030062756</v>
      </c>
      <c r="D264" s="14">
        <v>250945020.37260273</v>
      </c>
    </row>
    <row r="265" spans="1:4">
      <c r="A265" s="12">
        <v>33259</v>
      </c>
      <c r="B265" s="7">
        <v>3301400000000</v>
      </c>
      <c r="C265" s="13">
        <v>0.22249667800687178</v>
      </c>
      <c r="D265" s="14">
        <v>250967119.24383563</v>
      </c>
    </row>
    <row r="266" spans="1:4">
      <c r="A266" s="12">
        <v>33260</v>
      </c>
      <c r="B266" s="7">
        <v>3299528571428.5713</v>
      </c>
      <c r="C266" s="13">
        <v>0.21539664135411907</v>
      </c>
      <c r="D266" s="14">
        <v>250974485.53424656</v>
      </c>
    </row>
    <row r="267" spans="1:4">
      <c r="A267" s="12">
        <v>33261</v>
      </c>
      <c r="B267" s="7">
        <v>3297657142857.1431</v>
      </c>
      <c r="C267" s="13">
        <v>0.22007265716227989</v>
      </c>
      <c r="D267" s="14">
        <v>250981851.82465753</v>
      </c>
    </row>
    <row r="268" spans="1:4">
      <c r="A268" s="12">
        <v>33262</v>
      </c>
      <c r="B268" s="7">
        <v>3295785714285.7144</v>
      </c>
      <c r="C268" s="13">
        <v>0.22109929677584647</v>
      </c>
      <c r="D268" s="14">
        <v>250989218.1150685</v>
      </c>
    </row>
    <row r="269" spans="1:4">
      <c r="A269" s="12">
        <v>33263</v>
      </c>
      <c r="B269" s="7">
        <v>3293914285714.2861</v>
      </c>
      <c r="C269" s="13">
        <v>0.22231889427197879</v>
      </c>
      <c r="D269" s="14">
        <v>250996584.40547946</v>
      </c>
    </row>
    <row r="270" spans="1:4">
      <c r="A270" s="12">
        <v>33266</v>
      </c>
      <c r="B270" s="7">
        <v>3288300000000</v>
      </c>
      <c r="C270" s="13">
        <v>0.22376113526501168</v>
      </c>
      <c r="D270" s="14">
        <v>251018683.27671233</v>
      </c>
    </row>
    <row r="271" spans="1:4">
      <c r="A271" s="12">
        <v>33267</v>
      </c>
      <c r="B271" s="7">
        <v>3285342857142.8569</v>
      </c>
      <c r="C271" s="13">
        <v>0.22065322998366532</v>
      </c>
      <c r="D271" s="14">
        <v>251026049.56712329</v>
      </c>
    </row>
    <row r="272" spans="1:4">
      <c r="A272" s="12">
        <v>33268</v>
      </c>
      <c r="B272" s="7">
        <v>3282385714285.7144</v>
      </c>
      <c r="C272" s="13">
        <v>0.2237225471691684</v>
      </c>
      <c r="D272" s="14">
        <v>251033415.85753426</v>
      </c>
    </row>
    <row r="273" spans="1:4">
      <c r="A273" s="12">
        <v>33269</v>
      </c>
      <c r="B273" s="7">
        <v>3279428571428.5718</v>
      </c>
      <c r="C273" s="13">
        <v>0.22166208193225481</v>
      </c>
      <c r="D273" s="14">
        <v>251040782.1479452</v>
      </c>
    </row>
    <row r="274" spans="1:4">
      <c r="A274" s="12">
        <v>33270</v>
      </c>
      <c r="B274" s="7">
        <v>3276471428571.4287</v>
      </c>
      <c r="C274" s="13">
        <v>0.22235428543529553</v>
      </c>
      <c r="D274" s="14">
        <v>251048148.43835616</v>
      </c>
    </row>
    <row r="275" spans="1:4">
      <c r="A275" s="12">
        <v>33273</v>
      </c>
      <c r="B275" s="7">
        <v>3267600000000</v>
      </c>
      <c r="C275" s="13">
        <v>0.2230795788577169</v>
      </c>
      <c r="D275" s="14">
        <v>251070247.30958903</v>
      </c>
    </row>
    <row r="276" spans="1:4">
      <c r="A276" s="12">
        <v>33274</v>
      </c>
      <c r="B276" s="7">
        <v>3270585714285.7144</v>
      </c>
      <c r="C276" s="13">
        <v>0.22495899056889701</v>
      </c>
      <c r="D276" s="14">
        <v>251077613.59999999</v>
      </c>
    </row>
    <row r="277" spans="1:4">
      <c r="A277" s="12">
        <v>33275</v>
      </c>
      <c r="B277" s="7">
        <v>3273571428571.4282</v>
      </c>
      <c r="C277" s="13">
        <v>0.22183206253382282</v>
      </c>
      <c r="D277" s="14">
        <v>251084979.89041096</v>
      </c>
    </row>
    <row r="278" spans="1:4">
      <c r="A278" s="12">
        <v>33276</v>
      </c>
      <c r="B278" s="7">
        <v>3276557142857.1431</v>
      </c>
      <c r="C278" s="13">
        <v>0.22278545264701508</v>
      </c>
      <c r="D278" s="14">
        <v>251092346.18082193</v>
      </c>
    </row>
    <row r="279" spans="1:4">
      <c r="A279" s="12">
        <v>33277</v>
      </c>
      <c r="B279" s="7">
        <v>3279542857142.8569</v>
      </c>
      <c r="C279" s="13">
        <v>0.22043603032242462</v>
      </c>
      <c r="D279" s="14">
        <v>251099712.47123289</v>
      </c>
    </row>
    <row r="280" spans="1:4">
      <c r="A280" s="12">
        <v>33280</v>
      </c>
      <c r="B280" s="7">
        <v>3288500000000</v>
      </c>
      <c r="C280" s="13">
        <v>0.21886214780062738</v>
      </c>
      <c r="D280" s="14">
        <v>251121811.34246576</v>
      </c>
    </row>
    <row r="281" spans="1:4">
      <c r="A281" s="12">
        <v>33281</v>
      </c>
      <c r="B281" s="7">
        <v>3290328571428.5718</v>
      </c>
      <c r="C281" s="13">
        <v>0.21772193011747362</v>
      </c>
      <c r="D281" s="14">
        <v>251129177.63287672</v>
      </c>
    </row>
    <row r="282" spans="1:4">
      <c r="A282" s="12">
        <v>33282</v>
      </c>
      <c r="B282" s="7">
        <v>3292157142857.1431</v>
      </c>
      <c r="C282" s="13">
        <v>0.21862662541829395</v>
      </c>
      <c r="D282" s="14">
        <v>251136543.92328766</v>
      </c>
    </row>
    <row r="283" spans="1:4">
      <c r="A283" s="12">
        <v>33283</v>
      </c>
      <c r="B283" s="7">
        <v>3293985714285.7144</v>
      </c>
      <c r="C283" s="13">
        <v>0.21926831627846269</v>
      </c>
      <c r="D283" s="14">
        <v>251143910.21369863</v>
      </c>
    </row>
    <row r="284" spans="1:4">
      <c r="A284" s="12">
        <v>33284</v>
      </c>
      <c r="B284" s="7">
        <v>3295814285714.2856</v>
      </c>
      <c r="C284" s="13">
        <v>0.22407293109676343</v>
      </c>
      <c r="D284" s="14">
        <v>251151276.50410959</v>
      </c>
    </row>
    <row r="285" spans="1:4">
      <c r="A285" s="12">
        <v>33288</v>
      </c>
      <c r="B285" s="7">
        <v>3300628571428.5713</v>
      </c>
      <c r="C285" s="13">
        <v>0.22754880621701648</v>
      </c>
      <c r="D285" s="14">
        <v>251180741.66575342</v>
      </c>
    </row>
    <row r="286" spans="1:4">
      <c r="A286" s="12">
        <v>33289</v>
      </c>
      <c r="B286" s="7">
        <v>3299957142857.1431</v>
      </c>
      <c r="C286" s="13">
        <v>0.22571567082404151</v>
      </c>
      <c r="D286" s="14">
        <v>251188107.95616439</v>
      </c>
    </row>
    <row r="287" spans="1:4">
      <c r="A287" s="12">
        <v>33290</v>
      </c>
      <c r="B287" s="7">
        <v>3299285714285.7144</v>
      </c>
      <c r="C287" s="13">
        <v>0.2360975627893637</v>
      </c>
      <c r="D287" s="14">
        <v>251195474.24657536</v>
      </c>
    </row>
    <row r="288" spans="1:4">
      <c r="A288" s="12">
        <v>33291</v>
      </c>
      <c r="B288" s="7">
        <v>3298614285714.2856</v>
      </c>
      <c r="C288" s="13">
        <v>0.2400076704145295</v>
      </c>
      <c r="D288" s="14">
        <v>251202840.53698629</v>
      </c>
    </row>
    <row r="289" spans="1:4">
      <c r="A289" s="12">
        <v>33294</v>
      </c>
      <c r="B289" s="7">
        <v>3296600000000</v>
      </c>
      <c r="C289" s="13">
        <v>0.23979875044541382</v>
      </c>
      <c r="D289" s="14">
        <v>251224939.40821919</v>
      </c>
    </row>
    <row r="290" spans="1:4">
      <c r="A290" s="12">
        <v>33295</v>
      </c>
      <c r="B290" s="7">
        <v>3295714285714.2856</v>
      </c>
      <c r="C290" s="13">
        <v>0.23692388008759765</v>
      </c>
      <c r="D290" s="14">
        <v>251232305.69863012</v>
      </c>
    </row>
    <row r="291" spans="1:4">
      <c r="A291" s="12">
        <v>33296</v>
      </c>
      <c r="B291" s="7">
        <v>3294828571428.5713</v>
      </c>
      <c r="C291" s="13">
        <v>0.23390878688329356</v>
      </c>
      <c r="D291" s="14">
        <v>251239671.98904109</v>
      </c>
    </row>
    <row r="292" spans="1:4">
      <c r="A292" s="12">
        <v>33297</v>
      </c>
      <c r="B292" s="7">
        <v>3293942857142.8569</v>
      </c>
      <c r="C292" s="13">
        <v>0.23219265145756957</v>
      </c>
      <c r="D292" s="14">
        <v>251247038.27945206</v>
      </c>
    </row>
    <row r="293" spans="1:4">
      <c r="A293" s="12">
        <v>33298</v>
      </c>
      <c r="B293" s="7">
        <v>3293057142857.1431</v>
      </c>
      <c r="C293" s="13">
        <v>0.23099415453615868</v>
      </c>
      <c r="D293" s="14">
        <v>251254404.56986302</v>
      </c>
    </row>
    <row r="294" spans="1:4">
      <c r="A294" s="12">
        <v>33301</v>
      </c>
      <c r="B294" s="7">
        <v>3290400000000</v>
      </c>
      <c r="C294" s="13">
        <v>0.22672498845451497</v>
      </c>
      <c r="D294" s="14">
        <v>251276503.44109589</v>
      </c>
    </row>
    <row r="295" spans="1:4">
      <c r="A295" s="12">
        <v>33302</v>
      </c>
      <c r="B295" s="7">
        <v>3293828571428.5718</v>
      </c>
      <c r="C295" s="13">
        <v>0.22593100409044434</v>
      </c>
      <c r="D295" s="14">
        <v>251283869.73150685</v>
      </c>
    </row>
    <row r="296" spans="1:4">
      <c r="A296" s="12">
        <v>33303</v>
      </c>
      <c r="B296" s="7">
        <v>3297257142857.1426</v>
      </c>
      <c r="C296" s="13">
        <v>0.22918841499528661</v>
      </c>
      <c r="D296" s="14">
        <v>251291236.02191782</v>
      </c>
    </row>
    <row r="297" spans="1:4">
      <c r="A297" s="12">
        <v>33304</v>
      </c>
      <c r="B297" s="7">
        <v>3300685714285.7144</v>
      </c>
      <c r="C297" s="13">
        <v>0.23078157495165691</v>
      </c>
      <c r="D297" s="14">
        <v>251298602.31232876</v>
      </c>
    </row>
    <row r="298" spans="1:4">
      <c r="A298" s="12">
        <v>33305</v>
      </c>
      <c r="B298" s="7">
        <v>3304114285714.2856</v>
      </c>
      <c r="C298" s="13">
        <v>0.23137009004353737</v>
      </c>
      <c r="D298" s="14">
        <v>251305968.60273972</v>
      </c>
    </row>
    <row r="299" spans="1:4">
      <c r="A299" s="12">
        <v>33308</v>
      </c>
      <c r="B299" s="7">
        <v>3314400000000</v>
      </c>
      <c r="C299" s="13">
        <v>0.23315334544393357</v>
      </c>
      <c r="D299" s="14">
        <v>251328067.47397259</v>
      </c>
    </row>
    <row r="300" spans="1:4">
      <c r="A300" s="12">
        <v>33309</v>
      </c>
      <c r="B300" s="7">
        <v>3316357142857.1431</v>
      </c>
      <c r="C300" s="13">
        <v>0.22943894352037791</v>
      </c>
      <c r="D300" s="14">
        <v>251335433.76438355</v>
      </c>
    </row>
    <row r="301" spans="1:4">
      <c r="A301" s="12">
        <v>33310</v>
      </c>
      <c r="B301" s="7">
        <v>3318314285714.2856</v>
      </c>
      <c r="C301" s="13">
        <v>0.22584460044343005</v>
      </c>
      <c r="D301" s="14">
        <v>251342800.05479452</v>
      </c>
    </row>
    <row r="302" spans="1:4">
      <c r="A302" s="12">
        <v>33311</v>
      </c>
      <c r="B302" s="7">
        <v>3320271428571.4287</v>
      </c>
      <c r="C302" s="13">
        <v>0.22663530525125294</v>
      </c>
      <c r="D302" s="14">
        <v>251350166.34520549</v>
      </c>
    </row>
    <row r="303" spans="1:4">
      <c r="A303" s="12">
        <v>33312</v>
      </c>
      <c r="B303" s="7">
        <v>3322228571428.5713</v>
      </c>
      <c r="C303" s="13">
        <v>0.22783014306230062</v>
      </c>
      <c r="D303" s="14">
        <v>251357532.63561645</v>
      </c>
    </row>
    <row r="304" spans="1:4">
      <c r="A304" s="12">
        <v>33315</v>
      </c>
      <c r="B304" s="7">
        <v>3328100000000</v>
      </c>
      <c r="C304" s="13">
        <v>0.22903926973633176</v>
      </c>
      <c r="D304" s="14">
        <v>251379631.50684932</v>
      </c>
    </row>
    <row r="305" spans="1:4">
      <c r="A305" s="12">
        <v>33316</v>
      </c>
      <c r="B305" s="7">
        <v>3328000000000</v>
      </c>
      <c r="C305" s="13">
        <v>0.22516628971815139</v>
      </c>
      <c r="D305" s="14">
        <v>251386997.79726028</v>
      </c>
    </row>
    <row r="306" spans="1:4">
      <c r="A306" s="12">
        <v>33317</v>
      </c>
      <c r="B306" s="7">
        <v>3327900000000</v>
      </c>
      <c r="C306" s="13">
        <v>0.22614859568862627</v>
      </c>
      <c r="D306" s="14">
        <v>251394364.08767122</v>
      </c>
    </row>
    <row r="307" spans="1:4">
      <c r="A307" s="12">
        <v>33318</v>
      </c>
      <c r="B307" s="7">
        <v>3327800000000</v>
      </c>
      <c r="C307" s="13">
        <v>0.22567287413716836</v>
      </c>
      <c r="D307" s="14">
        <v>251401730.37808219</v>
      </c>
    </row>
    <row r="308" spans="1:4">
      <c r="A308" s="12">
        <v>33319</v>
      </c>
      <c r="B308" s="7">
        <v>3327700000000</v>
      </c>
      <c r="C308" s="13">
        <v>0.22740940677187282</v>
      </c>
      <c r="D308" s="14">
        <v>251409096.66849315</v>
      </c>
    </row>
    <row r="309" spans="1:4">
      <c r="A309" s="12">
        <v>33322</v>
      </c>
      <c r="B309" s="7">
        <v>3327400000000</v>
      </c>
      <c r="C309" s="13">
        <v>0.22974281793679316</v>
      </c>
      <c r="D309" s="14">
        <v>251431195.53972602</v>
      </c>
    </row>
    <row r="310" spans="1:4">
      <c r="A310" s="12">
        <v>33323</v>
      </c>
      <c r="B310" s="7">
        <v>3326414285714.2856</v>
      </c>
      <c r="C310" s="13">
        <v>0.22903926973633176</v>
      </c>
      <c r="D310" s="14">
        <v>251438561.83013698</v>
      </c>
    </row>
    <row r="311" spans="1:4">
      <c r="A311" s="12">
        <v>33324</v>
      </c>
      <c r="B311" s="7">
        <v>3325428571428.5718</v>
      </c>
      <c r="C311" s="13">
        <v>0.23083456769185876</v>
      </c>
      <c r="D311" s="14">
        <v>251445928.12054795</v>
      </c>
    </row>
    <row r="312" spans="1:4">
      <c r="A312" s="12">
        <v>33325</v>
      </c>
      <c r="B312" s="7">
        <v>3324442857142.8569</v>
      </c>
      <c r="C312" s="13">
        <v>0.22969192577265038</v>
      </c>
      <c r="D312" s="14">
        <v>251453294.41095892</v>
      </c>
    </row>
    <row r="313" spans="1:4">
      <c r="A313" s="12">
        <v>33329</v>
      </c>
      <c r="B313" s="7">
        <v>3320500000000</v>
      </c>
      <c r="C313" s="13">
        <v>0.23147842170979294</v>
      </c>
      <c r="D313" s="14">
        <v>251482759.57260275</v>
      </c>
    </row>
    <row r="314" spans="1:4">
      <c r="A314" s="12">
        <v>33330</v>
      </c>
      <c r="B314" s="7">
        <v>3323300000000</v>
      </c>
      <c r="C314" s="13">
        <v>0.22933843846483748</v>
      </c>
      <c r="D314" s="14">
        <v>251490125.86301368</v>
      </c>
    </row>
    <row r="315" spans="1:4">
      <c r="A315" s="12">
        <v>33331</v>
      </c>
      <c r="B315" s="7">
        <v>3326100000000</v>
      </c>
      <c r="C315" s="13">
        <v>0.23051812729187693</v>
      </c>
      <c r="D315" s="14">
        <v>251497492.15342465</v>
      </c>
    </row>
    <row r="316" spans="1:4">
      <c r="A316" s="12">
        <v>33332</v>
      </c>
      <c r="B316" s="7">
        <v>3328900000000</v>
      </c>
      <c r="C316" s="13">
        <v>0.22797208610396694</v>
      </c>
      <c r="D316" s="14">
        <v>251504858.44383562</v>
      </c>
    </row>
    <row r="317" spans="1:4">
      <c r="A317" s="12">
        <v>33333</v>
      </c>
      <c r="B317" s="7">
        <v>3331700000000</v>
      </c>
      <c r="C317" s="13">
        <v>0.22806718881238075</v>
      </c>
      <c r="D317" s="14">
        <v>251512224.73424658</v>
      </c>
    </row>
    <row r="318" spans="1:4">
      <c r="A318" s="12">
        <v>33336</v>
      </c>
      <c r="B318" s="7">
        <v>3340100000000</v>
      </c>
      <c r="C318" s="13">
        <v>0.22645704055021931</v>
      </c>
      <c r="D318" s="14">
        <v>251534323.60547945</v>
      </c>
    </row>
    <row r="319" spans="1:4">
      <c r="A319" s="12">
        <v>33337</v>
      </c>
      <c r="B319" s="7">
        <v>3344100000000</v>
      </c>
      <c r="C319" s="13">
        <v>0.22668010086656162</v>
      </c>
      <c r="D319" s="14">
        <v>251541689.89589041</v>
      </c>
    </row>
    <row r="320" spans="1:4">
      <c r="A320" s="12">
        <v>33338</v>
      </c>
      <c r="B320" s="7">
        <v>3348100000000</v>
      </c>
      <c r="C320" s="13">
        <v>0.22341691679552633</v>
      </c>
      <c r="D320" s="14">
        <v>251549056.18630138</v>
      </c>
    </row>
    <row r="321" spans="1:4">
      <c r="A321" s="12">
        <v>33339</v>
      </c>
      <c r="B321" s="7">
        <v>3352100000000</v>
      </c>
      <c r="C321" s="13">
        <v>0.22403365532648853</v>
      </c>
      <c r="D321" s="14">
        <v>251556422.47671232</v>
      </c>
    </row>
    <row r="322" spans="1:4">
      <c r="A322" s="12">
        <v>33340</v>
      </c>
      <c r="B322" s="7">
        <v>3356100000000</v>
      </c>
      <c r="C322" s="13">
        <v>0.22186630327937754</v>
      </c>
      <c r="D322" s="14">
        <v>251563788.76712328</v>
      </c>
    </row>
    <row r="323" spans="1:4">
      <c r="A323" s="12">
        <v>33343</v>
      </c>
      <c r="B323" s="7">
        <v>3368100000000</v>
      </c>
      <c r="C323" s="13">
        <v>0.22046682200792203</v>
      </c>
      <c r="D323" s="14">
        <v>251585887.63835615</v>
      </c>
    </row>
    <row r="324" spans="1:4">
      <c r="A324" s="12">
        <v>33344</v>
      </c>
      <c r="B324" s="7">
        <v>3368557142857.1431</v>
      </c>
      <c r="C324" s="13">
        <v>0.22132820848388124</v>
      </c>
      <c r="D324" s="14">
        <v>251593253.92876711</v>
      </c>
    </row>
    <row r="325" spans="1:4">
      <c r="A325" s="12">
        <v>33345</v>
      </c>
      <c r="B325" s="7">
        <v>3369014285714.2856</v>
      </c>
      <c r="C325" s="13">
        <v>0.22109929677584647</v>
      </c>
      <c r="D325" s="14">
        <v>251600620.21917808</v>
      </c>
    </row>
    <row r="326" spans="1:4">
      <c r="A326" s="12">
        <v>33346</v>
      </c>
      <c r="B326" s="7">
        <v>3369471428571.4287</v>
      </c>
      <c r="C326" s="13">
        <v>0.223303709181465</v>
      </c>
      <c r="D326" s="14">
        <v>251607986.50958905</v>
      </c>
    </row>
    <row r="327" spans="1:4">
      <c r="A327" s="12">
        <v>33347</v>
      </c>
      <c r="B327" s="7">
        <v>3369928571428.5718</v>
      </c>
      <c r="C327" s="13">
        <v>0.22311672287153386</v>
      </c>
      <c r="D327" s="14">
        <v>251615352.80000001</v>
      </c>
    </row>
    <row r="328" spans="1:4">
      <c r="A328" s="12">
        <v>33350</v>
      </c>
      <c r="B328" s="7">
        <v>3371300000000</v>
      </c>
      <c r="C328" s="13">
        <v>0.22139433620495205</v>
      </c>
      <c r="D328" s="14">
        <v>251637451.67123288</v>
      </c>
    </row>
    <row r="329" spans="1:4">
      <c r="A329" s="12">
        <v>33351</v>
      </c>
      <c r="B329" s="7">
        <v>3367928571428.5718</v>
      </c>
      <c r="C329" s="13">
        <v>0.22407293109676343</v>
      </c>
      <c r="D329" s="14">
        <v>251644817.96164384</v>
      </c>
    </row>
    <row r="330" spans="1:4">
      <c r="A330" s="12">
        <v>33352</v>
      </c>
      <c r="B330" s="7">
        <v>3364557142857.1431</v>
      </c>
      <c r="C330" s="13">
        <v>0.22383856855142462</v>
      </c>
      <c r="D330" s="14">
        <v>251652184.25205478</v>
      </c>
    </row>
    <row r="331" spans="1:4">
      <c r="A331" s="12">
        <v>33353</v>
      </c>
      <c r="B331" s="7">
        <v>3361185714285.7144</v>
      </c>
      <c r="C331" s="13">
        <v>0.22304251907743866</v>
      </c>
      <c r="D331" s="14">
        <v>251659550.54246575</v>
      </c>
    </row>
    <row r="332" spans="1:4">
      <c r="A332" s="12">
        <v>33354</v>
      </c>
      <c r="B332" s="7">
        <v>3357814285714.2856</v>
      </c>
      <c r="C332" s="13">
        <v>0.22256837208181138</v>
      </c>
      <c r="D332" s="14">
        <v>251666916.83287671</v>
      </c>
    </row>
    <row r="333" spans="1:4">
      <c r="A333" s="12">
        <v>33357</v>
      </c>
      <c r="B333" s="7">
        <v>3347700000000</v>
      </c>
      <c r="C333" s="13">
        <v>0.22264039881215539</v>
      </c>
      <c r="D333" s="14">
        <v>251689015.70410958</v>
      </c>
    </row>
    <row r="334" spans="1:4">
      <c r="A334" s="12">
        <v>33358</v>
      </c>
      <c r="B334" s="7">
        <v>3342899999999.9995</v>
      </c>
      <c r="C334" s="13">
        <v>0.22376113526501168</v>
      </c>
      <c r="D334" s="14">
        <v>251696381.99452055</v>
      </c>
    </row>
    <row r="335" spans="1:4">
      <c r="A335" s="12">
        <v>33359</v>
      </c>
      <c r="B335" s="7">
        <v>3338100000000</v>
      </c>
      <c r="C335" s="13">
        <v>0.22267653711083296</v>
      </c>
      <c r="D335" s="14">
        <v>251703748.28493151</v>
      </c>
    </row>
    <row r="336" spans="1:4">
      <c r="A336" s="12">
        <v>33360</v>
      </c>
      <c r="B336" s="7">
        <v>3333299999999.9995</v>
      </c>
      <c r="C336" s="13">
        <v>0.22296865190654591</v>
      </c>
      <c r="D336" s="14">
        <v>251711114.57534248</v>
      </c>
    </row>
    <row r="337" spans="1:4">
      <c r="A337" s="12">
        <v>33361</v>
      </c>
      <c r="B337" s="7">
        <v>3328500000000</v>
      </c>
      <c r="C337" s="13">
        <v>0.22224835980501326</v>
      </c>
      <c r="D337" s="14">
        <v>251718480.86575341</v>
      </c>
    </row>
    <row r="338" spans="1:4">
      <c r="A338" s="12">
        <v>33364</v>
      </c>
      <c r="B338" s="7">
        <v>3314100000000</v>
      </c>
      <c r="C338" s="13">
        <v>0.22119691968310815</v>
      </c>
      <c r="D338" s="14">
        <v>251740579.73698631</v>
      </c>
    </row>
    <row r="339" spans="1:4">
      <c r="A339" s="12">
        <v>33365</v>
      </c>
      <c r="B339" s="7">
        <v>3316885714285.7144</v>
      </c>
      <c r="C339" s="13">
        <v>0.22136123201134048</v>
      </c>
      <c r="D339" s="14">
        <v>251747946.02739727</v>
      </c>
    </row>
    <row r="340" spans="1:4">
      <c r="A340" s="12">
        <v>33366</v>
      </c>
      <c r="B340" s="7">
        <v>3319671428571.4282</v>
      </c>
      <c r="C340" s="13">
        <v>0.22087431144800096</v>
      </c>
      <c r="D340" s="14">
        <v>251755312.31780821</v>
      </c>
    </row>
    <row r="341" spans="1:4">
      <c r="A341" s="12">
        <v>33367</v>
      </c>
      <c r="B341" s="7">
        <v>3322457142857.1426</v>
      </c>
      <c r="C341" s="13">
        <v>0.22040531741563954</v>
      </c>
      <c r="D341" s="14">
        <v>251762678.60821918</v>
      </c>
    </row>
    <row r="342" spans="1:4">
      <c r="A342" s="12">
        <v>33368</v>
      </c>
      <c r="B342" s="7">
        <v>3325242857142.8574</v>
      </c>
      <c r="C342" s="13">
        <v>0.22260434382756436</v>
      </c>
      <c r="D342" s="14">
        <v>251770044.89863014</v>
      </c>
    </row>
    <row r="343" spans="1:4">
      <c r="A343" s="12">
        <v>33371</v>
      </c>
      <c r="B343" s="7">
        <v>3333600000000</v>
      </c>
      <c r="C343" s="13">
        <v>0.22395536245040046</v>
      </c>
      <c r="D343" s="14">
        <v>251792143.76986301</v>
      </c>
    </row>
    <row r="344" spans="1:4">
      <c r="A344" s="12">
        <v>33372</v>
      </c>
      <c r="B344" s="7">
        <v>3333842857142.8569</v>
      </c>
      <c r="C344" s="13">
        <v>0.22463189523597679</v>
      </c>
      <c r="D344" s="14">
        <v>251799510.06027398</v>
      </c>
    </row>
    <row r="345" spans="1:4">
      <c r="A345" s="12">
        <v>33373</v>
      </c>
      <c r="B345" s="7">
        <v>3334085714285.7144</v>
      </c>
      <c r="C345" s="13">
        <v>0.22391634517822909</v>
      </c>
      <c r="D345" s="14">
        <v>251806876.35068494</v>
      </c>
    </row>
    <row r="346" spans="1:4">
      <c r="A346" s="12">
        <v>33374</v>
      </c>
      <c r="B346" s="7">
        <v>3334328571428.5718</v>
      </c>
      <c r="C346" s="13">
        <v>0.22403365532648853</v>
      </c>
      <c r="D346" s="14">
        <v>251814242.64109588</v>
      </c>
    </row>
    <row r="347" spans="1:4">
      <c r="A347" s="12">
        <v>33375</v>
      </c>
      <c r="B347" s="7">
        <v>3334571428571.4282</v>
      </c>
      <c r="C347" s="13">
        <v>0.22293184436099028</v>
      </c>
      <c r="D347" s="14">
        <v>251821608.93150684</v>
      </c>
    </row>
    <row r="348" spans="1:4">
      <c r="A348" s="12">
        <v>33378</v>
      </c>
      <c r="B348" s="7">
        <v>3335300000000</v>
      </c>
      <c r="C348" s="13">
        <v>0.22224835980501326</v>
      </c>
      <c r="D348" s="14">
        <v>251843707.80273974</v>
      </c>
    </row>
    <row r="349" spans="1:4">
      <c r="A349" s="12">
        <v>33379</v>
      </c>
      <c r="B349" s="7">
        <v>3334885714285.7144</v>
      </c>
      <c r="C349" s="13">
        <v>0.22214317665611827</v>
      </c>
      <c r="D349" s="14">
        <v>251851074.09315068</v>
      </c>
    </row>
    <row r="350" spans="1:4">
      <c r="A350" s="12">
        <v>33380</v>
      </c>
      <c r="B350" s="7">
        <v>3334471428571.4287</v>
      </c>
      <c r="C350" s="13">
        <v>0.22427060661795853</v>
      </c>
      <c r="D350" s="14">
        <v>251858440.38356164</v>
      </c>
    </row>
    <row r="351" spans="1:4">
      <c r="A351" s="12">
        <v>33381</v>
      </c>
      <c r="B351" s="7">
        <v>3334057142857.1431</v>
      </c>
      <c r="C351" s="13">
        <v>0.22353088890130127</v>
      </c>
      <c r="D351" s="14">
        <v>251865806.67397261</v>
      </c>
    </row>
    <row r="352" spans="1:4">
      <c r="A352" s="12">
        <v>33382</v>
      </c>
      <c r="B352" s="7">
        <v>3333642857142.8574</v>
      </c>
      <c r="C352" s="13">
        <v>0.22289512073909032</v>
      </c>
      <c r="D352" s="14">
        <v>251873172.96438357</v>
      </c>
    </row>
    <row r="353" spans="1:4">
      <c r="A353" s="12">
        <v>33386</v>
      </c>
      <c r="B353" s="7">
        <v>3330414285714.2856</v>
      </c>
      <c r="C353" s="13">
        <v>0.2223897593165475</v>
      </c>
      <c r="D353" s="14">
        <v>251902638.12602741</v>
      </c>
    </row>
    <row r="354" spans="1:4">
      <c r="A354" s="12">
        <v>33387</v>
      </c>
      <c r="B354" s="7">
        <v>3328428571428.5718</v>
      </c>
      <c r="C354" s="13">
        <v>0.22319126391202512</v>
      </c>
      <c r="D354" s="14">
        <v>251910004.41643834</v>
      </c>
    </row>
    <row r="355" spans="1:4">
      <c r="A355" s="12">
        <v>33388</v>
      </c>
      <c r="B355" s="7">
        <v>3326442857142.8569</v>
      </c>
      <c r="C355" s="13">
        <v>0.222425315989527</v>
      </c>
      <c r="D355" s="14">
        <v>251917370.70684931</v>
      </c>
    </row>
    <row r="356" spans="1:4">
      <c r="A356" s="12">
        <v>33389</v>
      </c>
      <c r="B356" s="7">
        <v>3324457142857.1431</v>
      </c>
      <c r="C356" s="13">
        <v>0.22311672287153386</v>
      </c>
      <c r="D356" s="14">
        <v>251924736.99726027</v>
      </c>
    </row>
    <row r="357" spans="1:4">
      <c r="A357" s="12">
        <v>33392</v>
      </c>
      <c r="B357" s="7">
        <v>3318500000000</v>
      </c>
      <c r="C357" s="13">
        <v>0.22311672287153386</v>
      </c>
      <c r="D357" s="14">
        <v>251946835.86849314</v>
      </c>
    </row>
    <row r="358" spans="1:4">
      <c r="A358" s="12">
        <v>33393</v>
      </c>
      <c r="B358" s="7">
        <v>3321700000000</v>
      </c>
      <c r="C358" s="13">
        <v>0.22353088890130127</v>
      </c>
      <c r="D358" s="14">
        <v>251954202.15890411</v>
      </c>
    </row>
    <row r="359" spans="1:4">
      <c r="A359" s="12">
        <v>33394</v>
      </c>
      <c r="B359" s="7">
        <v>3324900000000</v>
      </c>
      <c r="C359" s="13">
        <v>0.22575855737520006</v>
      </c>
      <c r="D359" s="14">
        <v>251961568.44931507</v>
      </c>
    </row>
    <row r="360" spans="1:4">
      <c r="A360" s="12">
        <v>33395</v>
      </c>
      <c r="B360" s="7">
        <v>3328100000000</v>
      </c>
      <c r="C360" s="13">
        <v>0.22636845748665785</v>
      </c>
      <c r="D360" s="14">
        <v>251968934.73972604</v>
      </c>
    </row>
    <row r="361" spans="1:4">
      <c r="A361" s="12">
        <v>33396</v>
      </c>
      <c r="B361" s="7">
        <v>3331300000000</v>
      </c>
      <c r="C361" s="13">
        <v>0.2265906015100832</v>
      </c>
      <c r="D361" s="14">
        <v>251976301.03013697</v>
      </c>
    </row>
    <row r="362" spans="1:4">
      <c r="A362" s="12">
        <v>33399</v>
      </c>
      <c r="B362" s="7">
        <v>3340900000000</v>
      </c>
      <c r="C362" s="13">
        <v>0.228645819437541</v>
      </c>
      <c r="D362" s="14">
        <v>251998399.90136987</v>
      </c>
    </row>
    <row r="363" spans="1:4">
      <c r="A363" s="12">
        <v>33400</v>
      </c>
      <c r="B363" s="7">
        <v>3344285714285.7144</v>
      </c>
      <c r="C363" s="13">
        <v>0.22806718881238075</v>
      </c>
      <c r="D363" s="14">
        <v>252005766.19178084</v>
      </c>
    </row>
    <row r="364" spans="1:4">
      <c r="A364" s="12">
        <v>33401</v>
      </c>
      <c r="B364" s="7">
        <v>3347671428571.4287</v>
      </c>
      <c r="C364" s="13">
        <v>0.22764220847879865</v>
      </c>
      <c r="D364" s="14">
        <v>252013132.48219177</v>
      </c>
    </row>
    <row r="365" spans="1:4">
      <c r="A365" s="12">
        <v>33402</v>
      </c>
      <c r="B365" s="7">
        <v>3351057142857.1431</v>
      </c>
      <c r="C365" s="13">
        <v>0.22928833287376571</v>
      </c>
      <c r="D365" s="14">
        <v>252020498.77260274</v>
      </c>
    </row>
    <row r="366" spans="1:4">
      <c r="A366" s="12">
        <v>33403</v>
      </c>
      <c r="B366" s="7">
        <v>3354442857142.8569</v>
      </c>
      <c r="C366" s="13">
        <v>0.22948934321362333</v>
      </c>
      <c r="D366" s="14">
        <v>252027865.0630137</v>
      </c>
    </row>
    <row r="367" spans="1:4">
      <c r="A367" s="12">
        <v>33406</v>
      </c>
      <c r="B367" s="7">
        <v>3364600000000</v>
      </c>
      <c r="C367" s="13">
        <v>0.22816267172430832</v>
      </c>
      <c r="D367" s="14">
        <v>252049963.93424657</v>
      </c>
    </row>
    <row r="368" spans="1:4">
      <c r="A368" s="12">
        <v>33407</v>
      </c>
      <c r="B368" s="7">
        <v>3363885714285.7144</v>
      </c>
      <c r="C368" s="13">
        <v>0.22727084958727795</v>
      </c>
      <c r="D368" s="14">
        <v>252057330.22465754</v>
      </c>
    </row>
    <row r="369" spans="1:4">
      <c r="A369" s="12">
        <v>33408</v>
      </c>
      <c r="B369" s="7">
        <v>3363171428571.4282</v>
      </c>
      <c r="C369" s="13">
        <v>0.22792467705992783</v>
      </c>
      <c r="D369" s="14">
        <v>252064696.5150685</v>
      </c>
    </row>
    <row r="370" spans="1:4">
      <c r="A370" s="12">
        <v>33409</v>
      </c>
      <c r="B370" s="7">
        <v>3362457142857.1426</v>
      </c>
      <c r="C370" s="13">
        <v>0.22717894468652505</v>
      </c>
      <c r="D370" s="14">
        <v>252072062.80547947</v>
      </c>
    </row>
    <row r="371" spans="1:4">
      <c r="A371" s="12">
        <v>33410</v>
      </c>
      <c r="B371" s="7">
        <v>3361742857142.8574</v>
      </c>
      <c r="C371" s="13">
        <v>0.22681503994367272</v>
      </c>
      <c r="D371" s="14">
        <v>252079429.0958904</v>
      </c>
    </row>
    <row r="372" spans="1:4">
      <c r="A372" s="12">
        <v>33413</v>
      </c>
      <c r="B372" s="7">
        <v>3359600000000</v>
      </c>
      <c r="C372" s="13">
        <v>0.22797208610396694</v>
      </c>
      <c r="D372" s="14">
        <v>252101527.9671233</v>
      </c>
    </row>
    <row r="373" spans="1:4">
      <c r="A373" s="12">
        <v>33414</v>
      </c>
      <c r="B373" s="7">
        <v>3355471428571.4287</v>
      </c>
      <c r="C373" s="13">
        <v>0.22764220847879865</v>
      </c>
      <c r="D373" s="14">
        <v>252108894.25753424</v>
      </c>
    </row>
    <row r="374" spans="1:4">
      <c r="A374" s="12">
        <v>33415</v>
      </c>
      <c r="B374" s="7">
        <v>3351342857142.8569</v>
      </c>
      <c r="C374" s="13">
        <v>0.22750224597915475</v>
      </c>
      <c r="D374" s="14">
        <v>252116260.5479452</v>
      </c>
    </row>
    <row r="375" spans="1:4">
      <c r="A375" s="12">
        <v>33416</v>
      </c>
      <c r="B375" s="7">
        <v>3347214285714.2856</v>
      </c>
      <c r="C375" s="13">
        <v>0.22571567082404151</v>
      </c>
      <c r="D375" s="14">
        <v>252123626.83835617</v>
      </c>
    </row>
    <row r="376" spans="1:4">
      <c r="A376" s="12">
        <v>33417</v>
      </c>
      <c r="B376" s="7">
        <v>3343085714285.7139</v>
      </c>
      <c r="C376" s="13">
        <v>0.22537580575167851</v>
      </c>
      <c r="D376" s="14">
        <v>252130993.12876713</v>
      </c>
    </row>
    <row r="377" spans="1:4">
      <c r="A377" s="12">
        <v>33420</v>
      </c>
      <c r="B377" s="7">
        <v>3330700000000</v>
      </c>
      <c r="C377" s="13">
        <v>0.2261891791508101</v>
      </c>
      <c r="D377" s="14">
        <v>252153092</v>
      </c>
    </row>
    <row r="378" spans="1:4">
      <c r="A378" s="12">
        <v>33421</v>
      </c>
      <c r="B378" s="7">
        <v>3332942857142.8569</v>
      </c>
      <c r="C378" s="13">
        <v>0.22594756197879329</v>
      </c>
      <c r="D378" s="14">
        <v>252160951.5819672</v>
      </c>
    </row>
    <row r="379" spans="1:4">
      <c r="A379" s="12">
        <v>33422</v>
      </c>
      <c r="B379" s="7">
        <v>3335185714285.7144</v>
      </c>
      <c r="C379" s="13">
        <v>0.22655756249758918</v>
      </c>
      <c r="D379" s="14">
        <v>252168811.16393444</v>
      </c>
    </row>
    <row r="380" spans="1:4">
      <c r="A380" s="12">
        <v>33424</v>
      </c>
      <c r="B380" s="7">
        <v>3339671428571.4282</v>
      </c>
      <c r="C380" s="13">
        <v>0.22566966230138558</v>
      </c>
      <c r="D380" s="14">
        <v>252184530.32786885</v>
      </c>
    </row>
    <row r="381" spans="1:4">
      <c r="A381" s="12">
        <v>33427</v>
      </c>
      <c r="B381" s="7">
        <v>3346400000000</v>
      </c>
      <c r="C381" s="13">
        <v>0.22434359185177771</v>
      </c>
      <c r="D381" s="14">
        <v>252208109.07377049</v>
      </c>
    </row>
    <row r="382" spans="1:4">
      <c r="A382" s="12">
        <v>33428</v>
      </c>
      <c r="B382" s="7">
        <v>3350471428571.4287</v>
      </c>
      <c r="C382" s="13">
        <v>0.22416265723717316</v>
      </c>
      <c r="D382" s="14">
        <v>252215968.6557377</v>
      </c>
    </row>
    <row r="383" spans="1:4">
      <c r="A383" s="12">
        <v>33429</v>
      </c>
      <c r="B383" s="7">
        <v>3354542857142.8574</v>
      </c>
      <c r="C383" s="13">
        <v>0.22366716662552119</v>
      </c>
      <c r="D383" s="14">
        <v>252223828.23770493</v>
      </c>
    </row>
    <row r="384" spans="1:4">
      <c r="A384" s="12">
        <v>33430</v>
      </c>
      <c r="B384" s="7">
        <v>3358614285714.2856</v>
      </c>
      <c r="C384" s="13">
        <v>0.22416265723717316</v>
      </c>
      <c r="D384" s="14">
        <v>252231687.81967214</v>
      </c>
    </row>
    <row r="385" spans="1:4">
      <c r="A385" s="12">
        <v>33431</v>
      </c>
      <c r="B385" s="7">
        <v>3362685714285.7144</v>
      </c>
      <c r="C385" s="13">
        <v>0.22269222953865342</v>
      </c>
      <c r="D385" s="14">
        <v>252239547.40163934</v>
      </c>
    </row>
    <row r="386" spans="1:4">
      <c r="A386" s="12">
        <v>33434</v>
      </c>
      <c r="B386" s="7">
        <v>3374900000000</v>
      </c>
      <c r="C386" s="13">
        <v>0.22352858914205334</v>
      </c>
      <c r="D386" s="14">
        <v>252263126.14754099</v>
      </c>
    </row>
    <row r="387" spans="1:4">
      <c r="A387" s="12">
        <v>33435</v>
      </c>
      <c r="B387" s="7">
        <v>3373642857142.8574</v>
      </c>
      <c r="C387" s="13">
        <v>0.22292127206129622</v>
      </c>
      <c r="D387" s="14">
        <v>252270985.72950819</v>
      </c>
    </row>
    <row r="388" spans="1:4">
      <c r="A388" s="12">
        <v>33436</v>
      </c>
      <c r="B388" s="7">
        <v>3372385714285.7144</v>
      </c>
      <c r="C388" s="13">
        <v>0.22140037982454513</v>
      </c>
      <c r="D388" s="14">
        <v>252278845.3114754</v>
      </c>
    </row>
    <row r="389" spans="1:4">
      <c r="A389" s="12">
        <v>33437</v>
      </c>
      <c r="B389" s="7">
        <v>3371128571428.5713</v>
      </c>
      <c r="C389" s="13">
        <v>0.22199806376567841</v>
      </c>
      <c r="D389" s="14">
        <v>252286704.89344263</v>
      </c>
    </row>
    <row r="390" spans="1:4">
      <c r="A390" s="12">
        <v>33438</v>
      </c>
      <c r="B390" s="7">
        <v>3369871428571.4287</v>
      </c>
      <c r="C390" s="13">
        <v>0.22134233987516383</v>
      </c>
      <c r="D390" s="14">
        <v>252294564.47540984</v>
      </c>
    </row>
    <row r="391" spans="1:4">
      <c r="A391" s="12">
        <v>33441</v>
      </c>
      <c r="B391" s="7">
        <v>3366100000000</v>
      </c>
      <c r="C391" s="13">
        <v>0.22269222953865342</v>
      </c>
      <c r="D391" s="14">
        <v>252318143.22131148</v>
      </c>
    </row>
    <row r="392" spans="1:4">
      <c r="A392" s="12">
        <v>33442</v>
      </c>
      <c r="B392" s="7">
        <v>3363400000000</v>
      </c>
      <c r="C392" s="13">
        <v>0.22405510362766454</v>
      </c>
      <c r="D392" s="14">
        <v>252326002.80327868</v>
      </c>
    </row>
    <row r="393" spans="1:4">
      <c r="A393" s="12">
        <v>33443</v>
      </c>
      <c r="B393" s="7">
        <v>3360700000000</v>
      </c>
      <c r="C393" s="13">
        <v>0.22335722434527969</v>
      </c>
      <c r="D393" s="14">
        <v>252333862.38524589</v>
      </c>
    </row>
    <row r="394" spans="1:4">
      <c r="A394" s="12">
        <v>33444</v>
      </c>
      <c r="B394" s="7">
        <v>3358000000000</v>
      </c>
      <c r="C394" s="13">
        <v>0.22356310949462344</v>
      </c>
      <c r="D394" s="14">
        <v>252341721.96721312</v>
      </c>
    </row>
    <row r="395" spans="1:4">
      <c r="A395" s="12">
        <v>33445</v>
      </c>
      <c r="B395" s="7">
        <v>3355299999999.9995</v>
      </c>
      <c r="C395" s="13">
        <v>0.22349415134886466</v>
      </c>
      <c r="D395" s="14">
        <v>252349581.54918033</v>
      </c>
    </row>
    <row r="396" spans="1:4">
      <c r="A396" s="12">
        <v>33448</v>
      </c>
      <c r="B396" s="7">
        <v>3347200000000</v>
      </c>
      <c r="C396" s="13">
        <v>0.22394830291249215</v>
      </c>
      <c r="D396" s="14">
        <v>252373160.29508197</v>
      </c>
    </row>
    <row r="397" spans="1:4">
      <c r="A397" s="12">
        <v>33449</v>
      </c>
      <c r="B397" s="7">
        <v>3345100000000</v>
      </c>
      <c r="C397" s="13">
        <v>0.22370201793353689</v>
      </c>
      <c r="D397" s="14">
        <v>252381019.87704918</v>
      </c>
    </row>
    <row r="398" spans="1:4">
      <c r="A398" s="12">
        <v>33450</v>
      </c>
      <c r="B398" s="7">
        <v>3343000000000</v>
      </c>
      <c r="C398" s="13">
        <v>0.2228226244988433</v>
      </c>
      <c r="D398" s="14">
        <v>252388879.45901638</v>
      </c>
    </row>
    <row r="399" spans="1:4">
      <c r="A399" s="12">
        <v>33451</v>
      </c>
      <c r="B399" s="7">
        <v>3340900000000</v>
      </c>
      <c r="C399" s="13">
        <v>0.22423477891608046</v>
      </c>
      <c r="D399" s="14">
        <v>252396739.04098362</v>
      </c>
    </row>
    <row r="400" spans="1:4">
      <c r="A400" s="12">
        <v>33452</v>
      </c>
      <c r="B400" s="7">
        <v>3338799999999.9995</v>
      </c>
      <c r="C400" s="13">
        <v>0.22405510362766454</v>
      </c>
      <c r="D400" s="14">
        <v>252404598.62295082</v>
      </c>
    </row>
    <row r="401" spans="1:4">
      <c r="A401" s="12">
        <v>33455</v>
      </c>
      <c r="B401" s="7">
        <v>3332500000000</v>
      </c>
      <c r="C401" s="13">
        <v>0.22352858914205334</v>
      </c>
      <c r="D401" s="14">
        <v>252428177.36885247</v>
      </c>
    </row>
    <row r="402" spans="1:4">
      <c r="A402" s="12">
        <v>33456</v>
      </c>
      <c r="B402" s="7">
        <v>3336142857142.8574</v>
      </c>
      <c r="C402" s="13">
        <v>0.22387751971938655</v>
      </c>
      <c r="D402" s="14">
        <v>252436036.95081967</v>
      </c>
    </row>
    <row r="403" spans="1:4">
      <c r="A403" s="12">
        <v>33457</v>
      </c>
      <c r="B403" s="7">
        <v>3339785714285.7144</v>
      </c>
      <c r="C403" s="13">
        <v>0.22391286963687604</v>
      </c>
      <c r="D403" s="14">
        <v>252443896.53278688</v>
      </c>
    </row>
    <row r="404" spans="1:4">
      <c r="A404" s="12">
        <v>33458</v>
      </c>
      <c r="B404" s="7">
        <v>3343428571428.5718</v>
      </c>
      <c r="C404" s="13">
        <v>0.22315429857861402</v>
      </c>
      <c r="D404" s="14">
        <v>252451756.11475411</v>
      </c>
    </row>
    <row r="405" spans="1:4">
      <c r="A405" s="12">
        <v>33459</v>
      </c>
      <c r="B405" s="7">
        <v>3347071428571.4282</v>
      </c>
      <c r="C405" s="13">
        <v>0.22302065137197088</v>
      </c>
      <c r="D405" s="14">
        <v>252459615.69672132</v>
      </c>
    </row>
    <row r="406" spans="1:4">
      <c r="A406" s="12">
        <v>33462</v>
      </c>
      <c r="B406" s="7">
        <v>3358000000000</v>
      </c>
      <c r="C406" s="13">
        <v>0.22278990427286266</v>
      </c>
      <c r="D406" s="14">
        <v>252483194.44262296</v>
      </c>
    </row>
    <row r="407" spans="1:4">
      <c r="A407" s="12">
        <v>33463</v>
      </c>
      <c r="B407" s="7">
        <v>3358228571428.5713</v>
      </c>
      <c r="C407" s="13">
        <v>0.22315429857861402</v>
      </c>
      <c r="D407" s="14">
        <v>252491054.02459016</v>
      </c>
    </row>
    <row r="408" spans="1:4">
      <c r="A408" s="12">
        <v>33464</v>
      </c>
      <c r="B408" s="7">
        <v>3358457142857.1431</v>
      </c>
      <c r="C408" s="13">
        <v>0.22423477891608046</v>
      </c>
      <c r="D408" s="14">
        <v>252498913.60655737</v>
      </c>
    </row>
    <row r="409" spans="1:4">
      <c r="A409" s="12">
        <v>33465</v>
      </c>
      <c r="B409" s="7">
        <v>3358685714285.7144</v>
      </c>
      <c r="C409" s="13">
        <v>0.22363239816446334</v>
      </c>
      <c r="D409" s="14">
        <v>252506773.1885246</v>
      </c>
    </row>
    <row r="410" spans="1:4">
      <c r="A410" s="12">
        <v>33466</v>
      </c>
      <c r="B410" s="7">
        <v>3358914285714.2856</v>
      </c>
      <c r="C410" s="13">
        <v>0.22412672225459776</v>
      </c>
      <c r="D410" s="14">
        <v>252514632.77049181</v>
      </c>
    </row>
    <row r="411" spans="1:4">
      <c r="A411" s="12">
        <v>33469</v>
      </c>
      <c r="B411" s="7">
        <v>3359600000000</v>
      </c>
      <c r="C411" s="13">
        <v>0.22048238294482639</v>
      </c>
      <c r="D411" s="14">
        <v>252538211.51639345</v>
      </c>
    </row>
    <row r="412" spans="1:4">
      <c r="A412" s="12">
        <v>33470</v>
      </c>
      <c r="B412" s="7">
        <v>3358571428571.4282</v>
      </c>
      <c r="C412" s="13">
        <v>0.22102869128453567</v>
      </c>
      <c r="D412" s="14">
        <v>252546071.09836066</v>
      </c>
    </row>
    <row r="413" spans="1:4">
      <c r="A413" s="12">
        <v>33471</v>
      </c>
      <c r="B413" s="7">
        <v>3357542857142.8569</v>
      </c>
      <c r="C413" s="13">
        <v>0.22325539248847395</v>
      </c>
      <c r="D413" s="14">
        <v>252553930.68032786</v>
      </c>
    </row>
    <row r="414" spans="1:4">
      <c r="A414" s="12">
        <v>33472</v>
      </c>
      <c r="B414" s="7">
        <v>3356514285714.2856</v>
      </c>
      <c r="C414" s="13">
        <v>0.22269222953865342</v>
      </c>
      <c r="D414" s="14">
        <v>252561790.26229507</v>
      </c>
    </row>
    <row r="415" spans="1:4">
      <c r="A415" s="12">
        <v>33473</v>
      </c>
      <c r="B415" s="7">
        <v>3355485714285.7144</v>
      </c>
      <c r="C415" s="13">
        <v>0.22240356328730937</v>
      </c>
      <c r="D415" s="14">
        <v>252569649.8442623</v>
      </c>
    </row>
    <row r="416" spans="1:4">
      <c r="A416" s="12">
        <v>33476</v>
      </c>
      <c r="B416" s="7">
        <v>3352400000000</v>
      </c>
      <c r="C416" s="13">
        <v>0.22190639801957734</v>
      </c>
      <c r="D416" s="14">
        <v>252593228.59016395</v>
      </c>
    </row>
    <row r="417" spans="1:4">
      <c r="A417" s="12">
        <v>33477</v>
      </c>
      <c r="B417" s="7">
        <v>3350485714285.7144</v>
      </c>
      <c r="C417" s="13">
        <v>0.22187600131685797</v>
      </c>
      <c r="D417" s="14">
        <v>252601088.17213115</v>
      </c>
    </row>
    <row r="418" spans="1:4">
      <c r="A418" s="12">
        <v>33478</v>
      </c>
      <c r="B418" s="7">
        <v>3348571428571.4282</v>
      </c>
      <c r="C418" s="13">
        <v>0.2226275173346958</v>
      </c>
      <c r="D418" s="14">
        <v>252608947.75409836</v>
      </c>
    </row>
    <row r="419" spans="1:4">
      <c r="A419" s="12">
        <v>33479</v>
      </c>
      <c r="B419" s="7">
        <v>3346657142857.1431</v>
      </c>
      <c r="C419" s="13">
        <v>0.22190639801957734</v>
      </c>
      <c r="D419" s="14">
        <v>252616807.33606556</v>
      </c>
    </row>
    <row r="420" spans="1:4">
      <c r="A420" s="12">
        <v>33480</v>
      </c>
      <c r="B420" s="7">
        <v>3344742857142.8574</v>
      </c>
      <c r="C420" s="13">
        <v>0.22105681635213545</v>
      </c>
      <c r="D420" s="14">
        <v>252624666.9180328</v>
      </c>
    </row>
    <row r="421" spans="1:4">
      <c r="A421" s="12">
        <v>33484</v>
      </c>
      <c r="B421" s="7">
        <v>3339671428571.4282</v>
      </c>
      <c r="C421" s="13">
        <v>0.22111329909570593</v>
      </c>
      <c r="D421" s="14">
        <v>252656105.24590164</v>
      </c>
    </row>
    <row r="422" spans="1:4">
      <c r="A422" s="12">
        <v>33485</v>
      </c>
      <c r="B422" s="7">
        <v>3340342857142.8569</v>
      </c>
      <c r="C422" s="13">
        <v>0.22240356328730937</v>
      </c>
      <c r="D422" s="14">
        <v>252663964.82786885</v>
      </c>
    </row>
    <row r="423" spans="1:4">
      <c r="A423" s="12">
        <v>33486</v>
      </c>
      <c r="B423" s="7">
        <v>3341014285714.2856</v>
      </c>
      <c r="C423" s="13">
        <v>0.22278990427286266</v>
      </c>
      <c r="D423" s="14">
        <v>252671824.40983605</v>
      </c>
    </row>
    <row r="424" spans="1:4">
      <c r="A424" s="12">
        <v>33487</v>
      </c>
      <c r="B424" s="7">
        <v>3341685714285.7144</v>
      </c>
      <c r="C424" s="13">
        <v>0.22318791467074631</v>
      </c>
      <c r="D424" s="14">
        <v>252679683.99180329</v>
      </c>
    </row>
    <row r="425" spans="1:4">
      <c r="A425" s="12">
        <v>33490</v>
      </c>
      <c r="B425" s="7">
        <v>3343700000000</v>
      </c>
      <c r="C425" s="13">
        <v>0.22401941983372162</v>
      </c>
      <c r="D425" s="14">
        <v>252703262.73770493</v>
      </c>
    </row>
    <row r="426" spans="1:4">
      <c r="A426" s="12">
        <v>33491</v>
      </c>
      <c r="B426" s="7">
        <v>3347485714285.7139</v>
      </c>
      <c r="C426" s="13">
        <v>0.22373695216091644</v>
      </c>
      <c r="D426" s="14">
        <v>252711122.31967214</v>
      </c>
    </row>
    <row r="427" spans="1:4">
      <c r="A427" s="12">
        <v>33492</v>
      </c>
      <c r="B427" s="7">
        <v>3351271428571.4282</v>
      </c>
      <c r="C427" s="13">
        <v>0.22295431710225119</v>
      </c>
      <c r="D427" s="14">
        <v>252718981.90163934</v>
      </c>
    </row>
    <row r="428" spans="1:4">
      <c r="A428" s="12">
        <v>33493</v>
      </c>
      <c r="B428" s="7">
        <v>3355057142857.1426</v>
      </c>
      <c r="C428" s="13">
        <v>0.22332319828228792</v>
      </c>
      <c r="D428" s="14">
        <v>252726841.48360655</v>
      </c>
    </row>
    <row r="429" spans="1:4">
      <c r="A429" s="12">
        <v>33494</v>
      </c>
      <c r="B429" s="7">
        <v>3358842857142.8569</v>
      </c>
      <c r="C429" s="13">
        <v>0.2228226244988433</v>
      </c>
      <c r="D429" s="14">
        <v>252734701.06557378</v>
      </c>
    </row>
    <row r="430" spans="1:4">
      <c r="A430" s="12">
        <v>33497</v>
      </c>
      <c r="B430" s="7">
        <v>3370200000000</v>
      </c>
      <c r="C430" s="13">
        <v>0.22237189134895219</v>
      </c>
      <c r="D430" s="14">
        <v>252758279.8114754</v>
      </c>
    </row>
    <row r="431" spans="1:4">
      <c r="A431" s="12">
        <v>33498</v>
      </c>
      <c r="B431" s="7">
        <v>3368857142857.1426</v>
      </c>
      <c r="C431" s="13">
        <v>0.22302065137197088</v>
      </c>
      <c r="D431" s="14">
        <v>252766139.39344263</v>
      </c>
    </row>
    <row r="432" spans="1:4">
      <c r="A432" s="12">
        <v>33499</v>
      </c>
      <c r="B432" s="7">
        <v>3367514285714.2856</v>
      </c>
      <c r="C432" s="13">
        <v>0.22230878794571216</v>
      </c>
      <c r="D432" s="14">
        <v>252773998.97540984</v>
      </c>
    </row>
    <row r="433" spans="1:4">
      <c r="A433" s="12">
        <v>33500</v>
      </c>
      <c r="B433" s="7">
        <v>3366171428571.4282</v>
      </c>
      <c r="C433" s="13">
        <v>0.22256312793968824</v>
      </c>
      <c r="D433" s="14">
        <v>252781858.55737704</v>
      </c>
    </row>
    <row r="434" spans="1:4">
      <c r="A434" s="12">
        <v>33501</v>
      </c>
      <c r="B434" s="7">
        <v>3364828571428.5718</v>
      </c>
      <c r="C434" s="13">
        <v>0.22190639801957734</v>
      </c>
      <c r="D434" s="14">
        <v>252789718.13934427</v>
      </c>
    </row>
    <row r="435" spans="1:4">
      <c r="A435" s="12">
        <v>33504</v>
      </c>
      <c r="B435" s="7">
        <v>3360800000000</v>
      </c>
      <c r="C435" s="13">
        <v>0.22160598630431277</v>
      </c>
      <c r="D435" s="14">
        <v>252813296.88524589</v>
      </c>
    </row>
    <row r="436" spans="1:4">
      <c r="A436" s="12">
        <v>33505</v>
      </c>
      <c r="B436" s="7">
        <v>3356728571428.5718</v>
      </c>
      <c r="C436" s="13">
        <v>0.22125586549064422</v>
      </c>
      <c r="D436" s="14">
        <v>252821156.46721312</v>
      </c>
    </row>
    <row r="437" spans="1:4">
      <c r="A437" s="12">
        <v>33506</v>
      </c>
      <c r="B437" s="7">
        <v>3352657142857.1431</v>
      </c>
      <c r="C437" s="13">
        <v>0.22119860558367999</v>
      </c>
      <c r="D437" s="14">
        <v>252829016.04918033</v>
      </c>
    </row>
    <row r="438" spans="1:4">
      <c r="A438" s="12">
        <v>33507</v>
      </c>
      <c r="B438" s="7">
        <v>3348585714285.7144</v>
      </c>
      <c r="C438" s="13">
        <v>0.22119860558367999</v>
      </c>
      <c r="D438" s="14">
        <v>252836875.63114753</v>
      </c>
    </row>
    <row r="439" spans="1:4">
      <c r="A439" s="12">
        <v>33508</v>
      </c>
      <c r="B439" s="7">
        <v>3344514285714.2861</v>
      </c>
      <c r="C439" s="13">
        <v>0.22088922673666397</v>
      </c>
      <c r="D439" s="14">
        <v>252844735.21311477</v>
      </c>
    </row>
    <row r="440" spans="1:4">
      <c r="A440" s="12">
        <v>33511</v>
      </c>
      <c r="B440" s="7">
        <v>3332300000000</v>
      </c>
      <c r="C440" s="13">
        <v>0.22114165688505813</v>
      </c>
      <c r="D440" s="14">
        <v>252868313.95901638</v>
      </c>
    </row>
    <row r="441" spans="1:4">
      <c r="A441" s="12">
        <v>33512</v>
      </c>
      <c r="B441" s="7">
        <v>3331271428571.4287</v>
      </c>
      <c r="C441" s="13">
        <v>0.22117009236200469</v>
      </c>
      <c r="D441" s="14">
        <v>252876173.54098362</v>
      </c>
    </row>
    <row r="442" spans="1:4">
      <c r="A442" s="12">
        <v>33513</v>
      </c>
      <c r="B442" s="7">
        <v>3330242857142.8574</v>
      </c>
      <c r="C442" s="13">
        <v>0.2208615655938363</v>
      </c>
      <c r="D442" s="14">
        <v>252884033.12295082</v>
      </c>
    </row>
    <row r="443" spans="1:4">
      <c r="A443" s="12">
        <v>33514</v>
      </c>
      <c r="B443" s="7">
        <v>3329214285714.2856</v>
      </c>
      <c r="C443" s="13">
        <v>0.21996662448166293</v>
      </c>
      <c r="D443" s="14">
        <v>252891892.70491803</v>
      </c>
    </row>
    <row r="444" spans="1:4">
      <c r="A444" s="12">
        <v>33515</v>
      </c>
      <c r="B444" s="7">
        <v>3328185714285.7144</v>
      </c>
      <c r="C444" s="13">
        <v>0.22011816916586135</v>
      </c>
      <c r="D444" s="14">
        <v>252899752.28688523</v>
      </c>
    </row>
    <row r="445" spans="1:4">
      <c r="A445" s="12">
        <v>33518</v>
      </c>
      <c r="B445" s="7">
        <v>3325100000000</v>
      </c>
      <c r="C445" s="13">
        <v>0.2192266240806012</v>
      </c>
      <c r="D445" s="14">
        <v>252923331.03278688</v>
      </c>
    </row>
    <row r="446" spans="1:4">
      <c r="A446" s="12">
        <v>33519</v>
      </c>
      <c r="B446" s="7">
        <v>3330471428571.4287</v>
      </c>
      <c r="C446" s="13">
        <v>0.21920394264640627</v>
      </c>
      <c r="D446" s="14">
        <v>252931190.61475411</v>
      </c>
    </row>
    <row r="447" spans="1:4">
      <c r="A447" s="12">
        <v>33520</v>
      </c>
      <c r="B447" s="7">
        <v>3335842857142.8569</v>
      </c>
      <c r="C447" s="13">
        <v>0.21882962094313652</v>
      </c>
      <c r="D447" s="14">
        <v>252939050.19672132</v>
      </c>
    </row>
    <row r="448" spans="1:4">
      <c r="A448" s="12">
        <v>33521</v>
      </c>
      <c r="B448" s="7">
        <v>3341214285714.2856</v>
      </c>
      <c r="C448" s="13">
        <v>0.2192266240806012</v>
      </c>
      <c r="D448" s="14">
        <v>252946909.77868852</v>
      </c>
    </row>
    <row r="449" spans="1:4">
      <c r="A449" s="12">
        <v>33522</v>
      </c>
      <c r="B449" s="7">
        <v>3346585714285.7139</v>
      </c>
      <c r="C449" s="13">
        <v>0.21898118253625115</v>
      </c>
      <c r="D449" s="14">
        <v>252954769.36065573</v>
      </c>
    </row>
    <row r="450" spans="1:4">
      <c r="A450" s="12">
        <v>33525</v>
      </c>
      <c r="B450" s="7">
        <v>3362700000000</v>
      </c>
      <c r="C450" s="13">
        <v>0.21822047764725833</v>
      </c>
      <c r="D450" s="14">
        <v>252978348.10655737</v>
      </c>
    </row>
    <row r="451" spans="1:4">
      <c r="A451" s="12">
        <v>33526</v>
      </c>
      <c r="B451" s="7">
        <v>3362757142857.1426</v>
      </c>
      <c r="C451" s="13">
        <v>0.2175088419829736</v>
      </c>
      <c r="D451" s="14">
        <v>252986207.6885246</v>
      </c>
    </row>
    <row r="452" spans="1:4">
      <c r="A452" s="12">
        <v>33527</v>
      </c>
      <c r="B452" s="7">
        <v>3362814285714.2856</v>
      </c>
      <c r="C452" s="13">
        <v>0.21783266181996722</v>
      </c>
      <c r="D452" s="14">
        <v>252994067.27049181</v>
      </c>
    </row>
    <row r="453" spans="1:4">
      <c r="A453" s="12">
        <v>33528</v>
      </c>
      <c r="B453" s="7">
        <v>3362871428571.4287</v>
      </c>
      <c r="C453" s="13">
        <v>0.21739597307509853</v>
      </c>
      <c r="D453" s="14">
        <v>253001926.85245901</v>
      </c>
    </row>
    <row r="454" spans="1:4">
      <c r="A454" s="12">
        <v>33529</v>
      </c>
      <c r="B454" s="7">
        <v>3362928571428.5713</v>
      </c>
      <c r="C454" s="13">
        <v>0.21707800870976171</v>
      </c>
      <c r="D454" s="14">
        <v>253009786.43442622</v>
      </c>
    </row>
    <row r="455" spans="1:4">
      <c r="A455" s="12">
        <v>33532</v>
      </c>
      <c r="B455" s="7">
        <v>3363100000000</v>
      </c>
      <c r="C455" s="13">
        <v>0.2172255683630005</v>
      </c>
      <c r="D455" s="14">
        <v>253033365.18032786</v>
      </c>
    </row>
    <row r="456" spans="1:4">
      <c r="A456" s="12">
        <v>33533</v>
      </c>
      <c r="B456" s="7">
        <v>3362042857142.8569</v>
      </c>
      <c r="C456" s="13">
        <v>0.21818218137286968</v>
      </c>
      <c r="D456" s="14">
        <v>253041224.76229507</v>
      </c>
    </row>
    <row r="457" spans="1:4">
      <c r="A457" s="12">
        <v>33534</v>
      </c>
      <c r="B457" s="7">
        <v>3360985714285.7139</v>
      </c>
      <c r="C457" s="13">
        <v>0.21861931564097328</v>
      </c>
      <c r="D457" s="14">
        <v>253049084.3442623</v>
      </c>
    </row>
    <row r="458" spans="1:4">
      <c r="A458" s="12">
        <v>33535</v>
      </c>
      <c r="B458" s="7">
        <v>3359928571428.5713</v>
      </c>
      <c r="C458" s="13">
        <v>0.21816314104270271</v>
      </c>
      <c r="D458" s="14">
        <v>253056943.92622951</v>
      </c>
    </row>
    <row r="459" spans="1:4">
      <c r="A459" s="12">
        <v>33536</v>
      </c>
      <c r="B459" s="7">
        <v>3358871428571.4287</v>
      </c>
      <c r="C459" s="13">
        <v>0.2189157879582331</v>
      </c>
      <c r="D459" s="14">
        <v>253064803.50819671</v>
      </c>
    </row>
    <row r="460" spans="1:4">
      <c r="A460" s="12">
        <v>33539</v>
      </c>
      <c r="B460" s="7">
        <v>3355700000000</v>
      </c>
      <c r="C460" s="13">
        <v>0.21872355693936532</v>
      </c>
      <c r="D460" s="14">
        <v>253088382.25409836</v>
      </c>
    </row>
    <row r="461" spans="1:4">
      <c r="A461" s="12">
        <v>33540</v>
      </c>
      <c r="B461" s="7">
        <v>3353100000000</v>
      </c>
      <c r="C461" s="13">
        <v>0.21893751281217619</v>
      </c>
      <c r="D461" s="14">
        <v>253096241.83606556</v>
      </c>
    </row>
    <row r="462" spans="1:4">
      <c r="A462" s="12">
        <v>33541</v>
      </c>
      <c r="B462" s="7">
        <v>3350500000000</v>
      </c>
      <c r="C462" s="13">
        <v>0.21893751281217619</v>
      </c>
      <c r="D462" s="14">
        <v>253104101.4180328</v>
      </c>
    </row>
    <row r="463" spans="1:4">
      <c r="A463" s="12">
        <v>33542</v>
      </c>
      <c r="B463" s="7">
        <v>3347900000000</v>
      </c>
      <c r="C463" s="13">
        <v>0.21839637589299687</v>
      </c>
      <c r="D463" s="14">
        <v>253111961</v>
      </c>
    </row>
    <row r="464" spans="1:4">
      <c r="A464" s="12">
        <v>33543</v>
      </c>
      <c r="B464" s="7">
        <v>3345299999999.9995</v>
      </c>
      <c r="C464" s="13">
        <v>0.2175748902588398</v>
      </c>
      <c r="D464" s="14">
        <v>253119820.5819672</v>
      </c>
    </row>
    <row r="465" spans="1:4">
      <c r="A465" s="12">
        <v>33546</v>
      </c>
      <c r="B465" s="7">
        <v>3337500000000</v>
      </c>
      <c r="C465" s="13">
        <v>0.21760833842009539</v>
      </c>
      <c r="D465" s="14">
        <v>253143399.32786885</v>
      </c>
    </row>
    <row r="466" spans="1:4">
      <c r="A466" s="12">
        <v>33547</v>
      </c>
      <c r="B466" s="7">
        <v>3340857142857.1426</v>
      </c>
      <c r="C466" s="13">
        <v>0.21764206960437529</v>
      </c>
      <c r="D466" s="14">
        <v>253151258.90983605</v>
      </c>
    </row>
    <row r="467" spans="1:4">
      <c r="A467" s="12">
        <v>33548</v>
      </c>
      <c r="B467" s="7">
        <v>3344214285714.2856</v>
      </c>
      <c r="C467" s="13">
        <v>0.21833709405811985</v>
      </c>
      <c r="D467" s="14">
        <v>253159118.49180329</v>
      </c>
    </row>
    <row r="468" spans="1:4">
      <c r="A468" s="12">
        <v>33549</v>
      </c>
      <c r="B468" s="7">
        <v>3347571428571.4282</v>
      </c>
      <c r="C468" s="13">
        <v>0.21874462375995793</v>
      </c>
      <c r="D468" s="14">
        <v>253166978.07377049</v>
      </c>
    </row>
    <row r="469" spans="1:4">
      <c r="A469" s="12">
        <v>33550</v>
      </c>
      <c r="B469" s="7">
        <v>3350928571428.5718</v>
      </c>
      <c r="C469" s="13">
        <v>0.21915880126902965</v>
      </c>
      <c r="D469" s="14">
        <v>253174837.6557377</v>
      </c>
    </row>
    <row r="470" spans="1:4">
      <c r="A470" s="12">
        <v>33553</v>
      </c>
      <c r="B470" s="7">
        <v>3361000000000</v>
      </c>
      <c r="C470" s="13">
        <v>0.2201949620459159</v>
      </c>
      <c r="D470" s="14">
        <v>253198416.40163934</v>
      </c>
    </row>
    <row r="471" spans="1:4">
      <c r="A471" s="12">
        <v>33554</v>
      </c>
      <c r="B471" s="7">
        <v>3362971428571.4287</v>
      </c>
      <c r="C471" s="13">
        <v>0.2204030819316227</v>
      </c>
      <c r="D471" s="14">
        <v>253206275.98360655</v>
      </c>
    </row>
    <row r="472" spans="1:4">
      <c r="A472" s="12">
        <v>33555</v>
      </c>
      <c r="B472" s="7">
        <v>3364942857142.8569</v>
      </c>
      <c r="C472" s="13">
        <v>0.22080647463091019</v>
      </c>
      <c r="D472" s="14">
        <v>253214135.56557378</v>
      </c>
    </row>
    <row r="473" spans="1:4">
      <c r="A473" s="12">
        <v>33556</v>
      </c>
      <c r="B473" s="7">
        <v>3366914285714.2856</v>
      </c>
      <c r="C473" s="13">
        <v>0.22035059573309224</v>
      </c>
      <c r="D473" s="14">
        <v>253221995.14754099</v>
      </c>
    </row>
    <row r="474" spans="1:4">
      <c r="A474" s="12">
        <v>33557</v>
      </c>
      <c r="B474" s="7">
        <v>3368885714285.7144</v>
      </c>
      <c r="C474" s="13">
        <v>0.21967166190053622</v>
      </c>
      <c r="D474" s="14">
        <v>253229854.72950819</v>
      </c>
    </row>
    <row r="475" spans="1:4">
      <c r="A475" s="12">
        <v>33560</v>
      </c>
      <c r="B475" s="7">
        <v>3374800000000</v>
      </c>
      <c r="C475" s="13">
        <v>0.2206700940425719</v>
      </c>
      <c r="D475" s="14">
        <v>253253433.47540984</v>
      </c>
    </row>
    <row r="476" spans="1:4">
      <c r="A476" s="12">
        <v>33561</v>
      </c>
      <c r="B476" s="7">
        <v>3374814285714.2856</v>
      </c>
      <c r="C476" s="13">
        <v>0.22181544536005873</v>
      </c>
      <c r="D476" s="14">
        <v>253261293.05737704</v>
      </c>
    </row>
    <row r="477" spans="1:4">
      <c r="A477" s="12">
        <v>33562</v>
      </c>
      <c r="B477" s="7">
        <v>3374828571428.5718</v>
      </c>
      <c r="C477" s="13">
        <v>0.22117009236200469</v>
      </c>
      <c r="D477" s="14">
        <v>253269152.63934427</v>
      </c>
    </row>
    <row r="478" spans="1:4">
      <c r="A478" s="12">
        <v>33563</v>
      </c>
      <c r="B478" s="7">
        <v>3374842857142.8569</v>
      </c>
      <c r="C478" s="13">
        <v>0.22249906082614787</v>
      </c>
      <c r="D478" s="14">
        <v>253277012.22131148</v>
      </c>
    </row>
    <row r="479" spans="1:4">
      <c r="A479" s="12">
        <v>33564</v>
      </c>
      <c r="B479" s="7">
        <v>3374857142857.1431</v>
      </c>
      <c r="C479" s="13">
        <v>0.22445316311242983</v>
      </c>
      <c r="D479" s="14">
        <v>253284871.80327868</v>
      </c>
    </row>
    <row r="480" spans="1:4">
      <c r="A480" s="12">
        <v>33567</v>
      </c>
      <c r="B480" s="7">
        <v>3374900000000</v>
      </c>
      <c r="C480" s="13">
        <v>0.22370201793353689</v>
      </c>
      <c r="D480" s="14">
        <v>253308450.54918033</v>
      </c>
    </row>
    <row r="481" spans="1:4">
      <c r="A481" s="12">
        <v>33568</v>
      </c>
      <c r="B481" s="7">
        <v>3372671428571.4287</v>
      </c>
      <c r="C481" s="13">
        <v>0.22516485931632463</v>
      </c>
      <c r="D481" s="14">
        <v>253316310.13114753</v>
      </c>
    </row>
    <row r="482" spans="1:4">
      <c r="A482" s="12">
        <v>33569</v>
      </c>
      <c r="B482" s="7">
        <v>3370442857142.8569</v>
      </c>
      <c r="C482" s="13">
        <v>0.22394830291249215</v>
      </c>
      <c r="D482" s="14">
        <v>253324169.71311477</v>
      </c>
    </row>
    <row r="483" spans="1:4">
      <c r="A483" s="12">
        <v>33571</v>
      </c>
      <c r="B483" s="7">
        <v>3365985714285.7144</v>
      </c>
      <c r="C483" s="13">
        <v>0.22349415134886466</v>
      </c>
      <c r="D483" s="14">
        <v>253339888.87704918</v>
      </c>
    </row>
    <row r="484" spans="1:4">
      <c r="A484" s="12">
        <v>33574</v>
      </c>
      <c r="B484" s="7">
        <v>3359300000000</v>
      </c>
      <c r="C484" s="13">
        <v>0.22493678557647656</v>
      </c>
      <c r="D484" s="14">
        <v>253363467.62295082</v>
      </c>
    </row>
    <row r="485" spans="1:4">
      <c r="A485" s="12">
        <v>33575</v>
      </c>
      <c r="B485" s="7">
        <v>3361857142857.1431</v>
      </c>
      <c r="C485" s="13">
        <v>0.22723030156086935</v>
      </c>
      <c r="D485" s="14">
        <v>253371327.20491803</v>
      </c>
    </row>
    <row r="486" spans="1:4">
      <c r="A486" s="12">
        <v>33576</v>
      </c>
      <c r="B486" s="7">
        <v>3364414285714.2856</v>
      </c>
      <c r="C486" s="13">
        <v>0.2261891791508101</v>
      </c>
      <c r="D486" s="14">
        <v>253379186.78688523</v>
      </c>
    </row>
    <row r="487" spans="1:4">
      <c r="A487" s="12">
        <v>33577</v>
      </c>
      <c r="B487" s="7">
        <v>3366971428571.4287</v>
      </c>
      <c r="C487" s="13">
        <v>0.22775002660649635</v>
      </c>
      <c r="D487" s="14">
        <v>253387046.36885247</v>
      </c>
    </row>
    <row r="488" spans="1:4">
      <c r="A488" s="12">
        <v>33578</v>
      </c>
      <c r="B488" s="7">
        <v>3369528571428.5713</v>
      </c>
      <c r="C488" s="13">
        <v>0.22934181843983298</v>
      </c>
      <c r="D488" s="14">
        <v>253394905.95081967</v>
      </c>
    </row>
    <row r="489" spans="1:4">
      <c r="A489" s="12">
        <v>33581</v>
      </c>
      <c r="B489" s="7">
        <v>3377200000000</v>
      </c>
      <c r="C489" s="13">
        <v>0.23245051276145115</v>
      </c>
      <c r="D489" s="14">
        <v>253418484.69672132</v>
      </c>
    </row>
    <row r="490" spans="1:4">
      <c r="A490" s="12">
        <v>33582</v>
      </c>
      <c r="B490" s="7">
        <v>3379500000000</v>
      </c>
      <c r="C490" s="13">
        <v>0.23250379487436992</v>
      </c>
      <c r="D490" s="14">
        <v>253426344.27868852</v>
      </c>
    </row>
    <row r="491" spans="1:4">
      <c r="A491" s="12">
        <v>33583</v>
      </c>
      <c r="B491" s="7">
        <v>3381799999999.9995</v>
      </c>
      <c r="C491" s="13">
        <v>0.23197555612604595</v>
      </c>
      <c r="D491" s="14">
        <v>253434203.86065573</v>
      </c>
    </row>
    <row r="492" spans="1:4">
      <c r="A492" s="12">
        <v>33584</v>
      </c>
      <c r="B492" s="7">
        <v>3384100000000</v>
      </c>
      <c r="C492" s="13">
        <v>0.229721850707922</v>
      </c>
      <c r="D492" s="14">
        <v>253442063.44262296</v>
      </c>
    </row>
    <row r="493" spans="1:4">
      <c r="A493" s="12">
        <v>33585</v>
      </c>
      <c r="B493" s="7">
        <v>3386400000000</v>
      </c>
      <c r="C493" s="13">
        <v>0.22929474336263767</v>
      </c>
      <c r="D493" s="14">
        <v>253449923.02459016</v>
      </c>
    </row>
    <row r="494" spans="1:4">
      <c r="A494" s="12">
        <v>33588</v>
      </c>
      <c r="B494" s="7">
        <v>3393300000000</v>
      </c>
      <c r="C494" s="13">
        <v>0.23069891353790697</v>
      </c>
      <c r="D494" s="14">
        <v>253473501.77049181</v>
      </c>
    </row>
    <row r="495" spans="1:4">
      <c r="A495" s="12">
        <v>33589</v>
      </c>
      <c r="B495" s="7">
        <v>3393557142857.1431</v>
      </c>
      <c r="C495" s="13">
        <v>0.23229127887975129</v>
      </c>
      <c r="D495" s="14">
        <v>253481361.35245901</v>
      </c>
    </row>
    <row r="496" spans="1:4">
      <c r="A496" s="12">
        <v>33590</v>
      </c>
      <c r="B496" s="7">
        <v>3393814285714.2856</v>
      </c>
      <c r="C496" s="13">
        <v>0.23261066607091394</v>
      </c>
      <c r="D496" s="14">
        <v>253489220.93442622</v>
      </c>
    </row>
    <row r="497" spans="1:4">
      <c r="A497" s="12">
        <v>33591</v>
      </c>
      <c r="B497" s="7">
        <v>3394071428571.4282</v>
      </c>
      <c r="C497" s="13">
        <v>0.23403768174573369</v>
      </c>
      <c r="D497" s="14">
        <v>253497080.51639345</v>
      </c>
    </row>
    <row r="498" spans="1:4">
      <c r="A498" s="12">
        <v>33592</v>
      </c>
      <c r="B498" s="7">
        <v>3394328571428.5718</v>
      </c>
      <c r="C498" s="13">
        <v>0.23767097544274315</v>
      </c>
      <c r="D498" s="14">
        <v>253504940.09836066</v>
      </c>
    </row>
    <row r="499" spans="1:4">
      <c r="A499" s="12">
        <v>33595</v>
      </c>
      <c r="B499" s="7">
        <v>3395100000000</v>
      </c>
      <c r="C499" s="13">
        <v>0.23607214864247159</v>
      </c>
      <c r="D499" s="14">
        <v>253528518.8442623</v>
      </c>
    </row>
    <row r="500" spans="1:4">
      <c r="A500" s="12">
        <v>33596</v>
      </c>
      <c r="B500" s="7">
        <v>3392957142857.1426</v>
      </c>
      <c r="C500" s="13">
        <v>0.23495127677410085</v>
      </c>
      <c r="D500" s="14">
        <v>253536378.42622951</v>
      </c>
    </row>
    <row r="501" spans="1:4">
      <c r="A501" s="12">
        <v>33598</v>
      </c>
      <c r="B501" s="7">
        <v>3388671428571.4282</v>
      </c>
      <c r="C501" s="13">
        <v>0.23779713871856728</v>
      </c>
      <c r="D501" s="14">
        <v>253552097.59016395</v>
      </c>
    </row>
    <row r="502" spans="1:4">
      <c r="A502" s="12">
        <v>33599</v>
      </c>
      <c r="B502" s="7">
        <v>3386528571428.5713</v>
      </c>
      <c r="C502" s="13">
        <v>0.23619244394030103</v>
      </c>
      <c r="D502" s="14">
        <v>253559957.17213115</v>
      </c>
    </row>
    <row r="503" spans="1:4">
      <c r="A503" s="12">
        <v>33602</v>
      </c>
      <c r="B503" s="7">
        <v>3380100000000</v>
      </c>
      <c r="C503" s="13">
        <v>0.23686203979329867</v>
      </c>
      <c r="D503" s="14">
        <v>253583535.9180328</v>
      </c>
    </row>
    <row r="504" spans="1:4">
      <c r="A504" s="12">
        <v>33603</v>
      </c>
      <c r="B504" s="7">
        <v>3379457142857.1426</v>
      </c>
      <c r="C504" s="13">
        <v>0.23409398161292505</v>
      </c>
      <c r="D504" s="14">
        <v>253591395.5</v>
      </c>
    </row>
    <row r="505" spans="1:4">
      <c r="A505" s="12">
        <v>33605</v>
      </c>
      <c r="B505" s="7">
        <v>3378171428571.4282</v>
      </c>
      <c r="C505" s="13">
        <v>0.23208039151557575</v>
      </c>
      <c r="D505" s="14">
        <v>253607114.66393444</v>
      </c>
    </row>
    <row r="506" spans="1:4">
      <c r="A506" s="12">
        <v>33606</v>
      </c>
      <c r="B506" s="7">
        <v>3377528571428.5713</v>
      </c>
      <c r="C506" s="13">
        <v>0.2334804846607961</v>
      </c>
      <c r="D506" s="14">
        <v>253614974.24590164</v>
      </c>
    </row>
    <row r="507" spans="1:4">
      <c r="A507" s="12">
        <v>33609</v>
      </c>
      <c r="B507" s="7">
        <v>3375600000000</v>
      </c>
      <c r="C507" s="13">
        <v>0.23359108337239973</v>
      </c>
      <c r="D507" s="14">
        <v>253638552.99180329</v>
      </c>
    </row>
    <row r="508" spans="1:4">
      <c r="A508" s="12">
        <v>33610</v>
      </c>
      <c r="B508" s="7">
        <v>3378828571428.5713</v>
      </c>
      <c r="C508" s="13">
        <v>0.23661698328218364</v>
      </c>
      <c r="D508" s="14">
        <v>253646412.57377049</v>
      </c>
    </row>
    <row r="509" spans="1:4">
      <c r="A509" s="12">
        <v>33611</v>
      </c>
      <c r="B509" s="7">
        <v>3382057142857.1431</v>
      </c>
      <c r="C509" s="13">
        <v>0.24201351140618957</v>
      </c>
      <c r="D509" s="14">
        <v>253654272.1557377</v>
      </c>
    </row>
    <row r="510" spans="1:4">
      <c r="A510" s="12">
        <v>33612</v>
      </c>
      <c r="B510" s="7">
        <v>3385285714285.7144</v>
      </c>
      <c r="C510" s="13">
        <v>0.24208434327156611</v>
      </c>
      <c r="D510" s="14">
        <v>253662131.73770493</v>
      </c>
    </row>
    <row r="511" spans="1:4">
      <c r="A511" s="12">
        <v>33613</v>
      </c>
      <c r="B511" s="7">
        <v>3388514285714.2856</v>
      </c>
      <c r="C511" s="13">
        <v>0.23954588053110143</v>
      </c>
      <c r="D511" s="14">
        <v>253669991.31967214</v>
      </c>
    </row>
    <row r="512" spans="1:4">
      <c r="A512" s="12">
        <v>33616</v>
      </c>
      <c r="B512" s="7">
        <v>3398200000000</v>
      </c>
      <c r="C512" s="13">
        <v>0.23601216720315774</v>
      </c>
      <c r="D512" s="14">
        <v>253693570.06557378</v>
      </c>
    </row>
    <row r="513" spans="1:4">
      <c r="A513" s="12">
        <v>33617</v>
      </c>
      <c r="B513" s="7">
        <v>3397871428571.4287</v>
      </c>
      <c r="C513" s="13">
        <v>0.23798724643393007</v>
      </c>
      <c r="D513" s="14">
        <v>253701429.64754099</v>
      </c>
    </row>
    <row r="514" spans="1:4">
      <c r="A514" s="12">
        <v>33618</v>
      </c>
      <c r="B514" s="7">
        <v>3397542857142.8569</v>
      </c>
      <c r="C514" s="13">
        <v>0.23565459635737654</v>
      </c>
      <c r="D514" s="14">
        <v>253709289.22950819</v>
      </c>
    </row>
    <row r="515" spans="1:4">
      <c r="A515" s="12">
        <v>33619</v>
      </c>
      <c r="B515" s="7">
        <v>3397214285714.2856</v>
      </c>
      <c r="C515" s="13">
        <v>0.23530097643968254</v>
      </c>
      <c r="D515" s="14">
        <v>253717148.8114754</v>
      </c>
    </row>
    <row r="516" spans="1:4">
      <c r="A516" s="12">
        <v>33620</v>
      </c>
      <c r="B516" s="7">
        <v>3396885714285.7144</v>
      </c>
      <c r="C516" s="13">
        <v>0.23386941689487395</v>
      </c>
      <c r="D516" s="14">
        <v>253725008.39344263</v>
      </c>
    </row>
    <row r="517" spans="1:4">
      <c r="A517" s="12">
        <v>33623</v>
      </c>
      <c r="B517" s="7">
        <v>3395900000000</v>
      </c>
      <c r="C517" s="13">
        <v>0.23541841265686492</v>
      </c>
      <c r="D517" s="14">
        <v>253748587.13934427</v>
      </c>
    </row>
    <row r="518" spans="1:4">
      <c r="A518" s="12">
        <v>33624</v>
      </c>
      <c r="B518" s="7">
        <v>3394014285714.2861</v>
      </c>
      <c r="C518" s="13">
        <v>0.23798724643393007</v>
      </c>
      <c r="D518" s="14">
        <v>253756446.72131148</v>
      </c>
    </row>
    <row r="519" spans="1:4">
      <c r="A519" s="12">
        <v>33625</v>
      </c>
      <c r="B519" s="7">
        <v>3392128571428.5713</v>
      </c>
      <c r="C519" s="13">
        <v>0.23512563847422924</v>
      </c>
      <c r="D519" s="14">
        <v>253764306.30327868</v>
      </c>
    </row>
    <row r="520" spans="1:4">
      <c r="A520" s="12">
        <v>33626</v>
      </c>
      <c r="B520" s="7">
        <v>3390242857142.8574</v>
      </c>
      <c r="C520" s="13">
        <v>0.23643436831094236</v>
      </c>
      <c r="D520" s="14">
        <v>253772165.88524589</v>
      </c>
    </row>
    <row r="521" spans="1:4">
      <c r="A521" s="12">
        <v>33627</v>
      </c>
      <c r="B521" s="7">
        <v>3388357142857.1426</v>
      </c>
      <c r="C521" s="13">
        <v>0.23477788757799331</v>
      </c>
      <c r="D521" s="14">
        <v>253780025.46721312</v>
      </c>
    </row>
    <row r="522" spans="1:4">
      <c r="A522" s="12">
        <v>33630</v>
      </c>
      <c r="B522" s="7">
        <v>3382700000000</v>
      </c>
      <c r="C522" s="13">
        <v>0.23277174215872257</v>
      </c>
      <c r="D522" s="14">
        <v>253803604.21311477</v>
      </c>
    </row>
    <row r="523" spans="1:4">
      <c r="A523" s="12">
        <v>33631</v>
      </c>
      <c r="B523" s="7">
        <v>3380028571428.5713</v>
      </c>
      <c r="C523" s="13">
        <v>0.23381353975257724</v>
      </c>
      <c r="D523" s="14">
        <v>253811463.79508197</v>
      </c>
    </row>
    <row r="524" spans="1:4">
      <c r="A524" s="12">
        <v>33632</v>
      </c>
      <c r="B524" s="7">
        <v>3377357142857.1426</v>
      </c>
      <c r="C524" s="13">
        <v>0.23541841265686492</v>
      </c>
      <c r="D524" s="14">
        <v>253819323.37704918</v>
      </c>
    </row>
    <row r="525" spans="1:4">
      <c r="A525" s="12">
        <v>33633</v>
      </c>
      <c r="B525" s="7">
        <v>3374685714285.7144</v>
      </c>
      <c r="C525" s="13">
        <v>0.23512563847422924</v>
      </c>
      <c r="D525" s="14">
        <v>253827182.95901638</v>
      </c>
    </row>
    <row r="526" spans="1:4">
      <c r="A526" s="12">
        <v>33634</v>
      </c>
      <c r="B526" s="7">
        <v>3372014285714.2856</v>
      </c>
      <c r="C526" s="13">
        <v>0.23535964003030227</v>
      </c>
      <c r="D526" s="14">
        <v>253835042.54098362</v>
      </c>
    </row>
    <row r="527" spans="1:4">
      <c r="A527" s="12">
        <v>33637</v>
      </c>
      <c r="B527" s="7">
        <v>3364000000000</v>
      </c>
      <c r="C527" s="13">
        <v>0.23500928909966035</v>
      </c>
      <c r="D527" s="14">
        <v>253858621.28688523</v>
      </c>
    </row>
    <row r="528" spans="1:4">
      <c r="A528" s="12">
        <v>33638</v>
      </c>
      <c r="B528" s="7">
        <v>3365557142857.1431</v>
      </c>
      <c r="C528" s="13">
        <v>0.23326054098882784</v>
      </c>
      <c r="D528" s="14">
        <v>253866480.86885247</v>
      </c>
    </row>
    <row r="529" spans="1:4">
      <c r="A529" s="12">
        <v>33639</v>
      </c>
      <c r="B529" s="7">
        <v>3367114285714.2856</v>
      </c>
      <c r="C529" s="13">
        <v>0.23202792323100246</v>
      </c>
      <c r="D529" s="14">
        <v>253874340.45081967</v>
      </c>
    </row>
    <row r="530" spans="1:4">
      <c r="A530" s="12">
        <v>33640</v>
      </c>
      <c r="B530" s="7">
        <v>3368671428571.4287</v>
      </c>
      <c r="C530" s="13">
        <v>0.23202792323100246</v>
      </c>
      <c r="D530" s="14">
        <v>253882200.03278688</v>
      </c>
    </row>
    <row r="531" spans="1:4">
      <c r="A531" s="12">
        <v>33641</v>
      </c>
      <c r="B531" s="7">
        <v>3370228571428.5713</v>
      </c>
      <c r="C531" s="13">
        <v>0.2301567283520187</v>
      </c>
      <c r="D531" s="14">
        <v>253890059.61475411</v>
      </c>
    </row>
    <row r="532" spans="1:4">
      <c r="A532" s="12">
        <v>33644</v>
      </c>
      <c r="B532" s="7">
        <v>3374900000000</v>
      </c>
      <c r="C532" s="13">
        <v>0.23059945558648051</v>
      </c>
      <c r="D532" s="14">
        <v>253913638.36065573</v>
      </c>
    </row>
    <row r="533" spans="1:4">
      <c r="A533" s="12">
        <v>33645</v>
      </c>
      <c r="B533" s="7">
        <v>3377828571428.5718</v>
      </c>
      <c r="C533" s="13">
        <v>0.23320581551519026</v>
      </c>
      <c r="D533" s="14">
        <v>253921497.94262296</v>
      </c>
    </row>
    <row r="534" spans="1:4">
      <c r="A534" s="12">
        <v>33646</v>
      </c>
      <c r="B534" s="7">
        <v>3380757142857.1426</v>
      </c>
      <c r="C534" s="13">
        <v>0.23326054098882784</v>
      </c>
      <c r="D534" s="14">
        <v>253929357.52459016</v>
      </c>
    </row>
    <row r="535" spans="1:4">
      <c r="A535" s="12">
        <v>33647</v>
      </c>
      <c r="B535" s="7">
        <v>3383685714285.7144</v>
      </c>
      <c r="C535" s="13">
        <v>0.23110067983212454</v>
      </c>
      <c r="D535" s="14">
        <v>253937217.10655737</v>
      </c>
    </row>
    <row r="536" spans="1:4">
      <c r="A536" s="12">
        <v>33648</v>
      </c>
      <c r="B536" s="7">
        <v>3386614285714.2856</v>
      </c>
      <c r="C536" s="13">
        <v>0.23223840466106985</v>
      </c>
      <c r="D536" s="14">
        <v>253945076.6885246</v>
      </c>
    </row>
    <row r="537" spans="1:4">
      <c r="A537" s="12">
        <v>33652</v>
      </c>
      <c r="B537" s="7">
        <v>3395057142857.1431</v>
      </c>
      <c r="C537" s="13">
        <v>0.24028309533468215</v>
      </c>
      <c r="D537" s="14">
        <v>253976515.01639345</v>
      </c>
    </row>
    <row r="538" spans="1:4">
      <c r="A538" s="12">
        <v>33653</v>
      </c>
      <c r="B538" s="7">
        <v>3394714285714.2856</v>
      </c>
      <c r="C538" s="13">
        <v>0.23837058355142049</v>
      </c>
      <c r="D538" s="14">
        <v>253984374.59836066</v>
      </c>
    </row>
    <row r="539" spans="1:4">
      <c r="A539" s="12">
        <v>33654</v>
      </c>
      <c r="B539" s="7">
        <v>3394371428571.4287</v>
      </c>
      <c r="C539" s="13">
        <v>0.23754527086924546</v>
      </c>
      <c r="D539" s="14">
        <v>253992234.18032786</v>
      </c>
    </row>
    <row r="540" spans="1:4">
      <c r="A540" s="12">
        <v>33655</v>
      </c>
      <c r="B540" s="7">
        <v>3394028571428.5713</v>
      </c>
      <c r="C540" s="13">
        <v>0.2368006070153012</v>
      </c>
      <c r="D540" s="14">
        <v>254000093.76229507</v>
      </c>
    </row>
    <row r="541" spans="1:4">
      <c r="A541" s="12">
        <v>33658</v>
      </c>
      <c r="B541" s="7">
        <v>3393000000000</v>
      </c>
      <c r="C541" s="13">
        <v>0.23824234056081922</v>
      </c>
      <c r="D541" s="14">
        <v>254023672.50819671</v>
      </c>
    </row>
    <row r="542" spans="1:4">
      <c r="A542" s="12">
        <v>33659</v>
      </c>
      <c r="B542" s="7">
        <v>3391500000000</v>
      </c>
      <c r="C542" s="13">
        <v>0.23792376194609113</v>
      </c>
      <c r="D542" s="14">
        <v>254031532.09016395</v>
      </c>
    </row>
    <row r="543" spans="1:4">
      <c r="A543" s="12">
        <v>33660</v>
      </c>
      <c r="B543" s="7">
        <v>3390000000000</v>
      </c>
      <c r="C543" s="13">
        <v>0.23805084638112972</v>
      </c>
      <c r="D543" s="14">
        <v>254039391.67213115</v>
      </c>
    </row>
    <row r="544" spans="1:4">
      <c r="A544" s="12">
        <v>33661</v>
      </c>
      <c r="B544" s="7">
        <v>3388500000000</v>
      </c>
      <c r="C544" s="13">
        <v>0.23625275809097945</v>
      </c>
      <c r="D544" s="14">
        <v>254047251.25409836</v>
      </c>
    </row>
    <row r="545" spans="1:4">
      <c r="A545" s="12">
        <v>33662</v>
      </c>
      <c r="B545" s="7">
        <v>3387000000000</v>
      </c>
      <c r="C545" s="13">
        <v>0.2366780789096245</v>
      </c>
      <c r="D545" s="14">
        <v>254055110.83606556</v>
      </c>
    </row>
    <row r="546" spans="1:4">
      <c r="A546" s="12">
        <v>33665</v>
      </c>
      <c r="B546" s="7">
        <v>3382500000000</v>
      </c>
      <c r="C546" s="13">
        <v>0.23882310949518956</v>
      </c>
      <c r="D546" s="14">
        <v>254078689.5819672</v>
      </c>
    </row>
    <row r="547" spans="1:4">
      <c r="A547" s="12">
        <v>33666</v>
      </c>
      <c r="B547" s="7">
        <v>3383571428571.4282</v>
      </c>
      <c r="C547" s="13">
        <v>0.23692358525521945</v>
      </c>
      <c r="D547" s="14">
        <v>254086549.16393444</v>
      </c>
    </row>
    <row r="548" spans="1:4">
      <c r="A548" s="12">
        <v>33667</v>
      </c>
      <c r="B548" s="7">
        <v>3384642857142.8574</v>
      </c>
      <c r="C548" s="13">
        <v>0.23698524355190981</v>
      </c>
      <c r="D548" s="14">
        <v>254094408.74590164</v>
      </c>
    </row>
    <row r="549" spans="1:4">
      <c r="A549" s="12">
        <v>33668</v>
      </c>
      <c r="B549" s="7">
        <v>3385714285714.2856</v>
      </c>
      <c r="C549" s="13">
        <v>0.2374825902071927</v>
      </c>
      <c r="D549" s="14">
        <v>254102268.32786885</v>
      </c>
    </row>
    <row r="550" spans="1:4">
      <c r="A550" s="12">
        <v>33669</v>
      </c>
      <c r="B550" s="7">
        <v>3386785714285.7144</v>
      </c>
      <c r="C550" s="13">
        <v>0.23773399966492914</v>
      </c>
      <c r="D550" s="14">
        <v>254110127.90983605</v>
      </c>
    </row>
    <row r="551" spans="1:4">
      <c r="A551" s="12">
        <v>33672</v>
      </c>
      <c r="B551" s="7">
        <v>3390000000000</v>
      </c>
      <c r="C551" s="13">
        <v>0.23673928677076758</v>
      </c>
      <c r="D551" s="14">
        <v>254133706.6557377</v>
      </c>
    </row>
    <row r="552" spans="1:4">
      <c r="A552" s="12">
        <v>33673</v>
      </c>
      <c r="B552" s="7">
        <v>3393600000000</v>
      </c>
      <c r="C552" s="13">
        <v>0.23661698328218364</v>
      </c>
      <c r="D552" s="14">
        <v>254141566.23770493</v>
      </c>
    </row>
    <row r="553" spans="1:4">
      <c r="A553" s="12">
        <v>33674</v>
      </c>
      <c r="B553" s="7">
        <v>3397200000000</v>
      </c>
      <c r="C553" s="13">
        <v>0.23779713871856728</v>
      </c>
      <c r="D553" s="14">
        <v>254149425.81967214</v>
      </c>
    </row>
    <row r="554" spans="1:4">
      <c r="A554" s="12">
        <v>33675</v>
      </c>
      <c r="B554" s="7">
        <v>3400799999999.9995</v>
      </c>
      <c r="C554" s="13">
        <v>0.23577334611878731</v>
      </c>
      <c r="D554" s="14">
        <v>254157285.40163934</v>
      </c>
    </row>
    <row r="555" spans="1:4">
      <c r="A555" s="12">
        <v>33676</v>
      </c>
      <c r="B555" s="7">
        <v>3404400000000</v>
      </c>
      <c r="C555" s="13">
        <v>0.23375776796066836</v>
      </c>
      <c r="D555" s="14">
        <v>254165144.98360655</v>
      </c>
    </row>
    <row r="556" spans="1:4">
      <c r="A556" s="12">
        <v>33679</v>
      </c>
      <c r="B556" s="7">
        <v>3415200000000</v>
      </c>
      <c r="C556" s="13">
        <v>0.23392539951955302</v>
      </c>
      <c r="D556" s="14">
        <v>254188723.72950819</v>
      </c>
    </row>
    <row r="557" spans="1:4">
      <c r="A557" s="12">
        <v>33680</v>
      </c>
      <c r="B557" s="7">
        <v>3414885714285.7144</v>
      </c>
      <c r="C557" s="13">
        <v>0.23342534221823708</v>
      </c>
      <c r="D557" s="14">
        <v>254196583.3114754</v>
      </c>
    </row>
    <row r="558" spans="1:4">
      <c r="A558" s="12">
        <v>33681</v>
      </c>
      <c r="B558" s="7">
        <v>3414571428571.4282</v>
      </c>
      <c r="C558" s="13">
        <v>0.23437707383450065</v>
      </c>
      <c r="D558" s="14">
        <v>254204442.89344263</v>
      </c>
    </row>
    <row r="559" spans="1:4">
      <c r="A559" s="12">
        <v>33682</v>
      </c>
      <c r="B559" s="7">
        <v>3414257142857.1426</v>
      </c>
      <c r="C559" s="13">
        <v>0.23315119396216791</v>
      </c>
      <c r="D559" s="14">
        <v>254212302.47540984</v>
      </c>
    </row>
    <row r="560" spans="1:4">
      <c r="A560" s="12">
        <v>33683</v>
      </c>
      <c r="B560" s="7">
        <v>3413942857142.8569</v>
      </c>
      <c r="C560" s="13">
        <v>0.23535964003030227</v>
      </c>
      <c r="D560" s="14">
        <v>254220162.05737704</v>
      </c>
    </row>
    <row r="561" spans="1:4">
      <c r="A561" s="12">
        <v>33686</v>
      </c>
      <c r="B561" s="7">
        <v>3413000000000</v>
      </c>
      <c r="C561" s="13">
        <v>0.23403768174573369</v>
      </c>
      <c r="D561" s="14">
        <v>254243740.80327868</v>
      </c>
    </row>
    <row r="562" spans="1:4">
      <c r="A562" s="12">
        <v>33687</v>
      </c>
      <c r="B562" s="7">
        <v>3410457142857.1431</v>
      </c>
      <c r="C562" s="13">
        <v>0.23353573166885863</v>
      </c>
      <c r="D562" s="14">
        <v>254251600.38524589</v>
      </c>
    </row>
    <row r="563" spans="1:4">
      <c r="A563" s="12">
        <v>33688</v>
      </c>
      <c r="B563" s="7">
        <v>3407914285714.2856</v>
      </c>
      <c r="C563" s="13">
        <v>0.23370210138749162</v>
      </c>
      <c r="D563" s="14">
        <v>254259459.96721312</v>
      </c>
    </row>
    <row r="564" spans="1:4">
      <c r="A564" s="12">
        <v>33689</v>
      </c>
      <c r="B564" s="7">
        <v>3405371428571.4287</v>
      </c>
      <c r="C564" s="13">
        <v>0.23320581551519026</v>
      </c>
      <c r="D564" s="14">
        <v>254267319.54918033</v>
      </c>
    </row>
    <row r="565" spans="1:4">
      <c r="A565" s="12">
        <v>33690</v>
      </c>
      <c r="B565" s="7">
        <v>3402828571428.5713</v>
      </c>
      <c r="C565" s="13">
        <v>0.23386941689487395</v>
      </c>
      <c r="D565" s="14">
        <v>254275179.13114753</v>
      </c>
    </row>
    <row r="566" spans="1:4">
      <c r="A566" s="12">
        <v>33693</v>
      </c>
      <c r="B566" s="7">
        <v>3395200000000</v>
      </c>
      <c r="C566" s="13">
        <v>0.23337030421153987</v>
      </c>
      <c r="D566" s="14">
        <v>254298757.87704918</v>
      </c>
    </row>
    <row r="567" spans="1:4">
      <c r="A567" s="12">
        <v>33694</v>
      </c>
      <c r="B567" s="7">
        <v>3394785714285.7144</v>
      </c>
      <c r="C567" s="13">
        <v>0.23234425488744054</v>
      </c>
      <c r="D567" s="14">
        <v>254306617.45901638</v>
      </c>
    </row>
    <row r="568" spans="1:4">
      <c r="A568" s="12">
        <v>33695</v>
      </c>
      <c r="B568" s="7">
        <v>3394371428571.4287</v>
      </c>
      <c r="C568" s="13">
        <v>0.23030342795084338</v>
      </c>
      <c r="D568" s="14">
        <v>254314477.04098362</v>
      </c>
    </row>
    <row r="569" spans="1:4">
      <c r="A569" s="12">
        <v>33696</v>
      </c>
      <c r="B569" s="7">
        <v>3393957142857.1431</v>
      </c>
      <c r="C569" s="13">
        <v>0.23050038926991667</v>
      </c>
      <c r="D569" s="14">
        <v>254322336.62295082</v>
      </c>
    </row>
    <row r="570" spans="1:4">
      <c r="A570" s="12">
        <v>33697</v>
      </c>
      <c r="B570" s="7">
        <v>3393542857142.8569</v>
      </c>
      <c r="C570" s="13">
        <v>0.22819319521840051</v>
      </c>
      <c r="D570" s="14">
        <v>254330196.20491803</v>
      </c>
    </row>
    <row r="571" spans="1:4">
      <c r="A571" s="12">
        <v>33700</v>
      </c>
      <c r="B571" s="7">
        <v>3392300000000</v>
      </c>
      <c r="C571" s="13">
        <v>0.22748852635092701</v>
      </c>
      <c r="D571" s="14">
        <v>254353774.95081967</v>
      </c>
    </row>
    <row r="572" spans="1:4">
      <c r="A572" s="12">
        <v>33701</v>
      </c>
      <c r="B572" s="7">
        <v>3398185714285.7144</v>
      </c>
      <c r="C572" s="13">
        <v>0.22846353154959539</v>
      </c>
      <c r="D572" s="14">
        <v>254361634.53278688</v>
      </c>
    </row>
    <row r="573" spans="1:4">
      <c r="A573" s="12">
        <v>33702</v>
      </c>
      <c r="B573" s="7">
        <v>3404071428571.4287</v>
      </c>
      <c r="C573" s="13">
        <v>0.22676532956553799</v>
      </c>
      <c r="D573" s="14">
        <v>254369494.11475411</v>
      </c>
    </row>
    <row r="574" spans="1:4">
      <c r="A574" s="12">
        <v>33703</v>
      </c>
      <c r="B574" s="7">
        <v>3409957142857.1431</v>
      </c>
      <c r="C574" s="13">
        <v>0.22810382439712543</v>
      </c>
      <c r="D574" s="14">
        <v>254377353.69672132</v>
      </c>
    </row>
    <row r="575" spans="1:4">
      <c r="A575" s="12">
        <v>33704</v>
      </c>
      <c r="B575" s="7">
        <v>3415842857142.8569</v>
      </c>
      <c r="C575" s="13">
        <v>0.22753188171227887</v>
      </c>
      <c r="D575" s="14">
        <v>254385213.27868852</v>
      </c>
    </row>
    <row r="576" spans="1:4">
      <c r="A576" s="12">
        <v>33707</v>
      </c>
      <c r="B576" s="7">
        <v>3433500000000</v>
      </c>
      <c r="C576" s="13">
        <v>0.22850891296157191</v>
      </c>
      <c r="D576" s="14">
        <v>254408792.02459016</v>
      </c>
    </row>
    <row r="577" spans="1:4">
      <c r="A577" s="12">
        <v>33708</v>
      </c>
      <c r="B577" s="7">
        <v>3434800000000</v>
      </c>
      <c r="C577" s="13">
        <v>0.23020553116466932</v>
      </c>
      <c r="D577" s="14">
        <v>254416651.60655737</v>
      </c>
    </row>
    <row r="578" spans="1:4">
      <c r="A578" s="12">
        <v>33709</v>
      </c>
      <c r="B578" s="7">
        <v>3436100000000</v>
      </c>
      <c r="C578" s="13">
        <v>0.2301567283520187</v>
      </c>
      <c r="D578" s="14">
        <v>254424511.1885246</v>
      </c>
    </row>
    <row r="579" spans="1:4">
      <c r="A579" s="12">
        <v>33710</v>
      </c>
      <c r="B579" s="7">
        <v>3437400000000</v>
      </c>
      <c r="C579" s="13">
        <v>0.2285543875992086</v>
      </c>
      <c r="D579" s="14">
        <v>254432370.77049181</v>
      </c>
    </row>
    <row r="580" spans="1:4">
      <c r="A580" s="12">
        <v>33714</v>
      </c>
      <c r="B580" s="7">
        <v>3442600000000</v>
      </c>
      <c r="C580" s="13">
        <v>0.22841824326298277</v>
      </c>
      <c r="D580" s="14">
        <v>254463809.09836066</v>
      </c>
    </row>
    <row r="581" spans="1:4">
      <c r="A581" s="12">
        <v>33715</v>
      </c>
      <c r="B581" s="7">
        <v>3440757142857.1426</v>
      </c>
      <c r="C581" s="13">
        <v>0.22837304800170097</v>
      </c>
      <c r="D581" s="14">
        <v>254471668.68032786</v>
      </c>
    </row>
    <row r="582" spans="1:4">
      <c r="A582" s="12">
        <v>33716</v>
      </c>
      <c r="B582" s="7">
        <v>3438914285714.2856</v>
      </c>
      <c r="C582" s="13">
        <v>0.22901428364150206</v>
      </c>
      <c r="D582" s="14">
        <v>254479528.26229507</v>
      </c>
    </row>
    <row r="583" spans="1:4">
      <c r="A583" s="12">
        <v>33717</v>
      </c>
      <c r="B583" s="7">
        <v>3437071428571.4282</v>
      </c>
      <c r="C583" s="13">
        <v>0.22901428364150206</v>
      </c>
      <c r="D583" s="14">
        <v>254487387.8442623</v>
      </c>
    </row>
    <row r="584" spans="1:4">
      <c r="A584" s="12">
        <v>33718</v>
      </c>
      <c r="B584" s="7">
        <v>3435228571428.5713</v>
      </c>
      <c r="C584" s="13">
        <v>0.22850891296157191</v>
      </c>
      <c r="D584" s="14">
        <v>254495247.42622951</v>
      </c>
    </row>
    <row r="585" spans="1:4">
      <c r="A585" s="12">
        <v>33721</v>
      </c>
      <c r="B585" s="7">
        <v>3429700000000</v>
      </c>
      <c r="C585" s="13">
        <v>0.22819319521840051</v>
      </c>
      <c r="D585" s="14">
        <v>254518826.17213115</v>
      </c>
    </row>
    <row r="586" spans="1:4">
      <c r="A586" s="12">
        <v>33722</v>
      </c>
      <c r="B586" s="7">
        <v>3423357142857.1426</v>
      </c>
      <c r="C586" s="13">
        <v>0.22766249465050076</v>
      </c>
      <c r="D586" s="14">
        <v>254526685.75409836</v>
      </c>
    </row>
    <row r="587" spans="1:4">
      <c r="A587" s="12">
        <v>33723</v>
      </c>
      <c r="B587" s="7">
        <v>3417014285714.2856</v>
      </c>
      <c r="C587" s="13">
        <v>0.2261486896966447</v>
      </c>
      <c r="D587" s="14">
        <v>254534545.33606556</v>
      </c>
    </row>
    <row r="588" spans="1:4">
      <c r="A588" s="12">
        <v>33724</v>
      </c>
      <c r="B588" s="7">
        <v>3410671428571.4282</v>
      </c>
      <c r="C588" s="13">
        <v>0.22582793789230104</v>
      </c>
      <c r="D588" s="14">
        <v>254542404.9180328</v>
      </c>
    </row>
    <row r="589" spans="1:4">
      <c r="A589" s="12">
        <v>33725</v>
      </c>
      <c r="B589" s="7">
        <v>3404328571428.5718</v>
      </c>
      <c r="C589" s="13">
        <v>0.22582793789230104</v>
      </c>
      <c r="D589" s="14">
        <v>254550264.5</v>
      </c>
    </row>
    <row r="590" spans="1:4">
      <c r="A590" s="12">
        <v>33728</v>
      </c>
      <c r="B590" s="7">
        <v>3385300000000</v>
      </c>
      <c r="C590" s="13">
        <v>0.22478644761063071</v>
      </c>
      <c r="D590" s="14">
        <v>254573843.24590164</v>
      </c>
    </row>
    <row r="591" spans="1:4">
      <c r="A591" s="12">
        <v>33729</v>
      </c>
      <c r="B591" s="7">
        <v>3386285714285.7144</v>
      </c>
      <c r="C591" s="13">
        <v>0.22602774950074211</v>
      </c>
      <c r="D591" s="14">
        <v>254581702.82786885</v>
      </c>
    </row>
    <row r="592" spans="1:4">
      <c r="A592" s="12">
        <v>33730</v>
      </c>
      <c r="B592" s="7">
        <v>3387271428571.4287</v>
      </c>
      <c r="C592" s="13">
        <v>0.2261486896966447</v>
      </c>
      <c r="D592" s="14">
        <v>254589562.40983605</v>
      </c>
    </row>
    <row r="593" spans="1:4">
      <c r="A593" s="12">
        <v>33731</v>
      </c>
      <c r="B593" s="7">
        <v>3388257142857.1426</v>
      </c>
      <c r="C593" s="13">
        <v>0.2263929507528715</v>
      </c>
      <c r="D593" s="14">
        <v>254597421.99180329</v>
      </c>
    </row>
    <row r="594" spans="1:4">
      <c r="A594" s="12">
        <v>33732</v>
      </c>
      <c r="B594" s="7">
        <v>3389242857142.8574</v>
      </c>
      <c r="C594" s="13">
        <v>0.22578823810796059</v>
      </c>
      <c r="D594" s="14">
        <v>254605281.57377049</v>
      </c>
    </row>
    <row r="595" spans="1:4">
      <c r="A595" s="12">
        <v>33735</v>
      </c>
      <c r="B595" s="7">
        <v>3392200000000</v>
      </c>
      <c r="C595" s="13">
        <v>0.22524157094291097</v>
      </c>
      <c r="D595" s="14">
        <v>254628860.31967214</v>
      </c>
    </row>
    <row r="596" spans="1:4">
      <c r="A596" s="12">
        <v>33736</v>
      </c>
      <c r="B596" s="7">
        <v>3392899999999.9995</v>
      </c>
      <c r="C596" s="13">
        <v>0.22539602866211245</v>
      </c>
      <c r="D596" s="14">
        <v>254636719.90163934</v>
      </c>
    </row>
    <row r="597" spans="1:4">
      <c r="A597" s="12">
        <v>33737</v>
      </c>
      <c r="B597" s="7">
        <v>3393600000000</v>
      </c>
      <c r="C597" s="13">
        <v>0.2261891791508101</v>
      </c>
      <c r="D597" s="14">
        <v>254644579.48360655</v>
      </c>
    </row>
    <row r="598" spans="1:4">
      <c r="A598" s="12">
        <v>33738</v>
      </c>
      <c r="B598" s="7">
        <v>3394299999999.9995</v>
      </c>
      <c r="C598" s="13">
        <v>0.22705996138904436</v>
      </c>
      <c r="D598" s="14">
        <v>254652439.06557378</v>
      </c>
    </row>
    <row r="599" spans="1:4">
      <c r="A599" s="12">
        <v>33739</v>
      </c>
      <c r="B599" s="7">
        <v>3395000000000</v>
      </c>
      <c r="C599" s="13">
        <v>0.22647507905091324</v>
      </c>
      <c r="D599" s="14">
        <v>254660298.64754099</v>
      </c>
    </row>
    <row r="600" spans="1:4">
      <c r="A600" s="12">
        <v>33742</v>
      </c>
      <c r="B600" s="7">
        <v>3397100000000</v>
      </c>
      <c r="C600" s="13">
        <v>0.22718758111707821</v>
      </c>
      <c r="D600" s="14">
        <v>254683877.39344263</v>
      </c>
    </row>
    <row r="601" spans="1:4">
      <c r="A601" s="12">
        <v>33743</v>
      </c>
      <c r="B601" s="7">
        <v>3396242857142.8574</v>
      </c>
      <c r="C601" s="13">
        <v>0.22896787117262218</v>
      </c>
      <c r="D601" s="14">
        <v>254691736.97540984</v>
      </c>
    </row>
    <row r="602" spans="1:4">
      <c r="A602" s="12">
        <v>33744</v>
      </c>
      <c r="B602" s="7">
        <v>3395385714285.7144</v>
      </c>
      <c r="C602" s="13">
        <v>0.2277062148984339</v>
      </c>
      <c r="D602" s="14">
        <v>254699596.55737704</v>
      </c>
    </row>
    <row r="603" spans="1:4">
      <c r="A603" s="12">
        <v>33745</v>
      </c>
      <c r="B603" s="7">
        <v>3394528571428.5713</v>
      </c>
      <c r="C603" s="13">
        <v>0.22563031126691482</v>
      </c>
      <c r="D603" s="14">
        <v>254707456.13934427</v>
      </c>
    </row>
    <row r="604" spans="1:4">
      <c r="A604" s="12">
        <v>33746</v>
      </c>
      <c r="B604" s="7">
        <v>3393671428571.4282</v>
      </c>
      <c r="C604" s="13">
        <v>0.22547377606591992</v>
      </c>
      <c r="D604" s="14">
        <v>254715315.72131148</v>
      </c>
    </row>
    <row r="605" spans="1:4">
      <c r="A605" s="12">
        <v>33750</v>
      </c>
      <c r="B605" s="7">
        <v>3388014285714.2856</v>
      </c>
      <c r="C605" s="13">
        <v>0.22181544536005873</v>
      </c>
      <c r="D605" s="14">
        <v>254746754.04918033</v>
      </c>
    </row>
    <row r="606" spans="1:4">
      <c r="A606" s="12">
        <v>33751</v>
      </c>
      <c r="B606" s="7">
        <v>3384928571428.5718</v>
      </c>
      <c r="C606" s="13">
        <v>0.22205957124897133</v>
      </c>
      <c r="D606" s="14">
        <v>254754613.63114753</v>
      </c>
    </row>
    <row r="607" spans="1:4">
      <c r="A607" s="12">
        <v>33752</v>
      </c>
      <c r="B607" s="7">
        <v>3381842857142.8569</v>
      </c>
      <c r="C607" s="13">
        <v>0.22196742918203338</v>
      </c>
      <c r="D607" s="14">
        <v>254762473.21311477</v>
      </c>
    </row>
    <row r="608" spans="1:4">
      <c r="A608" s="12">
        <v>33753</v>
      </c>
      <c r="B608" s="7">
        <v>3378757142857.1426</v>
      </c>
      <c r="C608" s="13">
        <v>0.22148802645770313</v>
      </c>
      <c r="D608" s="14">
        <v>254770332.79508197</v>
      </c>
    </row>
    <row r="609" spans="1:4">
      <c r="A609" s="12">
        <v>33756</v>
      </c>
      <c r="B609" s="7">
        <v>3369500000000</v>
      </c>
      <c r="C609" s="13">
        <v>0.22172520412688304</v>
      </c>
      <c r="D609" s="14">
        <v>254793911.54098362</v>
      </c>
    </row>
    <row r="610" spans="1:4">
      <c r="A610" s="12">
        <v>33757</v>
      </c>
      <c r="B610" s="7">
        <v>3371442857142.8569</v>
      </c>
      <c r="C610" s="13">
        <v>0.22148802645770313</v>
      </c>
      <c r="D610" s="14">
        <v>254801771.12295082</v>
      </c>
    </row>
    <row r="611" spans="1:4">
      <c r="A611" s="12">
        <v>33758</v>
      </c>
      <c r="B611" s="7">
        <v>3373385714285.7144</v>
      </c>
      <c r="C611" s="13">
        <v>0.22058918704431466</v>
      </c>
      <c r="D611" s="14">
        <v>254809630.70491803</v>
      </c>
    </row>
    <row r="612" spans="1:4">
      <c r="A612" s="12">
        <v>33759</v>
      </c>
      <c r="B612" s="7">
        <v>3375328571428.5713</v>
      </c>
      <c r="C612" s="13">
        <v>0.22045587297506397</v>
      </c>
      <c r="D612" s="14">
        <v>254817490.28688523</v>
      </c>
    </row>
    <row r="613" spans="1:4">
      <c r="A613" s="12">
        <v>33760</v>
      </c>
      <c r="B613" s="7">
        <v>3377271428571.4287</v>
      </c>
      <c r="C613" s="13">
        <v>0.22009272289775356</v>
      </c>
      <c r="D613" s="14">
        <v>254825349.86885247</v>
      </c>
    </row>
    <row r="614" spans="1:4">
      <c r="A614" s="12">
        <v>33763</v>
      </c>
      <c r="B614" s="7">
        <v>3383100000000</v>
      </c>
      <c r="C614" s="13">
        <v>0.22056237128013564</v>
      </c>
      <c r="D614" s="14">
        <v>254848928.61475411</v>
      </c>
    </row>
    <row r="615" spans="1:4">
      <c r="A615" s="12">
        <v>33764</v>
      </c>
      <c r="B615" s="7">
        <v>3386685714285.7144</v>
      </c>
      <c r="C615" s="13">
        <v>0.22088922673666397</v>
      </c>
      <c r="D615" s="14">
        <v>254856788.19672132</v>
      </c>
    </row>
    <row r="616" spans="1:4">
      <c r="A616" s="12">
        <v>33765</v>
      </c>
      <c r="B616" s="7">
        <v>3390271428571.4282</v>
      </c>
      <c r="C616" s="13">
        <v>0.22037680075289859</v>
      </c>
      <c r="D616" s="14">
        <v>254864647.77868852</v>
      </c>
    </row>
    <row r="617" spans="1:4">
      <c r="A617" s="12">
        <v>33766</v>
      </c>
      <c r="B617" s="7">
        <v>3393857142857.1426</v>
      </c>
      <c r="C617" s="13">
        <v>0.22080647463091019</v>
      </c>
      <c r="D617" s="14">
        <v>254872507.36065573</v>
      </c>
    </row>
    <row r="618" spans="1:4">
      <c r="A618" s="12">
        <v>33767</v>
      </c>
      <c r="B618" s="7">
        <v>3397442857142.8569</v>
      </c>
      <c r="C618" s="13">
        <v>0.22094478062190226</v>
      </c>
      <c r="D618" s="14">
        <v>254880366.94262296</v>
      </c>
    </row>
    <row r="619" spans="1:4">
      <c r="A619" s="12">
        <v>33770</v>
      </c>
      <c r="B619" s="7">
        <v>3408200000000</v>
      </c>
      <c r="C619" s="13">
        <v>0.22077904470059451</v>
      </c>
      <c r="D619" s="14">
        <v>254903945.6885246</v>
      </c>
    </row>
    <row r="620" spans="1:4">
      <c r="A620" s="12">
        <v>33771</v>
      </c>
      <c r="B620" s="7">
        <v>3407771428571.4282</v>
      </c>
      <c r="C620" s="13">
        <v>0.22094478062190226</v>
      </c>
      <c r="D620" s="14">
        <v>254911805.27049181</v>
      </c>
    </row>
    <row r="621" spans="1:4">
      <c r="A621" s="12">
        <v>33772</v>
      </c>
      <c r="B621" s="7">
        <v>3407342857142.8569</v>
      </c>
      <c r="C621" s="13">
        <v>0.22097267347557992</v>
      </c>
      <c r="D621" s="14">
        <v>254919664.85245901</v>
      </c>
    </row>
    <row r="622" spans="1:4">
      <c r="A622" s="12">
        <v>33773</v>
      </c>
      <c r="B622" s="7">
        <v>3406914285714.2856</v>
      </c>
      <c r="C622" s="13">
        <v>0.22105681635213545</v>
      </c>
      <c r="D622" s="14">
        <v>254927524.43442622</v>
      </c>
    </row>
    <row r="623" spans="1:4">
      <c r="A623" s="12">
        <v>33774</v>
      </c>
      <c r="B623" s="7">
        <v>3406485714285.7139</v>
      </c>
      <c r="C623" s="13">
        <v>0.22105681635213545</v>
      </c>
      <c r="D623" s="14">
        <v>254935384.01639345</v>
      </c>
    </row>
    <row r="624" spans="1:4">
      <c r="A624" s="12">
        <v>33777</v>
      </c>
      <c r="B624" s="7">
        <v>3405200000000</v>
      </c>
      <c r="C624" s="13">
        <v>0.22045587297506397</v>
      </c>
      <c r="D624" s="14">
        <v>254958962.76229507</v>
      </c>
    </row>
    <row r="625" spans="1:4">
      <c r="A625" s="12">
        <v>33778</v>
      </c>
      <c r="B625" s="7">
        <v>3401014285714.2856</v>
      </c>
      <c r="C625" s="13">
        <v>0.22016928868927765</v>
      </c>
      <c r="D625" s="14">
        <v>254966822.3442623</v>
      </c>
    </row>
    <row r="626" spans="1:4">
      <c r="A626" s="12">
        <v>33779</v>
      </c>
      <c r="B626" s="7">
        <v>3396828571428.5713</v>
      </c>
      <c r="C626" s="13">
        <v>0.21943408739551717</v>
      </c>
      <c r="D626" s="14">
        <v>254974681.92622951</v>
      </c>
    </row>
    <row r="627" spans="1:4">
      <c r="A627" s="12">
        <v>33780</v>
      </c>
      <c r="B627" s="7">
        <v>3392642857142.8569</v>
      </c>
      <c r="C627" s="13">
        <v>0.2201949620459159</v>
      </c>
      <c r="D627" s="14">
        <v>254982541.50819671</v>
      </c>
    </row>
    <row r="628" spans="1:4">
      <c r="A628" s="12">
        <v>33781</v>
      </c>
      <c r="B628" s="7">
        <v>3388457142857.1431</v>
      </c>
      <c r="C628" s="13">
        <v>0.22056237128013564</v>
      </c>
      <c r="D628" s="14">
        <v>254990401.09016395</v>
      </c>
    </row>
    <row r="629" spans="1:4">
      <c r="A629" s="12">
        <v>33784</v>
      </c>
      <c r="B629" s="7">
        <v>3375900000000</v>
      </c>
      <c r="C629" s="13">
        <v>0.22111329909570593</v>
      </c>
      <c r="D629" s="14">
        <v>255013979.83606556</v>
      </c>
    </row>
    <row r="630" spans="1:4">
      <c r="A630" s="12">
        <v>33785</v>
      </c>
      <c r="B630" s="7">
        <v>3373771428571.4287</v>
      </c>
      <c r="C630" s="13">
        <v>0.2230873116809593</v>
      </c>
      <c r="D630" s="14">
        <v>255021839.4180328</v>
      </c>
    </row>
    <row r="631" spans="1:4">
      <c r="A631" s="12">
        <v>33786</v>
      </c>
      <c r="B631" s="7">
        <v>3371642857142.8574</v>
      </c>
      <c r="C631" s="13">
        <v>0.2220194594004142</v>
      </c>
      <c r="D631" s="14">
        <v>255029699</v>
      </c>
    </row>
    <row r="632" spans="1:4">
      <c r="A632" s="12">
        <v>33787</v>
      </c>
      <c r="B632" s="7">
        <v>3369514285714.2861</v>
      </c>
      <c r="C632" s="13">
        <v>0.22129239634334513</v>
      </c>
      <c r="D632" s="14">
        <v>255037241.21643835</v>
      </c>
    </row>
    <row r="633" spans="1:4">
      <c r="A633" s="12">
        <v>33791</v>
      </c>
      <c r="B633" s="7">
        <v>3361000000000</v>
      </c>
      <c r="C633" s="13">
        <v>0.22192607711211301</v>
      </c>
      <c r="D633" s="14">
        <v>255067410.0821918</v>
      </c>
    </row>
    <row r="634" spans="1:4">
      <c r="A634" s="12">
        <v>33792</v>
      </c>
      <c r="B634" s="7">
        <v>3367471428571.4287</v>
      </c>
      <c r="C634" s="13">
        <v>0.22354244554136166</v>
      </c>
      <c r="D634" s="14">
        <v>255074952.29863015</v>
      </c>
    </row>
    <row r="635" spans="1:4">
      <c r="A635" s="12">
        <v>33793</v>
      </c>
      <c r="B635" s="7">
        <v>3373942857142.8569</v>
      </c>
      <c r="C635" s="13">
        <v>0.22350749339972789</v>
      </c>
      <c r="D635" s="14">
        <v>255082494.5150685</v>
      </c>
    </row>
    <row r="636" spans="1:4">
      <c r="A636" s="12">
        <v>33794</v>
      </c>
      <c r="B636" s="7">
        <v>3380414285714.2856</v>
      </c>
      <c r="C636" s="13">
        <v>0.22354244554136166</v>
      </c>
      <c r="D636" s="14">
        <v>255090036.73150685</v>
      </c>
    </row>
    <row r="637" spans="1:4">
      <c r="A637" s="12">
        <v>33795</v>
      </c>
      <c r="B637" s="7">
        <v>3386885714285.7144</v>
      </c>
      <c r="C637" s="13">
        <v>0.22396837009741499</v>
      </c>
      <c r="D637" s="14">
        <v>255097578.94794521</v>
      </c>
    </row>
    <row r="638" spans="1:4">
      <c r="A638" s="12">
        <v>33798</v>
      </c>
      <c r="B638" s="7">
        <v>3406300000000</v>
      </c>
      <c r="C638" s="13">
        <v>0.22368308533098691</v>
      </c>
      <c r="D638" s="14">
        <v>255120205.59726027</v>
      </c>
    </row>
    <row r="639" spans="1:4">
      <c r="A639" s="12">
        <v>33799</v>
      </c>
      <c r="B639" s="7">
        <v>3406300000000</v>
      </c>
      <c r="C639" s="13">
        <v>0.22333397589096562</v>
      </c>
      <c r="D639" s="14">
        <v>255127747.81369862</v>
      </c>
    </row>
    <row r="640" spans="1:4">
      <c r="A640" s="12">
        <v>33800</v>
      </c>
      <c r="B640" s="7">
        <v>3406300000000</v>
      </c>
      <c r="C640" s="13">
        <v>0.22249719350800479</v>
      </c>
      <c r="D640" s="14">
        <v>255135290.03013697</v>
      </c>
    </row>
    <row r="641" spans="1:4">
      <c r="A641" s="12">
        <v>33801</v>
      </c>
      <c r="B641" s="7">
        <v>3406300000000</v>
      </c>
      <c r="C641" s="13">
        <v>0.22224015124685809</v>
      </c>
      <c r="D641" s="14">
        <v>255142832.24657536</v>
      </c>
    </row>
    <row r="642" spans="1:4">
      <c r="A642" s="12">
        <v>33802</v>
      </c>
      <c r="B642" s="7">
        <v>3406300000000</v>
      </c>
      <c r="C642" s="13">
        <v>0.2229259438196442</v>
      </c>
      <c r="D642" s="14">
        <v>255150374.46301371</v>
      </c>
    </row>
    <row r="643" spans="1:4">
      <c r="A643" s="12">
        <v>33805</v>
      </c>
      <c r="B643" s="7">
        <v>3406300000000</v>
      </c>
      <c r="C643" s="13">
        <v>0.22224015124685809</v>
      </c>
      <c r="D643" s="14">
        <v>255173001.11232877</v>
      </c>
    </row>
    <row r="644" spans="1:4">
      <c r="A644" s="12">
        <v>33806</v>
      </c>
      <c r="B644" s="7">
        <v>3404142857142.8574</v>
      </c>
      <c r="C644" s="13">
        <v>0.22227199957885521</v>
      </c>
      <c r="D644" s="14">
        <v>255180543.32876712</v>
      </c>
    </row>
    <row r="645" spans="1:4">
      <c r="A645" s="12">
        <v>33807</v>
      </c>
      <c r="B645" s="7">
        <v>3401985714285.7144</v>
      </c>
      <c r="C645" s="13">
        <v>0.2220821137027259</v>
      </c>
      <c r="D645" s="14">
        <v>255188085.54520547</v>
      </c>
    </row>
    <row r="646" spans="1:4">
      <c r="A646" s="12">
        <v>33808</v>
      </c>
      <c r="B646" s="7">
        <v>3399828571428.5718</v>
      </c>
      <c r="C646" s="13">
        <v>0.22171097235564846</v>
      </c>
      <c r="D646" s="14">
        <v>255195627.76164383</v>
      </c>
    </row>
    <row r="647" spans="1:4">
      <c r="A647" s="12">
        <v>33809</v>
      </c>
      <c r="B647" s="7">
        <v>3397671428571.4282</v>
      </c>
      <c r="C647" s="13">
        <v>0.22165022832191827</v>
      </c>
      <c r="D647" s="14">
        <v>255203169.97808218</v>
      </c>
    </row>
    <row r="648" spans="1:4">
      <c r="A648" s="12">
        <v>33812</v>
      </c>
      <c r="B648" s="7">
        <v>3391200000000</v>
      </c>
      <c r="C648" s="13">
        <v>0.22146989405914039</v>
      </c>
      <c r="D648" s="14">
        <v>255225796.62739727</v>
      </c>
    </row>
    <row r="649" spans="1:4">
      <c r="A649" s="12">
        <v>33813</v>
      </c>
      <c r="B649" s="7">
        <v>3388471428571.4287</v>
      </c>
      <c r="C649" s="13">
        <v>0.2214401144761991</v>
      </c>
      <c r="D649" s="14">
        <v>255233338.84383562</v>
      </c>
    </row>
    <row r="650" spans="1:4">
      <c r="A650" s="12">
        <v>33814</v>
      </c>
      <c r="B650" s="7">
        <v>3385742857142.8569</v>
      </c>
      <c r="C650" s="13">
        <v>0.22158980092119537</v>
      </c>
      <c r="D650" s="14">
        <v>255240881.06027398</v>
      </c>
    </row>
    <row r="651" spans="1:4">
      <c r="A651" s="12">
        <v>33815</v>
      </c>
      <c r="B651" s="7">
        <v>3383014285714.2856</v>
      </c>
      <c r="C651" s="13">
        <v>0.22211356087849729</v>
      </c>
      <c r="D651" s="14">
        <v>255248423.27671233</v>
      </c>
    </row>
    <row r="652" spans="1:4">
      <c r="A652" s="12">
        <v>33816</v>
      </c>
      <c r="B652" s="7">
        <v>3380285714285.7144</v>
      </c>
      <c r="C652" s="13">
        <v>0.22198825214596279</v>
      </c>
      <c r="D652" s="14">
        <v>255255965.49315068</v>
      </c>
    </row>
    <row r="653" spans="1:4">
      <c r="A653" s="12">
        <v>33819</v>
      </c>
      <c r="B653" s="7">
        <v>3372100000000</v>
      </c>
      <c r="C653" s="13">
        <v>0.2229259438196442</v>
      </c>
      <c r="D653" s="14">
        <v>255278592.14246574</v>
      </c>
    </row>
    <row r="654" spans="1:4">
      <c r="A654" s="12">
        <v>33820</v>
      </c>
      <c r="B654" s="7">
        <v>3374485714285.7139</v>
      </c>
      <c r="C654" s="13">
        <v>0.22371845345052777</v>
      </c>
      <c r="D654" s="14">
        <v>255286134.35890412</v>
      </c>
    </row>
    <row r="655" spans="1:4">
      <c r="A655" s="12">
        <v>33821</v>
      </c>
      <c r="B655" s="7">
        <v>3376871428571.4287</v>
      </c>
      <c r="C655" s="13">
        <v>0.2243325351756571</v>
      </c>
      <c r="D655" s="14">
        <v>255293676.57534248</v>
      </c>
    </row>
    <row r="656" spans="1:4">
      <c r="A656" s="12">
        <v>33822</v>
      </c>
      <c r="B656" s="7">
        <v>3379257142857.1426</v>
      </c>
      <c r="C656" s="13">
        <v>0.22347262423458211</v>
      </c>
      <c r="D656" s="14">
        <v>255301218.79178083</v>
      </c>
    </row>
    <row r="657" spans="1:4">
      <c r="A657" s="12">
        <v>33823</v>
      </c>
      <c r="B657" s="7">
        <v>3381642857142.8574</v>
      </c>
      <c r="C657" s="13">
        <v>0.22418585701750221</v>
      </c>
      <c r="D657" s="14">
        <v>255308761.00821918</v>
      </c>
    </row>
    <row r="658" spans="1:4">
      <c r="A658" s="12">
        <v>33826</v>
      </c>
      <c r="B658" s="7">
        <v>3388800000000</v>
      </c>
      <c r="C658" s="13">
        <v>0.22489468937026841</v>
      </c>
      <c r="D658" s="14">
        <v>255331387.65753424</v>
      </c>
    </row>
    <row r="659" spans="1:4">
      <c r="A659" s="12">
        <v>33827</v>
      </c>
      <c r="B659" s="7">
        <v>3391500000000</v>
      </c>
      <c r="C659" s="13">
        <v>0.22535831433404332</v>
      </c>
      <c r="D659" s="14">
        <v>255338929.87397259</v>
      </c>
    </row>
    <row r="660" spans="1:4">
      <c r="A660" s="12">
        <v>33828</v>
      </c>
      <c r="B660" s="7">
        <v>3394200000000.0005</v>
      </c>
      <c r="C660" s="13">
        <v>0.22470517070993967</v>
      </c>
      <c r="D660" s="14">
        <v>255346472.09041095</v>
      </c>
    </row>
    <row r="661" spans="1:4">
      <c r="A661" s="12">
        <v>33829</v>
      </c>
      <c r="B661" s="7">
        <v>3396900000000</v>
      </c>
      <c r="C661" s="13">
        <v>0.22375390498619335</v>
      </c>
      <c r="D661" s="14">
        <v>255354014.3068493</v>
      </c>
    </row>
    <row r="662" spans="1:4">
      <c r="A662" s="12">
        <v>33830</v>
      </c>
      <c r="B662" s="7">
        <v>3399600000000</v>
      </c>
      <c r="C662" s="13">
        <v>0.22396837009741499</v>
      </c>
      <c r="D662" s="14">
        <v>255361556.52328768</v>
      </c>
    </row>
    <row r="663" spans="1:4">
      <c r="A663" s="12">
        <v>33833</v>
      </c>
      <c r="B663" s="7">
        <v>3407700000000</v>
      </c>
      <c r="C663" s="13">
        <v>0.22336851387360313</v>
      </c>
      <c r="D663" s="14">
        <v>255384183.17260274</v>
      </c>
    </row>
    <row r="664" spans="1:4">
      <c r="A664" s="12">
        <v>33834</v>
      </c>
      <c r="B664" s="7">
        <v>3406985714285.7139</v>
      </c>
      <c r="C664" s="13">
        <v>0.22329952052411906</v>
      </c>
      <c r="D664" s="14">
        <v>255391725.3890411</v>
      </c>
    </row>
    <row r="665" spans="1:4">
      <c r="A665" s="12">
        <v>33835</v>
      </c>
      <c r="B665" s="7">
        <v>3406271428571.4282</v>
      </c>
      <c r="C665" s="13">
        <v>0.22364780055377947</v>
      </c>
      <c r="D665" s="14">
        <v>255399267.60547945</v>
      </c>
    </row>
    <row r="666" spans="1:4">
      <c r="A666" s="12">
        <v>33836</v>
      </c>
      <c r="B666" s="7">
        <v>3405557142857.1426</v>
      </c>
      <c r="C666" s="13">
        <v>0.22340313454376134</v>
      </c>
      <c r="D666" s="14">
        <v>255406809.8219178</v>
      </c>
    </row>
    <row r="667" spans="1:4">
      <c r="A667" s="12">
        <v>33837</v>
      </c>
      <c r="B667" s="7">
        <v>3404842857142.8569</v>
      </c>
      <c r="C667" s="13">
        <v>0.22470517070993967</v>
      </c>
      <c r="D667" s="14">
        <v>255414352.03835616</v>
      </c>
    </row>
    <row r="668" spans="1:4">
      <c r="A668" s="12">
        <v>33840</v>
      </c>
      <c r="B668" s="7">
        <v>3402700000000</v>
      </c>
      <c r="C668" s="13">
        <v>0.22306064021575878</v>
      </c>
      <c r="D668" s="14">
        <v>255436978.68767124</v>
      </c>
    </row>
    <row r="669" spans="1:4">
      <c r="A669" s="12">
        <v>33841</v>
      </c>
      <c r="B669" s="7">
        <v>3399942857142.8569</v>
      </c>
      <c r="C669" s="13">
        <v>0.22444343290452212</v>
      </c>
      <c r="D669" s="14">
        <v>255444520.9041096</v>
      </c>
    </row>
    <row r="670" spans="1:4">
      <c r="A670" s="12">
        <v>33842</v>
      </c>
      <c r="B670" s="7">
        <v>3397185714285.7144</v>
      </c>
      <c r="C670" s="13">
        <v>0.22422239977313532</v>
      </c>
      <c r="D670" s="14">
        <v>255452063.12054795</v>
      </c>
    </row>
    <row r="671" spans="1:4">
      <c r="A671" s="12">
        <v>33843</v>
      </c>
      <c r="B671" s="7">
        <v>3394428571428.5718</v>
      </c>
      <c r="C671" s="13">
        <v>0.22451778927528332</v>
      </c>
      <c r="D671" s="14">
        <v>255459605.3369863</v>
      </c>
    </row>
    <row r="672" spans="1:4">
      <c r="A672" s="12">
        <v>33844</v>
      </c>
      <c r="B672" s="7">
        <v>3391671428571.4282</v>
      </c>
      <c r="C672" s="13">
        <v>0.22386076083097797</v>
      </c>
      <c r="D672" s="14">
        <v>255467147.55342466</v>
      </c>
    </row>
    <row r="673" spans="1:4">
      <c r="A673" s="12">
        <v>33847</v>
      </c>
      <c r="B673" s="7">
        <v>3383400000000</v>
      </c>
      <c r="C673" s="13">
        <v>0.2232651477015373</v>
      </c>
      <c r="D673" s="14">
        <v>255489774.20273972</v>
      </c>
    </row>
    <row r="674" spans="1:4">
      <c r="A674" s="12">
        <v>33848</v>
      </c>
      <c r="B674" s="7">
        <v>3383685714285.7144</v>
      </c>
      <c r="C674" s="13">
        <v>0.22272635097969953</v>
      </c>
      <c r="D674" s="14">
        <v>255497316.41917807</v>
      </c>
    </row>
    <row r="675" spans="1:4">
      <c r="A675" s="12">
        <v>33849</v>
      </c>
      <c r="B675" s="7">
        <v>3383971428571.4287</v>
      </c>
      <c r="C675" s="13">
        <v>0.22256226162705725</v>
      </c>
      <c r="D675" s="14">
        <v>255504858.63561645</v>
      </c>
    </row>
    <row r="676" spans="1:4">
      <c r="A676" s="12">
        <v>33850</v>
      </c>
      <c r="B676" s="7">
        <v>3384257142857.1426</v>
      </c>
      <c r="C676" s="13">
        <v>0.22262765383241551</v>
      </c>
      <c r="D676" s="14">
        <v>255512400.8520548</v>
      </c>
    </row>
    <row r="677" spans="1:4">
      <c r="A677" s="12">
        <v>33851</v>
      </c>
      <c r="B677" s="7">
        <v>3384542857142.8574</v>
      </c>
      <c r="C677" s="13">
        <v>0.22230392833692039</v>
      </c>
      <c r="D677" s="14">
        <v>255519943.06849316</v>
      </c>
    </row>
    <row r="678" spans="1:4">
      <c r="A678" s="12">
        <v>33855</v>
      </c>
      <c r="B678" s="7">
        <v>3389685714285.7144</v>
      </c>
      <c r="C678" s="13">
        <v>0.22171097235564846</v>
      </c>
      <c r="D678" s="14">
        <v>255550111.93424657</v>
      </c>
    </row>
    <row r="679" spans="1:4">
      <c r="A679" s="12">
        <v>33856</v>
      </c>
      <c r="B679" s="7">
        <v>3393971428571.4287</v>
      </c>
      <c r="C679" s="13">
        <v>0.22161997507316583</v>
      </c>
      <c r="D679" s="14">
        <v>255557654.15068492</v>
      </c>
    </row>
    <row r="680" spans="1:4">
      <c r="A680" s="12">
        <v>33857</v>
      </c>
      <c r="B680" s="7">
        <v>3398257142857.1426</v>
      </c>
      <c r="C680" s="13">
        <v>0.22180268317373017</v>
      </c>
      <c r="D680" s="14">
        <v>255565196.36712328</v>
      </c>
    </row>
    <row r="681" spans="1:4">
      <c r="A681" s="12">
        <v>33858</v>
      </c>
      <c r="B681" s="7">
        <v>3402542857142.8574</v>
      </c>
      <c r="C681" s="13">
        <v>0.2215597058047688</v>
      </c>
      <c r="D681" s="14">
        <v>255572738.58356163</v>
      </c>
    </row>
    <row r="682" spans="1:4">
      <c r="A682" s="12">
        <v>33861</v>
      </c>
      <c r="B682" s="7">
        <v>3415400000000</v>
      </c>
      <c r="C682" s="13">
        <v>0.22069330758788888</v>
      </c>
      <c r="D682" s="14">
        <v>255595365.23287672</v>
      </c>
    </row>
    <row r="683" spans="1:4">
      <c r="A683" s="12">
        <v>33862</v>
      </c>
      <c r="B683" s="7">
        <v>3415871428571.4287</v>
      </c>
      <c r="C683" s="13">
        <v>0.22106012281459581</v>
      </c>
      <c r="D683" s="14">
        <v>255602907.44931507</v>
      </c>
    </row>
    <row r="684" spans="1:4">
      <c r="A684" s="12">
        <v>33863</v>
      </c>
      <c r="B684" s="7">
        <v>3416342857142.8569</v>
      </c>
      <c r="C684" s="13">
        <v>0.22047407017049434</v>
      </c>
      <c r="D684" s="14">
        <v>255610449.66575342</v>
      </c>
    </row>
    <row r="685" spans="1:4">
      <c r="A685" s="12">
        <v>33864</v>
      </c>
      <c r="B685" s="7">
        <v>3416814285714.2856</v>
      </c>
      <c r="C685" s="13">
        <v>0.22072105920816887</v>
      </c>
      <c r="D685" s="14">
        <v>255617991.88219178</v>
      </c>
    </row>
    <row r="686" spans="1:4">
      <c r="A686" s="12">
        <v>33865</v>
      </c>
      <c r="B686" s="7">
        <v>3417285714285.7144</v>
      </c>
      <c r="C686" s="13">
        <v>0.22165022832191827</v>
      </c>
      <c r="D686" s="14">
        <v>255625534.09863013</v>
      </c>
    </row>
    <row r="687" spans="1:4">
      <c r="A687" s="12">
        <v>33868</v>
      </c>
      <c r="B687" s="7">
        <v>3418700000000</v>
      </c>
      <c r="C687" s="13">
        <v>0.22183341229957065</v>
      </c>
      <c r="D687" s="14">
        <v>255648160.74794522</v>
      </c>
    </row>
    <row r="688" spans="1:4">
      <c r="A688" s="12">
        <v>33869</v>
      </c>
      <c r="B688" s="7">
        <v>3415328571428.5713</v>
      </c>
      <c r="C688" s="13">
        <v>0.22195712473768978</v>
      </c>
      <c r="D688" s="14">
        <v>255655702.96438357</v>
      </c>
    </row>
    <row r="689" spans="1:4">
      <c r="A689" s="12">
        <v>33870</v>
      </c>
      <c r="B689" s="7">
        <v>3411957142857.1426</v>
      </c>
      <c r="C689" s="13">
        <v>0.22158980092119537</v>
      </c>
      <c r="D689" s="14">
        <v>255663245.18082193</v>
      </c>
    </row>
    <row r="690" spans="1:4">
      <c r="A690" s="12">
        <v>33871</v>
      </c>
      <c r="B690" s="7">
        <v>3408585714285.7139</v>
      </c>
      <c r="C690" s="13">
        <v>0.22224015124685809</v>
      </c>
      <c r="D690" s="14">
        <v>255670787.39726028</v>
      </c>
    </row>
    <row r="691" spans="1:4">
      <c r="A691" s="12">
        <v>33872</v>
      </c>
      <c r="B691" s="7">
        <v>3405214285714.2856</v>
      </c>
      <c r="C691" s="13">
        <v>0.22259491718540547</v>
      </c>
      <c r="D691" s="14">
        <v>255678329.61369863</v>
      </c>
    </row>
    <row r="692" spans="1:4">
      <c r="A692" s="12">
        <v>33875</v>
      </c>
      <c r="B692" s="7">
        <v>3395100000000</v>
      </c>
      <c r="C692" s="13">
        <v>0.22233593758644235</v>
      </c>
      <c r="D692" s="14">
        <v>255700956.26301369</v>
      </c>
    </row>
    <row r="693" spans="1:4">
      <c r="A693" s="12">
        <v>33876</v>
      </c>
      <c r="B693" s="7">
        <v>3392271428571.4287</v>
      </c>
      <c r="C693" s="13">
        <v>0.22262765383241551</v>
      </c>
      <c r="D693" s="14">
        <v>255708498.47945204</v>
      </c>
    </row>
    <row r="694" spans="1:4">
      <c r="A694" s="12">
        <v>33877</v>
      </c>
      <c r="B694" s="7">
        <v>3389442857142.8569</v>
      </c>
      <c r="C694" s="13">
        <v>0.22249719350800479</v>
      </c>
      <c r="D694" s="14">
        <v>255716040.6958904</v>
      </c>
    </row>
    <row r="695" spans="1:4">
      <c r="A695" s="12">
        <v>33878</v>
      </c>
      <c r="B695" s="7">
        <v>3386614285714.2856</v>
      </c>
      <c r="C695" s="13">
        <v>0.22211356087849729</v>
      </c>
      <c r="D695" s="14">
        <v>255723582.91232878</v>
      </c>
    </row>
    <row r="696" spans="1:4">
      <c r="A696" s="12">
        <v>33879</v>
      </c>
      <c r="B696" s="7">
        <v>3383785714285.7144</v>
      </c>
      <c r="C696" s="13">
        <v>0.22183341229957065</v>
      </c>
      <c r="D696" s="14">
        <v>255731125.12876713</v>
      </c>
    </row>
    <row r="697" spans="1:4">
      <c r="A697" s="12">
        <v>33882</v>
      </c>
      <c r="B697" s="7">
        <v>3375300000000</v>
      </c>
      <c r="C697" s="13">
        <v>0.22230392833692039</v>
      </c>
      <c r="D697" s="14">
        <v>255753751.77808219</v>
      </c>
    </row>
    <row r="698" spans="1:4">
      <c r="A698" s="12">
        <v>33883</v>
      </c>
      <c r="B698" s="7">
        <v>3380657142857.1431</v>
      </c>
      <c r="C698" s="13">
        <v>0.22217669560047418</v>
      </c>
      <c r="D698" s="14">
        <v>255761293.99452055</v>
      </c>
    </row>
    <row r="699" spans="1:4">
      <c r="A699" s="12">
        <v>33884</v>
      </c>
      <c r="B699" s="7">
        <v>3386014285714.2861</v>
      </c>
      <c r="C699" s="13">
        <v>0.22192607711211301</v>
      </c>
      <c r="D699" s="14">
        <v>255768836.2109589</v>
      </c>
    </row>
    <row r="700" spans="1:4">
      <c r="A700" s="12">
        <v>33885</v>
      </c>
      <c r="B700" s="7">
        <v>3391371428571.4287</v>
      </c>
      <c r="C700" s="13">
        <v>0.22161997507316583</v>
      </c>
      <c r="D700" s="14">
        <v>255776378.42739725</v>
      </c>
    </row>
    <row r="701" spans="1:4">
      <c r="A701" s="12">
        <v>33886</v>
      </c>
      <c r="B701" s="7">
        <v>3396728571428.5718</v>
      </c>
      <c r="C701" s="13">
        <v>0.22052841770397255</v>
      </c>
      <c r="D701" s="14">
        <v>255783920.6438356</v>
      </c>
    </row>
    <row r="702" spans="1:4">
      <c r="A702" s="12">
        <v>33889</v>
      </c>
      <c r="B702" s="7">
        <v>3412800000000</v>
      </c>
      <c r="C702" s="13">
        <v>0.22072105920816887</v>
      </c>
      <c r="D702" s="14">
        <v>255806547.29315069</v>
      </c>
    </row>
    <row r="703" spans="1:4">
      <c r="A703" s="12">
        <v>33890</v>
      </c>
      <c r="B703" s="7">
        <v>3414857142857.1431</v>
      </c>
      <c r="C703" s="13">
        <v>0.22132178286520127</v>
      </c>
      <c r="D703" s="14">
        <v>255814089.50958905</v>
      </c>
    </row>
    <row r="704" spans="1:4">
      <c r="A704" s="12">
        <v>33891</v>
      </c>
      <c r="B704" s="7">
        <v>3416914285714.2856</v>
      </c>
      <c r="C704" s="13">
        <v>0.22135124787973759</v>
      </c>
      <c r="D704" s="14">
        <v>255821631.7260274</v>
      </c>
    </row>
    <row r="705" spans="1:4">
      <c r="A705" s="12">
        <v>33892</v>
      </c>
      <c r="B705" s="7">
        <v>3418971428571.4287</v>
      </c>
      <c r="C705" s="13">
        <v>0.22063803597375328</v>
      </c>
      <c r="D705" s="14">
        <v>255829173.94246575</v>
      </c>
    </row>
    <row r="706" spans="1:4">
      <c r="A706" s="12">
        <v>33893</v>
      </c>
      <c r="B706" s="7">
        <v>3421028571428.5713</v>
      </c>
      <c r="C706" s="13">
        <v>0.22077679435341147</v>
      </c>
      <c r="D706" s="14">
        <v>255836716.15890411</v>
      </c>
    </row>
    <row r="707" spans="1:4">
      <c r="A707" s="12">
        <v>33896</v>
      </c>
      <c r="B707" s="7">
        <v>3427200000000</v>
      </c>
      <c r="C707" s="13">
        <v>0.22117563399736845</v>
      </c>
      <c r="D707" s="14">
        <v>255859342.80821916</v>
      </c>
    </row>
    <row r="708" spans="1:4">
      <c r="A708" s="12">
        <v>33897</v>
      </c>
      <c r="B708" s="7">
        <v>3426471428571.4287</v>
      </c>
      <c r="C708" s="13">
        <v>0.2220194594004142</v>
      </c>
      <c r="D708" s="14">
        <v>255866885.02465755</v>
      </c>
    </row>
    <row r="709" spans="1:4">
      <c r="A709" s="12">
        <v>33898</v>
      </c>
      <c r="B709" s="7">
        <v>3425742857142.8569</v>
      </c>
      <c r="C709" s="13">
        <v>0.22282578036061079</v>
      </c>
      <c r="D709" s="14">
        <v>255874427.2410959</v>
      </c>
    </row>
    <row r="710" spans="1:4">
      <c r="A710" s="12">
        <v>33899</v>
      </c>
      <c r="B710" s="7">
        <v>3425014285714.2856</v>
      </c>
      <c r="C710" s="13">
        <v>0.22371845345052777</v>
      </c>
      <c r="D710" s="14">
        <v>255881969.45753425</v>
      </c>
    </row>
    <row r="711" spans="1:4">
      <c r="A711" s="12">
        <v>33900</v>
      </c>
      <c r="B711" s="7">
        <v>3424285714285.7144</v>
      </c>
      <c r="C711" s="13">
        <v>0.22429573877514628</v>
      </c>
      <c r="D711" s="14">
        <v>255889511.67397261</v>
      </c>
    </row>
    <row r="712" spans="1:4">
      <c r="A712" s="12">
        <v>33903</v>
      </c>
      <c r="B712" s="7">
        <v>3422100000000</v>
      </c>
      <c r="C712" s="13">
        <v>0.22400440762965854</v>
      </c>
      <c r="D712" s="14">
        <v>255912138.32328767</v>
      </c>
    </row>
    <row r="713" spans="1:4">
      <c r="A713" s="12">
        <v>33904</v>
      </c>
      <c r="B713" s="7">
        <v>3419285714285.7144</v>
      </c>
      <c r="C713" s="13">
        <v>0.22493285044944442</v>
      </c>
      <c r="D713" s="14">
        <v>255919680.53972602</v>
      </c>
    </row>
    <row r="714" spans="1:4">
      <c r="A714" s="12">
        <v>33905</v>
      </c>
      <c r="B714" s="7">
        <v>3416471428571.4287</v>
      </c>
      <c r="C714" s="13">
        <v>0.22455509506087817</v>
      </c>
      <c r="D714" s="14">
        <v>255927222.75616437</v>
      </c>
    </row>
    <row r="715" spans="1:4">
      <c r="A715" s="12">
        <v>33906</v>
      </c>
      <c r="B715" s="7">
        <v>3413657142857.1431</v>
      </c>
      <c r="C715" s="13">
        <v>0.22615889572657069</v>
      </c>
      <c r="D715" s="14">
        <v>255934764.97260273</v>
      </c>
    </row>
    <row r="716" spans="1:4">
      <c r="A716" s="12">
        <v>33907</v>
      </c>
      <c r="B716" s="7">
        <v>3410842857142.8569</v>
      </c>
      <c r="C716" s="13">
        <v>0.22653067704441268</v>
      </c>
      <c r="D716" s="14">
        <v>255942307.18904111</v>
      </c>
    </row>
    <row r="717" spans="1:4">
      <c r="A717" s="12">
        <v>33910</v>
      </c>
      <c r="B717" s="7">
        <v>3402400000000</v>
      </c>
      <c r="C717" s="13">
        <v>0.22591503211719113</v>
      </c>
      <c r="D717" s="14">
        <v>255964933.83835617</v>
      </c>
    </row>
    <row r="718" spans="1:4">
      <c r="A718" s="12">
        <v>33911</v>
      </c>
      <c r="B718" s="7">
        <v>3405014285714.2861</v>
      </c>
      <c r="C718" s="13">
        <v>0.22619984921699809</v>
      </c>
      <c r="D718" s="14">
        <v>255972476.05479452</v>
      </c>
    </row>
    <row r="719" spans="1:4">
      <c r="A719" s="12">
        <v>33912</v>
      </c>
      <c r="B719" s="7">
        <v>3407628571428.5713</v>
      </c>
      <c r="C719" s="13">
        <v>0.2277782338741107</v>
      </c>
      <c r="D719" s="14">
        <v>255980018.27123287</v>
      </c>
    </row>
    <row r="720" spans="1:4">
      <c r="A720" s="12">
        <v>33913</v>
      </c>
      <c r="B720" s="7">
        <v>3410242857142.8574</v>
      </c>
      <c r="C720" s="13">
        <v>0.22644743552238669</v>
      </c>
      <c r="D720" s="14">
        <v>255987560.48767123</v>
      </c>
    </row>
    <row r="721" spans="1:4">
      <c r="A721" s="12">
        <v>33914</v>
      </c>
      <c r="B721" s="7">
        <v>3412857142857.1426</v>
      </c>
      <c r="C721" s="13">
        <v>0.2279116732173592</v>
      </c>
      <c r="D721" s="14">
        <v>255995102.70410958</v>
      </c>
    </row>
    <row r="722" spans="1:4">
      <c r="A722" s="12">
        <v>33917</v>
      </c>
      <c r="B722" s="7">
        <v>3420700000000</v>
      </c>
      <c r="C722" s="13">
        <v>0.22653067704441268</v>
      </c>
      <c r="D722" s="14">
        <v>256017729.35342467</v>
      </c>
    </row>
    <row r="723" spans="1:4">
      <c r="A723" s="12">
        <v>33918</v>
      </c>
      <c r="B723" s="7">
        <v>3423928571428.5713</v>
      </c>
      <c r="C723" s="13">
        <v>0.22716643651114393</v>
      </c>
      <c r="D723" s="14">
        <v>256025271.56986302</v>
      </c>
    </row>
    <row r="724" spans="1:4">
      <c r="A724" s="12">
        <v>33919</v>
      </c>
      <c r="B724" s="7">
        <v>3427157142857.1431</v>
      </c>
      <c r="C724" s="13">
        <v>0.22716643651114393</v>
      </c>
      <c r="D724" s="14">
        <v>256032813.78630137</v>
      </c>
    </row>
    <row r="725" spans="1:4">
      <c r="A725" s="12">
        <v>33920</v>
      </c>
      <c r="B725" s="7">
        <v>3430385714285.7144</v>
      </c>
      <c r="C725" s="13">
        <v>0.22831699201415678</v>
      </c>
      <c r="D725" s="14">
        <v>256040356.00273973</v>
      </c>
    </row>
    <row r="726" spans="1:4">
      <c r="A726" s="12">
        <v>33921</v>
      </c>
      <c r="B726" s="7">
        <v>3433614285714.2856</v>
      </c>
      <c r="C726" s="13">
        <v>0.22891581457986357</v>
      </c>
      <c r="D726" s="14">
        <v>256047898.21917808</v>
      </c>
    </row>
    <row r="727" spans="1:4">
      <c r="A727" s="12">
        <v>33924</v>
      </c>
      <c r="B727" s="7">
        <v>3443300000000</v>
      </c>
      <c r="C727" s="13">
        <v>0.22760160391101297</v>
      </c>
      <c r="D727" s="14">
        <v>256070524.86849314</v>
      </c>
    </row>
    <row r="728" spans="1:4">
      <c r="A728" s="12">
        <v>33925</v>
      </c>
      <c r="B728" s="7">
        <v>3443242857142.8574</v>
      </c>
      <c r="C728" s="13">
        <v>0.22809088652834031</v>
      </c>
      <c r="D728" s="14">
        <v>256078067.08493149</v>
      </c>
    </row>
    <row r="729" spans="1:4">
      <c r="A729" s="12">
        <v>33926</v>
      </c>
      <c r="B729" s="7">
        <v>3443185714285.7144</v>
      </c>
      <c r="C729" s="13">
        <v>0.2284080866348964</v>
      </c>
      <c r="D729" s="14">
        <v>256085609.30136988</v>
      </c>
    </row>
    <row r="730" spans="1:4">
      <c r="A730" s="12">
        <v>33927</v>
      </c>
      <c r="B730" s="7">
        <v>3443128571428.5713</v>
      </c>
      <c r="C730" s="13">
        <v>0.22686722613322283</v>
      </c>
      <c r="D730" s="14">
        <v>256093151.51780823</v>
      </c>
    </row>
    <row r="731" spans="1:4">
      <c r="A731" s="12">
        <v>33928</v>
      </c>
      <c r="B731" s="7">
        <v>3443071428571.4287</v>
      </c>
      <c r="C731" s="13">
        <v>0.22747009491473125</v>
      </c>
      <c r="D731" s="14">
        <v>256100693.73424658</v>
      </c>
    </row>
    <row r="732" spans="1:4">
      <c r="A732" s="12">
        <v>33931</v>
      </c>
      <c r="B732" s="7">
        <v>3442900000000</v>
      </c>
      <c r="C732" s="13">
        <v>0.22836249262212965</v>
      </c>
      <c r="D732" s="14">
        <v>256123320.38356164</v>
      </c>
    </row>
    <row r="733" spans="1:4">
      <c r="A733" s="12">
        <v>33932</v>
      </c>
      <c r="B733" s="7">
        <v>3439100000000</v>
      </c>
      <c r="C733" s="13">
        <v>0.22827158471020337</v>
      </c>
      <c r="D733" s="14">
        <v>256130862.59999999</v>
      </c>
    </row>
    <row r="734" spans="1:4">
      <c r="A734" s="12">
        <v>33933</v>
      </c>
      <c r="B734" s="7">
        <v>3435300000000</v>
      </c>
      <c r="C734" s="13">
        <v>0.22804594424210459</v>
      </c>
      <c r="D734" s="14">
        <v>256138404.81643835</v>
      </c>
    </row>
    <row r="735" spans="1:4">
      <c r="A735" s="12">
        <v>33938</v>
      </c>
      <c r="B735" s="7">
        <v>3416300000000</v>
      </c>
      <c r="C735" s="13">
        <v>0.2298198510826118</v>
      </c>
      <c r="D735" s="14">
        <v>256176115.89863014</v>
      </c>
    </row>
    <row r="736" spans="1:4">
      <c r="A736" s="12">
        <v>33939</v>
      </c>
      <c r="B736" s="7">
        <v>3417585714285.7144</v>
      </c>
      <c r="C736" s="13">
        <v>0.23173338925424383</v>
      </c>
      <c r="D736" s="14">
        <v>256183658.1150685</v>
      </c>
    </row>
    <row r="737" spans="1:4">
      <c r="A737" s="12">
        <v>33940</v>
      </c>
      <c r="B737" s="7">
        <v>3418871428571.4287</v>
      </c>
      <c r="C737" s="13">
        <v>0.23204869745512433</v>
      </c>
      <c r="D737" s="14">
        <v>256191200.33150685</v>
      </c>
    </row>
    <row r="738" spans="1:4">
      <c r="A738" s="12">
        <v>33941</v>
      </c>
      <c r="B738" s="7">
        <v>3420157142857.1431</v>
      </c>
      <c r="C738" s="13">
        <v>0.23407508395309667</v>
      </c>
      <c r="D738" s="14">
        <v>256198742.5479452</v>
      </c>
    </row>
    <row r="739" spans="1:4">
      <c r="A739" s="12">
        <v>33942</v>
      </c>
      <c r="B739" s="7">
        <v>3421442857142.8574</v>
      </c>
      <c r="C739" s="13">
        <v>0.23487949513527387</v>
      </c>
      <c r="D739" s="14">
        <v>256206284.76438355</v>
      </c>
    </row>
    <row r="740" spans="1:4">
      <c r="A740" s="12">
        <v>33945</v>
      </c>
      <c r="B740" s="7">
        <v>3425300000000</v>
      </c>
      <c r="C740" s="13">
        <v>0.23351330947472851</v>
      </c>
      <c r="D740" s="14">
        <v>256228911.41369864</v>
      </c>
    </row>
    <row r="741" spans="1:4">
      <c r="A741" s="12">
        <v>33946</v>
      </c>
      <c r="B741" s="7">
        <v>3428728571428.5718</v>
      </c>
      <c r="C741" s="13">
        <v>0.23546706626189939</v>
      </c>
      <c r="D741" s="14">
        <v>256236453.630137</v>
      </c>
    </row>
    <row r="742" spans="1:4">
      <c r="A742" s="12">
        <v>33947</v>
      </c>
      <c r="B742" s="7">
        <v>3432157142857.1431</v>
      </c>
      <c r="C742" s="13">
        <v>0.23546706626189939</v>
      </c>
      <c r="D742" s="14">
        <v>256243995.84657535</v>
      </c>
    </row>
    <row r="743" spans="1:4">
      <c r="A743" s="12">
        <v>33948</v>
      </c>
      <c r="B743" s="7">
        <v>3435585714285.7144</v>
      </c>
      <c r="C743" s="13">
        <v>0.23296205447159385</v>
      </c>
      <c r="D743" s="14">
        <v>256251538.0630137</v>
      </c>
    </row>
    <row r="744" spans="1:4">
      <c r="A744" s="12">
        <v>33949</v>
      </c>
      <c r="B744" s="7">
        <v>3439014285714.2861</v>
      </c>
      <c r="C744" s="13">
        <v>0.23401842936069672</v>
      </c>
      <c r="D744" s="14">
        <v>256259080.27945206</v>
      </c>
    </row>
    <row r="745" spans="1:4">
      <c r="A745" s="12">
        <v>33952</v>
      </c>
      <c r="B745" s="7">
        <v>3449300000000</v>
      </c>
      <c r="C745" s="13">
        <v>0.23401842936069672</v>
      </c>
      <c r="D745" s="14">
        <v>256281706.92876711</v>
      </c>
    </row>
    <row r="746" spans="1:4">
      <c r="A746" s="12">
        <v>33953</v>
      </c>
      <c r="B746" s="7">
        <v>3449000000000</v>
      </c>
      <c r="C746" s="13">
        <v>0.23482133679762537</v>
      </c>
      <c r="D746" s="14">
        <v>256289249.14520547</v>
      </c>
    </row>
    <row r="747" spans="1:4">
      <c r="A747" s="12">
        <v>33954</v>
      </c>
      <c r="B747" s="7">
        <v>3448700000000.0005</v>
      </c>
      <c r="C747" s="13">
        <v>0.23226093656785471</v>
      </c>
      <c r="D747" s="14">
        <v>256296791.36164382</v>
      </c>
    </row>
    <row r="748" spans="1:4">
      <c r="A748" s="12">
        <v>33955</v>
      </c>
      <c r="B748" s="7">
        <v>3448400000000</v>
      </c>
      <c r="C748" s="13">
        <v>0.23075878613965126</v>
      </c>
      <c r="D748" s="14">
        <v>256304333.5780822</v>
      </c>
    </row>
    <row r="749" spans="1:4">
      <c r="A749" s="12">
        <v>33956</v>
      </c>
      <c r="B749" s="7">
        <v>3448100000000</v>
      </c>
      <c r="C749" s="13">
        <v>0.23011255098048097</v>
      </c>
      <c r="D749" s="14">
        <v>256311875.79452056</v>
      </c>
    </row>
    <row r="750" spans="1:4">
      <c r="A750" s="12">
        <v>33959</v>
      </c>
      <c r="B750" s="7">
        <v>3447200000000</v>
      </c>
      <c r="C750" s="13">
        <v>0.2293873187252079</v>
      </c>
      <c r="D750" s="14">
        <v>256334502.44383562</v>
      </c>
    </row>
    <row r="751" spans="1:4">
      <c r="A751" s="12">
        <v>33960</v>
      </c>
      <c r="B751" s="7">
        <v>3445328571428.5713</v>
      </c>
      <c r="C751" s="13">
        <v>0.23006352499737726</v>
      </c>
      <c r="D751" s="14">
        <v>256342044.66027397</v>
      </c>
    </row>
    <row r="752" spans="1:4">
      <c r="A752" s="12">
        <v>33961</v>
      </c>
      <c r="B752" s="7">
        <v>3443457142857.1426</v>
      </c>
      <c r="C752" s="13">
        <v>0.22953063109541641</v>
      </c>
      <c r="D752" s="14">
        <v>256349586.87671232</v>
      </c>
    </row>
    <row r="753" spans="1:4">
      <c r="A753" s="12">
        <v>33966</v>
      </c>
      <c r="B753" s="7">
        <v>3434100000000</v>
      </c>
      <c r="C753" s="13">
        <v>0.23016167428862877</v>
      </c>
      <c r="D753" s="14">
        <v>256387297.95890412</v>
      </c>
    </row>
    <row r="754" spans="1:4">
      <c r="A754" s="12">
        <v>33967</v>
      </c>
      <c r="B754" s="7">
        <v>3433400000000</v>
      </c>
      <c r="C754" s="13">
        <v>0.23106266469859413</v>
      </c>
      <c r="D754" s="14">
        <v>256394840.17534247</v>
      </c>
    </row>
    <row r="755" spans="1:4">
      <c r="A755" s="12">
        <v>33968</v>
      </c>
      <c r="B755" s="7">
        <v>3432700000000</v>
      </c>
      <c r="C755" s="13">
        <v>0.23131863174724876</v>
      </c>
      <c r="D755" s="14">
        <v>256402382.39178082</v>
      </c>
    </row>
    <row r="756" spans="1:4">
      <c r="A756" s="12">
        <v>33969</v>
      </c>
      <c r="B756" s="7">
        <v>3432000000000</v>
      </c>
      <c r="C756" s="13">
        <v>0.23178568733091715</v>
      </c>
      <c r="D756" s="14">
        <v>256409924.60821918</v>
      </c>
    </row>
    <row r="757" spans="1:4">
      <c r="A757" s="12">
        <v>33973</v>
      </c>
      <c r="B757" s="7">
        <v>3429200000000</v>
      </c>
      <c r="C757" s="13">
        <v>0.23430276890978699</v>
      </c>
      <c r="D757" s="14">
        <v>256440093.47397259</v>
      </c>
    </row>
    <row r="758" spans="1:4">
      <c r="A758" s="12">
        <v>33974</v>
      </c>
      <c r="B758" s="7">
        <v>3432742857142.8569</v>
      </c>
      <c r="C758" s="13">
        <v>0.23307147019163052</v>
      </c>
      <c r="D758" s="14">
        <v>256447635.69041097</v>
      </c>
    </row>
    <row r="759" spans="1:4">
      <c r="A759" s="12">
        <v>33975</v>
      </c>
      <c r="B759" s="7">
        <v>3436285714285.7144</v>
      </c>
      <c r="C759" s="13">
        <v>0.23430276890978699</v>
      </c>
      <c r="D759" s="14">
        <v>256455177.90684932</v>
      </c>
    </row>
    <row r="760" spans="1:4">
      <c r="A760" s="12">
        <v>33976</v>
      </c>
      <c r="B760" s="7">
        <v>3439828571428.5713</v>
      </c>
      <c r="C760" s="13">
        <v>0.23482133679762537</v>
      </c>
      <c r="D760" s="14">
        <v>256462720.12328768</v>
      </c>
    </row>
    <row r="761" spans="1:4">
      <c r="A761" s="12">
        <v>33977</v>
      </c>
      <c r="B761" s="7">
        <v>3443371428571.4287</v>
      </c>
      <c r="C761" s="13">
        <v>0.23523072744043325</v>
      </c>
      <c r="D761" s="14">
        <v>256470262.33972603</v>
      </c>
    </row>
    <row r="762" spans="1:4">
      <c r="A762" s="12">
        <v>33980</v>
      </c>
      <c r="B762" s="7">
        <v>3454000000000</v>
      </c>
      <c r="C762" s="13">
        <v>0.23582487325554857</v>
      </c>
      <c r="D762" s="14">
        <v>256492888.98904109</v>
      </c>
    </row>
    <row r="763" spans="1:4">
      <c r="A763" s="12">
        <v>33981</v>
      </c>
      <c r="B763" s="7">
        <v>3454100000000</v>
      </c>
      <c r="C763" s="13">
        <v>0.23831368421722127</v>
      </c>
      <c r="D763" s="14">
        <v>256500431.20547944</v>
      </c>
    </row>
    <row r="764" spans="1:4">
      <c r="A764" s="12">
        <v>33982</v>
      </c>
      <c r="B764" s="7">
        <v>3454200000000</v>
      </c>
      <c r="C764" s="13">
        <v>0.2375478648222385</v>
      </c>
      <c r="D764" s="14">
        <v>256507973.4219178</v>
      </c>
    </row>
    <row r="765" spans="1:4">
      <c r="A765" s="12">
        <v>33983</v>
      </c>
      <c r="B765" s="7">
        <v>3454299999999.9995</v>
      </c>
      <c r="C765" s="13">
        <v>0.23630815563249832</v>
      </c>
      <c r="D765" s="14">
        <v>256515515.63835618</v>
      </c>
    </row>
    <row r="766" spans="1:4">
      <c r="A766" s="12">
        <v>33984</v>
      </c>
      <c r="B766" s="7">
        <v>3454400000000</v>
      </c>
      <c r="C766" s="13">
        <v>0.23528964785283013</v>
      </c>
      <c r="D766" s="14">
        <v>256523057.85479453</v>
      </c>
    </row>
    <row r="767" spans="1:4">
      <c r="A767" s="12">
        <v>33987</v>
      </c>
      <c r="B767" s="7">
        <v>3454700000000</v>
      </c>
      <c r="C767" s="13">
        <v>0.23528964785283013</v>
      </c>
      <c r="D767" s="14">
        <v>256545684.50410959</v>
      </c>
    </row>
    <row r="768" spans="1:4">
      <c r="A768" s="12">
        <v>33988</v>
      </c>
      <c r="B768" s="7">
        <v>3451114285714.2856</v>
      </c>
      <c r="C768" s="13">
        <v>0.23704653226254885</v>
      </c>
      <c r="D768" s="14">
        <v>256553226.72054794</v>
      </c>
    </row>
    <row r="769" spans="1:4">
      <c r="A769" s="12">
        <v>33989</v>
      </c>
      <c r="B769" s="7">
        <v>3447528571428.5713</v>
      </c>
      <c r="C769" s="13">
        <v>0.23863772661315763</v>
      </c>
      <c r="D769" s="14">
        <v>256560768.9369863</v>
      </c>
    </row>
    <row r="770" spans="1:4">
      <c r="A770" s="12">
        <v>33990</v>
      </c>
      <c r="B770" s="7">
        <v>3443942857142.8569</v>
      </c>
      <c r="C770" s="13">
        <v>0.2356454734334574</v>
      </c>
      <c r="D770" s="14">
        <v>256568311.15342465</v>
      </c>
    </row>
    <row r="771" spans="1:4">
      <c r="A771" s="12">
        <v>33991</v>
      </c>
      <c r="B771" s="7">
        <v>3440357142857.1426</v>
      </c>
      <c r="C771" s="13">
        <v>0.23552642526520073</v>
      </c>
      <c r="D771" s="14">
        <v>256575853.369863</v>
      </c>
    </row>
    <row r="772" spans="1:4">
      <c r="A772" s="12">
        <v>33994</v>
      </c>
      <c r="B772" s="7">
        <v>3429600000000</v>
      </c>
      <c r="C772" s="13">
        <v>0.23096097512721389</v>
      </c>
      <c r="D772" s="14">
        <v>256598480.01917809</v>
      </c>
    </row>
    <row r="773" spans="1:4">
      <c r="A773" s="12">
        <v>33995</v>
      </c>
      <c r="B773" s="7">
        <v>3424400000000</v>
      </c>
      <c r="C773" s="13">
        <v>0.23106266469859413</v>
      </c>
      <c r="D773" s="14">
        <v>256606022.23561645</v>
      </c>
    </row>
    <row r="774" spans="1:4">
      <c r="A774" s="12">
        <v>33996</v>
      </c>
      <c r="B774" s="7">
        <v>3419200000000</v>
      </c>
      <c r="C774" s="13">
        <v>0.23096097512721389</v>
      </c>
      <c r="D774" s="14">
        <v>256613564.4520548</v>
      </c>
    </row>
    <row r="775" spans="1:4">
      <c r="A775" s="12">
        <v>33997</v>
      </c>
      <c r="B775" s="7">
        <v>3414000000000</v>
      </c>
      <c r="C775" s="13">
        <v>0.22742644158831846</v>
      </c>
      <c r="D775" s="14">
        <v>256621106.66849315</v>
      </c>
    </row>
    <row r="776" spans="1:4">
      <c r="A776" s="12">
        <v>33998</v>
      </c>
      <c r="B776" s="7">
        <v>3408799999999.9995</v>
      </c>
      <c r="C776" s="13">
        <v>0.22809088652834031</v>
      </c>
      <c r="D776" s="14">
        <v>256628648.8849315</v>
      </c>
    </row>
    <row r="777" spans="1:4">
      <c r="A777" s="12">
        <v>34001</v>
      </c>
      <c r="B777" s="7">
        <v>3393200000000</v>
      </c>
      <c r="C777" s="13">
        <v>0.22786710115818187</v>
      </c>
      <c r="D777" s="14">
        <v>256651275.53424656</v>
      </c>
    </row>
    <row r="778" spans="1:4">
      <c r="A778" s="12">
        <v>34002</v>
      </c>
      <c r="B778" s="7">
        <v>3391928571428.5713</v>
      </c>
      <c r="C778" s="13">
        <v>0.2292922557738728</v>
      </c>
      <c r="D778" s="14">
        <v>256658817.75068492</v>
      </c>
    </row>
    <row r="779" spans="1:4">
      <c r="A779" s="12">
        <v>34003</v>
      </c>
      <c r="B779" s="7">
        <v>3390657142857.1431</v>
      </c>
      <c r="C779" s="13">
        <v>0.22962665255628054</v>
      </c>
      <c r="D779" s="14">
        <v>256666359.9671233</v>
      </c>
    </row>
    <row r="780" spans="1:4">
      <c r="A780" s="12">
        <v>34004</v>
      </c>
      <c r="B780" s="7">
        <v>3389385714285.7144</v>
      </c>
      <c r="C780" s="13">
        <v>0.2279116732173592</v>
      </c>
      <c r="D780" s="14">
        <v>256673902.18356165</v>
      </c>
    </row>
    <row r="781" spans="1:4">
      <c r="A781" s="12">
        <v>34005</v>
      </c>
      <c r="B781" s="7">
        <v>3388114285714.2856</v>
      </c>
      <c r="C781" s="13">
        <v>0.22831699201415678</v>
      </c>
      <c r="D781" s="14">
        <v>256681444.40000001</v>
      </c>
    </row>
    <row r="782" spans="1:4">
      <c r="A782" s="12">
        <v>34008</v>
      </c>
      <c r="B782" s="7">
        <v>3384300000000</v>
      </c>
      <c r="C782" s="13">
        <v>0.22891581457986357</v>
      </c>
      <c r="D782" s="14">
        <v>256704071.04931507</v>
      </c>
    </row>
    <row r="783" spans="1:4">
      <c r="A783" s="12">
        <v>34009</v>
      </c>
      <c r="B783" s="7">
        <v>3387314285714.2856</v>
      </c>
      <c r="C783" s="13">
        <v>0.22905626738550611</v>
      </c>
      <c r="D783" s="14">
        <v>256711613.26575342</v>
      </c>
    </row>
    <row r="784" spans="1:4">
      <c r="A784" s="12">
        <v>34010</v>
      </c>
      <c r="B784" s="7">
        <v>3390328571428.5718</v>
      </c>
      <c r="C784" s="13">
        <v>0.22845377415349694</v>
      </c>
      <c r="D784" s="14">
        <v>256719155.48219177</v>
      </c>
    </row>
    <row r="785" spans="1:4">
      <c r="A785" s="12">
        <v>34011</v>
      </c>
      <c r="B785" s="7">
        <v>3393342857142.8569</v>
      </c>
      <c r="C785" s="13">
        <v>0.22809088652834031</v>
      </c>
      <c r="D785" s="14">
        <v>256726697.69863012</v>
      </c>
    </row>
    <row r="786" spans="1:4">
      <c r="A786" s="12">
        <v>34012</v>
      </c>
      <c r="B786" s="7">
        <v>3396357142857.1431</v>
      </c>
      <c r="C786" s="13">
        <v>0.2293873187252079</v>
      </c>
      <c r="D786" s="14">
        <v>256734239.91506851</v>
      </c>
    </row>
    <row r="787" spans="1:4">
      <c r="A787" s="12">
        <v>34016</v>
      </c>
      <c r="B787" s="7">
        <v>3405200000000.0005</v>
      </c>
      <c r="C787" s="13">
        <v>0.23162909608001628</v>
      </c>
      <c r="D787" s="14">
        <v>256764408.78082192</v>
      </c>
    </row>
    <row r="788" spans="1:4">
      <c r="A788" s="12">
        <v>34017</v>
      </c>
      <c r="B788" s="7">
        <v>3405000000000</v>
      </c>
      <c r="C788" s="13">
        <v>0.23269033108727094</v>
      </c>
      <c r="D788" s="14">
        <v>256771950.99726027</v>
      </c>
    </row>
    <row r="789" spans="1:4">
      <c r="A789" s="12">
        <v>34018</v>
      </c>
      <c r="B789" s="7">
        <v>3404800000000</v>
      </c>
      <c r="C789" s="13">
        <v>0.23220772371409498</v>
      </c>
      <c r="D789" s="14">
        <v>256779493.21369863</v>
      </c>
    </row>
    <row r="790" spans="1:4">
      <c r="A790" s="12">
        <v>34019</v>
      </c>
      <c r="B790" s="7">
        <v>3404600000000</v>
      </c>
      <c r="C790" s="13">
        <v>0.23116475222892341</v>
      </c>
      <c r="D790" s="14">
        <v>256787035.43013698</v>
      </c>
    </row>
    <row r="791" spans="1:4">
      <c r="A791" s="12">
        <v>34022</v>
      </c>
      <c r="B791" s="7">
        <v>3404000000000</v>
      </c>
      <c r="C791" s="13">
        <v>0.22919757472990351</v>
      </c>
      <c r="D791" s="14">
        <v>256809662.07945207</v>
      </c>
    </row>
    <row r="792" spans="1:4">
      <c r="A792" s="12">
        <v>34023</v>
      </c>
      <c r="B792" s="7">
        <v>3402614285714.2856</v>
      </c>
      <c r="C792" s="13">
        <v>0.22712342059452384</v>
      </c>
      <c r="D792" s="14">
        <v>256817204.29589042</v>
      </c>
    </row>
    <row r="793" spans="1:4">
      <c r="A793" s="12">
        <v>34024</v>
      </c>
      <c r="B793" s="7">
        <v>3401228571428.5713</v>
      </c>
      <c r="C793" s="13">
        <v>0.22690969936145336</v>
      </c>
      <c r="D793" s="14">
        <v>256824746.51232877</v>
      </c>
    </row>
    <row r="794" spans="1:4">
      <c r="A794" s="12">
        <v>34025</v>
      </c>
      <c r="B794" s="7">
        <v>3399842857142.8569</v>
      </c>
      <c r="C794" s="13">
        <v>0.22657243185050938</v>
      </c>
      <c r="D794" s="14">
        <v>256832288.72876713</v>
      </c>
    </row>
    <row r="795" spans="1:4">
      <c r="A795" s="12">
        <v>34026</v>
      </c>
      <c r="B795" s="7">
        <v>3398457142857.1431</v>
      </c>
      <c r="C795" s="13">
        <v>0.22661427614044027</v>
      </c>
      <c r="D795" s="14">
        <v>256839830.94520548</v>
      </c>
    </row>
    <row r="796" spans="1:4">
      <c r="A796" s="12">
        <v>34030</v>
      </c>
      <c r="B796" s="7">
        <v>3394414285714.2861</v>
      </c>
      <c r="C796" s="13">
        <v>0.22716643651114393</v>
      </c>
      <c r="D796" s="14">
        <v>256869999.81095889</v>
      </c>
    </row>
    <row r="797" spans="1:4">
      <c r="A797" s="12">
        <v>34031</v>
      </c>
      <c r="B797" s="7">
        <v>3394528571428.5713</v>
      </c>
      <c r="C797" s="13">
        <v>0.22712342059452384</v>
      </c>
      <c r="D797" s="14">
        <v>256877542.02739727</v>
      </c>
    </row>
    <row r="798" spans="1:4">
      <c r="A798" s="12">
        <v>34032</v>
      </c>
      <c r="B798" s="7">
        <v>3394642857142.8574</v>
      </c>
      <c r="C798" s="13">
        <v>0.22474290314504264</v>
      </c>
      <c r="D798" s="14">
        <v>256885084.24383563</v>
      </c>
    </row>
    <row r="799" spans="1:4">
      <c r="A799" s="12">
        <v>34033</v>
      </c>
      <c r="B799" s="7">
        <v>3394757142857.1426</v>
      </c>
      <c r="C799" s="13">
        <v>0.22528017861860272</v>
      </c>
      <c r="D799" s="14">
        <v>256892626.46027398</v>
      </c>
    </row>
    <row r="800" spans="1:4">
      <c r="A800" s="12">
        <v>34036</v>
      </c>
      <c r="B800" s="7">
        <v>3395100000000</v>
      </c>
      <c r="C800" s="13">
        <v>0.22615889572657069</v>
      </c>
      <c r="D800" s="14">
        <v>256915253.10958904</v>
      </c>
    </row>
    <row r="801" spans="1:4">
      <c r="A801" s="12">
        <v>34037</v>
      </c>
      <c r="B801" s="7">
        <v>3398799999999.9995</v>
      </c>
      <c r="C801" s="13">
        <v>0.22628202232316608</v>
      </c>
      <c r="D801" s="14">
        <v>256922795.32602739</v>
      </c>
    </row>
    <row r="802" spans="1:4">
      <c r="A802" s="12">
        <v>34038</v>
      </c>
      <c r="B802" s="7">
        <v>3402500000000</v>
      </c>
      <c r="C802" s="13">
        <v>0.22751383968004366</v>
      </c>
      <c r="D802" s="14">
        <v>256930337.54246575</v>
      </c>
    </row>
    <row r="803" spans="1:4">
      <c r="A803" s="12">
        <v>34039</v>
      </c>
      <c r="B803" s="7">
        <v>3406200000000</v>
      </c>
      <c r="C803" s="13">
        <v>0.22868361788902894</v>
      </c>
      <c r="D803" s="14">
        <v>256937879.7589041</v>
      </c>
    </row>
    <row r="804" spans="1:4">
      <c r="A804" s="12">
        <v>34040</v>
      </c>
      <c r="B804" s="7">
        <v>3409900000000</v>
      </c>
      <c r="C804" s="13">
        <v>0.22795633768541887</v>
      </c>
      <c r="D804" s="14">
        <v>256945421.97534245</v>
      </c>
    </row>
    <row r="805" spans="1:4">
      <c r="A805" s="12">
        <v>34043</v>
      </c>
      <c r="B805" s="7">
        <v>3421000000000</v>
      </c>
      <c r="C805" s="13">
        <v>0.22854543011368703</v>
      </c>
      <c r="D805" s="14">
        <v>256968048.62465754</v>
      </c>
    </row>
    <row r="806" spans="1:4">
      <c r="A806" s="12">
        <v>34044</v>
      </c>
      <c r="B806" s="7">
        <v>3420357142857.1426</v>
      </c>
      <c r="C806" s="13">
        <v>0.22868361788902894</v>
      </c>
      <c r="D806" s="14">
        <v>256975590.84109589</v>
      </c>
    </row>
    <row r="807" spans="1:4">
      <c r="A807" s="12">
        <v>34045</v>
      </c>
      <c r="B807" s="7">
        <v>3419714285714.2856</v>
      </c>
      <c r="C807" s="13">
        <v>0.22849955527923657</v>
      </c>
      <c r="D807" s="14">
        <v>256983133.05753425</v>
      </c>
    </row>
    <row r="808" spans="1:4">
      <c r="A808" s="12">
        <v>34046</v>
      </c>
      <c r="B808" s="7">
        <v>3419071428571.4282</v>
      </c>
      <c r="C808" s="13">
        <v>0.22795633768541887</v>
      </c>
      <c r="D808" s="14">
        <v>256990675.2739726</v>
      </c>
    </row>
    <row r="809" spans="1:4">
      <c r="A809" s="12">
        <v>34047</v>
      </c>
      <c r="B809" s="7">
        <v>3418428571428.5718</v>
      </c>
      <c r="C809" s="13">
        <v>0.22891581457986357</v>
      </c>
      <c r="D809" s="14">
        <v>256998217.49041095</v>
      </c>
    </row>
    <row r="810" spans="1:4">
      <c r="A810" s="12">
        <v>34050</v>
      </c>
      <c r="B810" s="7">
        <v>3416500000000</v>
      </c>
      <c r="C810" s="13">
        <v>0.2316811922108051</v>
      </c>
      <c r="D810" s="14">
        <v>257020844.13972601</v>
      </c>
    </row>
    <row r="811" spans="1:4">
      <c r="A811" s="12">
        <v>34051</v>
      </c>
      <c r="B811" s="7">
        <v>3414385714285.7144</v>
      </c>
      <c r="C811" s="13">
        <v>0.22915037715787059</v>
      </c>
      <c r="D811" s="14">
        <v>257028386.3561644</v>
      </c>
    </row>
    <row r="812" spans="1:4">
      <c r="A812" s="12">
        <v>34052</v>
      </c>
      <c r="B812" s="7">
        <v>3412271428571.4287</v>
      </c>
      <c r="C812" s="13">
        <v>0.22818104961257898</v>
      </c>
      <c r="D812" s="14">
        <v>257035928.57260275</v>
      </c>
    </row>
    <row r="813" spans="1:4">
      <c r="A813" s="12">
        <v>34053</v>
      </c>
      <c r="B813" s="7">
        <v>3410157142857.1431</v>
      </c>
      <c r="C813" s="13">
        <v>0.22742644158831846</v>
      </c>
      <c r="D813" s="14">
        <v>257043470.7890411</v>
      </c>
    </row>
    <row r="814" spans="1:4">
      <c r="A814" s="12">
        <v>34054</v>
      </c>
      <c r="B814" s="7">
        <v>3408042857142.8569</v>
      </c>
      <c r="C814" s="13">
        <v>0.22742644158831846</v>
      </c>
      <c r="D814" s="14">
        <v>257051013.00547945</v>
      </c>
    </row>
    <row r="815" spans="1:4">
      <c r="A815" s="12">
        <v>34057</v>
      </c>
      <c r="B815" s="7">
        <v>3401700000000</v>
      </c>
      <c r="C815" s="13">
        <v>0.22795633768541887</v>
      </c>
      <c r="D815" s="14">
        <v>257073639.65479451</v>
      </c>
    </row>
    <row r="816" spans="1:4">
      <c r="A816" s="12">
        <v>34058</v>
      </c>
      <c r="B816" s="7">
        <v>3400700000000</v>
      </c>
      <c r="C816" s="13">
        <v>0.22800109466077578</v>
      </c>
      <c r="D816" s="14">
        <v>257081181.87123287</v>
      </c>
    </row>
    <row r="817" spans="1:4">
      <c r="A817" s="12">
        <v>34059</v>
      </c>
      <c r="B817" s="7">
        <v>3399700000000</v>
      </c>
      <c r="C817" s="13">
        <v>0.22729602928780138</v>
      </c>
      <c r="D817" s="14">
        <v>257088724.08767122</v>
      </c>
    </row>
    <row r="818" spans="1:4">
      <c r="A818" s="12">
        <v>34060</v>
      </c>
      <c r="B818" s="7">
        <v>3398700000000</v>
      </c>
      <c r="C818" s="13">
        <v>0.22695226280543934</v>
      </c>
      <c r="D818" s="14">
        <v>257096266.3041096</v>
      </c>
    </row>
    <row r="819" spans="1:4">
      <c r="A819" s="12">
        <v>34061</v>
      </c>
      <c r="B819" s="7">
        <v>3397700000000</v>
      </c>
      <c r="C819" s="13">
        <v>0.22640594862639352</v>
      </c>
      <c r="D819" s="14">
        <v>257103808.52054796</v>
      </c>
    </row>
    <row r="820" spans="1:4">
      <c r="A820" s="12">
        <v>34064</v>
      </c>
      <c r="B820" s="7">
        <v>3394700000000</v>
      </c>
      <c r="C820" s="13">
        <v>0.22653067704441268</v>
      </c>
      <c r="D820" s="14">
        <v>257126435.16986302</v>
      </c>
    </row>
    <row r="821" spans="1:4">
      <c r="A821" s="12">
        <v>34065</v>
      </c>
      <c r="B821" s="7">
        <v>3400742857142.8569</v>
      </c>
      <c r="C821" s="13">
        <v>0.2279116732173592</v>
      </c>
      <c r="D821" s="14">
        <v>257133977.38630137</v>
      </c>
    </row>
    <row r="822" spans="1:4">
      <c r="A822" s="12">
        <v>34066</v>
      </c>
      <c r="B822" s="7">
        <v>3406785714285.7144</v>
      </c>
      <c r="C822" s="13">
        <v>0.22760160391101297</v>
      </c>
      <c r="D822" s="14">
        <v>257141519.60273972</v>
      </c>
    </row>
    <row r="823" spans="1:4">
      <c r="A823" s="12">
        <v>34067</v>
      </c>
      <c r="B823" s="7">
        <v>3412828571428.5713</v>
      </c>
      <c r="C823" s="13">
        <v>0.22827158471020337</v>
      </c>
      <c r="D823" s="14">
        <v>257149061.81917807</v>
      </c>
    </row>
    <row r="824" spans="1:4">
      <c r="A824" s="12">
        <v>34071</v>
      </c>
      <c r="B824" s="7">
        <v>3437000000000</v>
      </c>
      <c r="C824" s="13">
        <v>0.22720954320279899</v>
      </c>
      <c r="D824" s="14">
        <v>257179230.68493152</v>
      </c>
    </row>
    <row r="825" spans="1:4">
      <c r="A825" s="12">
        <v>34072</v>
      </c>
      <c r="B825" s="7">
        <v>3439500000000</v>
      </c>
      <c r="C825" s="13">
        <v>0.22720954320279899</v>
      </c>
      <c r="D825" s="14">
        <v>257186772.90136987</v>
      </c>
    </row>
    <row r="826" spans="1:4">
      <c r="A826" s="12">
        <v>34073</v>
      </c>
      <c r="B826" s="7">
        <v>3442000000000</v>
      </c>
      <c r="C826" s="13">
        <v>0.22747009491473125</v>
      </c>
      <c r="D826" s="14">
        <v>257194315.11780822</v>
      </c>
    </row>
    <row r="827" spans="1:4">
      <c r="A827" s="12">
        <v>34074</v>
      </c>
      <c r="B827" s="7">
        <v>3444500000000</v>
      </c>
      <c r="C827" s="13">
        <v>0.22827158471020337</v>
      </c>
      <c r="D827" s="14">
        <v>257201857.33424658</v>
      </c>
    </row>
    <row r="828" spans="1:4">
      <c r="A828" s="12">
        <v>34075</v>
      </c>
      <c r="B828" s="7">
        <v>3447000000000</v>
      </c>
      <c r="C828" s="13">
        <v>0.22863746131634288</v>
      </c>
      <c r="D828" s="14">
        <v>257209399.55068493</v>
      </c>
    </row>
    <row r="829" spans="1:4">
      <c r="A829" s="12">
        <v>34078</v>
      </c>
      <c r="B829" s="7">
        <v>3454500000000</v>
      </c>
      <c r="C829" s="13">
        <v>0.22933973945791891</v>
      </c>
      <c r="D829" s="14">
        <v>257232026.19999999</v>
      </c>
    </row>
    <row r="830" spans="1:4">
      <c r="A830" s="12">
        <v>34079</v>
      </c>
      <c r="B830" s="7">
        <v>3452000000000</v>
      </c>
      <c r="C830" s="13">
        <v>0.23006352499737726</v>
      </c>
      <c r="D830" s="14">
        <v>257239568.41643834</v>
      </c>
    </row>
    <row r="831" spans="1:4">
      <c r="A831" s="12">
        <v>34080</v>
      </c>
      <c r="B831" s="7">
        <v>3449500000000</v>
      </c>
      <c r="C831" s="13">
        <v>0.22760160391101297</v>
      </c>
      <c r="D831" s="14">
        <v>257247110.63287672</v>
      </c>
    </row>
    <row r="832" spans="1:4">
      <c r="A832" s="12">
        <v>34081</v>
      </c>
      <c r="B832" s="7">
        <v>3447000000000</v>
      </c>
      <c r="C832" s="13">
        <v>0.22859139875868698</v>
      </c>
      <c r="D832" s="14">
        <v>257254652.84931508</v>
      </c>
    </row>
    <row r="833" spans="1:4">
      <c r="A833" s="12">
        <v>34082</v>
      </c>
      <c r="B833" s="7">
        <v>3444500000000</v>
      </c>
      <c r="C833" s="13">
        <v>0.22773393845368139</v>
      </c>
      <c r="D833" s="14">
        <v>257262195.06575343</v>
      </c>
    </row>
    <row r="834" spans="1:4">
      <c r="A834" s="12">
        <v>34085</v>
      </c>
      <c r="B834" s="7">
        <v>3437000000000</v>
      </c>
      <c r="C834" s="13">
        <v>0.2279116732173592</v>
      </c>
      <c r="D834" s="14">
        <v>257284821.71506849</v>
      </c>
    </row>
    <row r="835" spans="1:4">
      <c r="A835" s="12">
        <v>34086</v>
      </c>
      <c r="B835" s="7">
        <v>3431342857142.8569</v>
      </c>
      <c r="C835" s="13">
        <v>0.22845377415349694</v>
      </c>
      <c r="D835" s="14">
        <v>257292363.93150684</v>
      </c>
    </row>
    <row r="836" spans="1:4">
      <c r="A836" s="12">
        <v>34087</v>
      </c>
      <c r="B836" s="7">
        <v>3425685714285.7144</v>
      </c>
      <c r="C836" s="13">
        <v>0.2284080866348964</v>
      </c>
      <c r="D836" s="14">
        <v>257299906.1479452</v>
      </c>
    </row>
    <row r="837" spans="1:4">
      <c r="A837" s="12">
        <v>34088</v>
      </c>
      <c r="B837" s="7">
        <v>3420028571428.5713</v>
      </c>
      <c r="C837" s="13">
        <v>0.22669823353459431</v>
      </c>
      <c r="D837" s="14">
        <v>257307448.36438355</v>
      </c>
    </row>
    <row r="838" spans="1:4">
      <c r="A838" s="12">
        <v>34089</v>
      </c>
      <c r="B838" s="7">
        <v>3414371428571.4287</v>
      </c>
      <c r="C838" s="13">
        <v>0.22690969936145336</v>
      </c>
      <c r="D838" s="14">
        <v>257314990.58082193</v>
      </c>
    </row>
    <row r="839" spans="1:4">
      <c r="A839" s="12">
        <v>34092</v>
      </c>
      <c r="B839" s="7">
        <v>3397400000000</v>
      </c>
      <c r="C839" s="13">
        <v>0.22674034682081956</v>
      </c>
      <c r="D839" s="14">
        <v>257337617.23013699</v>
      </c>
    </row>
    <row r="840" spans="1:4">
      <c r="A840" s="12">
        <v>34093</v>
      </c>
      <c r="B840" s="7">
        <v>3399285714285.7144</v>
      </c>
      <c r="C840" s="13">
        <v>0.22751383968004366</v>
      </c>
      <c r="D840" s="14">
        <v>257345159.44657534</v>
      </c>
    </row>
    <row r="841" spans="1:4">
      <c r="A841" s="12">
        <v>34094</v>
      </c>
      <c r="B841" s="7">
        <v>3401171428571.4287</v>
      </c>
      <c r="C841" s="13">
        <v>0.22720954320279899</v>
      </c>
      <c r="D841" s="14">
        <v>257352701.6630137</v>
      </c>
    </row>
    <row r="842" spans="1:4">
      <c r="A842" s="12">
        <v>34095</v>
      </c>
      <c r="B842" s="7">
        <v>3403057142857.1431</v>
      </c>
      <c r="C842" s="13">
        <v>0.22716643651114393</v>
      </c>
      <c r="D842" s="14">
        <v>257360243.87945205</v>
      </c>
    </row>
    <row r="843" spans="1:4">
      <c r="A843" s="12">
        <v>34096</v>
      </c>
      <c r="B843" s="7">
        <v>3404942857142.8569</v>
      </c>
      <c r="C843" s="13">
        <v>0.22729602928780138</v>
      </c>
      <c r="D843" s="14">
        <v>257367786.0958904</v>
      </c>
    </row>
    <row r="844" spans="1:4">
      <c r="A844" s="12">
        <v>34099</v>
      </c>
      <c r="B844" s="7">
        <v>3410600000000</v>
      </c>
      <c r="C844" s="13">
        <v>0.22729602928780138</v>
      </c>
      <c r="D844" s="14">
        <v>257390412.74520549</v>
      </c>
    </row>
    <row r="845" spans="1:4">
      <c r="A845" s="12">
        <v>34100</v>
      </c>
      <c r="B845" s="7">
        <v>3413771428571.4287</v>
      </c>
      <c r="C845" s="13">
        <v>0.22773393845368139</v>
      </c>
      <c r="D845" s="14">
        <v>257397954.96164384</v>
      </c>
    </row>
    <row r="846" spans="1:4">
      <c r="A846" s="12">
        <v>34101</v>
      </c>
      <c r="B846" s="7">
        <v>3416942857142.8569</v>
      </c>
      <c r="C846" s="13">
        <v>0.22836249262212965</v>
      </c>
      <c r="D846" s="14">
        <v>257405497.1780822</v>
      </c>
    </row>
    <row r="847" spans="1:4">
      <c r="A847" s="12">
        <v>34102</v>
      </c>
      <c r="B847" s="7">
        <v>3420114285714.2856</v>
      </c>
      <c r="C847" s="13">
        <v>0.23035914300176341</v>
      </c>
      <c r="D847" s="14">
        <v>257413039.39452055</v>
      </c>
    </row>
    <row r="848" spans="1:4">
      <c r="A848" s="12">
        <v>34103</v>
      </c>
      <c r="B848" s="7">
        <v>3423285714285.7144</v>
      </c>
      <c r="C848" s="13">
        <v>0.23189058706786581</v>
      </c>
      <c r="D848" s="14">
        <v>257420581.6109589</v>
      </c>
    </row>
    <row r="849" spans="1:4">
      <c r="A849" s="12">
        <v>34106</v>
      </c>
      <c r="B849" s="7">
        <v>3432800000000</v>
      </c>
      <c r="C849" s="13">
        <v>0.23173338925424383</v>
      </c>
      <c r="D849" s="14">
        <v>257443208.26027396</v>
      </c>
    </row>
    <row r="850" spans="1:4">
      <c r="A850" s="12">
        <v>34107</v>
      </c>
      <c r="B850" s="7">
        <v>3432400000000</v>
      </c>
      <c r="C850" s="13">
        <v>0.23263629669127223</v>
      </c>
      <c r="D850" s="14">
        <v>257450750.47671232</v>
      </c>
    </row>
    <row r="851" spans="1:4">
      <c r="A851" s="12">
        <v>34108</v>
      </c>
      <c r="B851" s="7">
        <v>3432000000000</v>
      </c>
      <c r="C851" s="13">
        <v>0.23368073128068079</v>
      </c>
      <c r="D851" s="14">
        <v>257458292.6931507</v>
      </c>
    </row>
    <row r="852" spans="1:4">
      <c r="A852" s="12">
        <v>34109</v>
      </c>
      <c r="B852" s="7">
        <v>3431600000000</v>
      </c>
      <c r="C852" s="13">
        <v>0.23157710074160348</v>
      </c>
      <c r="D852" s="14">
        <v>257465834.90958905</v>
      </c>
    </row>
    <row r="853" spans="1:4">
      <c r="A853" s="12">
        <v>34110</v>
      </c>
      <c r="B853" s="7">
        <v>3431200000000.0005</v>
      </c>
      <c r="C853" s="13">
        <v>0.229868392099734</v>
      </c>
      <c r="D853" s="14">
        <v>257473377.12602741</v>
      </c>
    </row>
    <row r="854" spans="1:4">
      <c r="A854" s="12">
        <v>34113</v>
      </c>
      <c r="B854" s="7">
        <v>3430000000000</v>
      </c>
      <c r="C854" s="13">
        <v>0.23065828487464229</v>
      </c>
      <c r="D854" s="14">
        <v>257496003.77534246</v>
      </c>
    </row>
    <row r="855" spans="1:4">
      <c r="A855" s="12">
        <v>34114</v>
      </c>
      <c r="B855" s="7">
        <v>3426657142857.1431</v>
      </c>
      <c r="C855" s="13">
        <v>0.22977140672884469</v>
      </c>
      <c r="D855" s="14">
        <v>257503545.99178082</v>
      </c>
    </row>
    <row r="856" spans="1:4">
      <c r="A856" s="12">
        <v>34115</v>
      </c>
      <c r="B856" s="7">
        <v>3423314285714.2856</v>
      </c>
      <c r="C856" s="13">
        <v>0.2298198510826118</v>
      </c>
      <c r="D856" s="14">
        <v>257511088.20821917</v>
      </c>
    </row>
    <row r="857" spans="1:4">
      <c r="A857" s="12">
        <v>34116</v>
      </c>
      <c r="B857" s="7">
        <v>3419971428571.4287</v>
      </c>
      <c r="C857" s="13">
        <v>0.22900935497472016</v>
      </c>
      <c r="D857" s="14">
        <v>257518630.42465752</v>
      </c>
    </row>
    <row r="858" spans="1:4">
      <c r="A858" s="12">
        <v>34117</v>
      </c>
      <c r="B858" s="7">
        <v>3416628571428.5713</v>
      </c>
      <c r="C858" s="13">
        <v>0.22919757472990351</v>
      </c>
      <c r="D858" s="14">
        <v>257526172.64109588</v>
      </c>
    </row>
    <row r="859" spans="1:4">
      <c r="A859" s="12">
        <v>34121</v>
      </c>
      <c r="B859" s="7">
        <v>3409057142857.1431</v>
      </c>
      <c r="C859" s="13">
        <v>0.22818104961257898</v>
      </c>
      <c r="D859" s="14">
        <v>257556341.50684932</v>
      </c>
    </row>
    <row r="860" spans="1:4">
      <c r="A860" s="12">
        <v>34122</v>
      </c>
      <c r="B860" s="7">
        <v>3411514285714.2856</v>
      </c>
      <c r="C860" s="13">
        <v>0.22915037715787059</v>
      </c>
      <c r="D860" s="14">
        <v>257563883.72328767</v>
      </c>
    </row>
    <row r="861" spans="1:4">
      <c r="A861" s="12">
        <v>34123</v>
      </c>
      <c r="B861" s="7">
        <v>3413971428571.4287</v>
      </c>
      <c r="C861" s="13">
        <v>0.23055817787088353</v>
      </c>
      <c r="D861" s="14">
        <v>257571425.93972602</v>
      </c>
    </row>
    <row r="862" spans="1:4">
      <c r="A862" s="12">
        <v>34124</v>
      </c>
      <c r="B862" s="7">
        <v>3416428571428.5718</v>
      </c>
      <c r="C862" s="13">
        <v>0.23040875461024762</v>
      </c>
      <c r="D862" s="14">
        <v>257578968.15616438</v>
      </c>
    </row>
    <row r="863" spans="1:4">
      <c r="A863" s="12">
        <v>34127</v>
      </c>
      <c r="B863" s="7">
        <v>3423800000000</v>
      </c>
      <c r="C863" s="13">
        <v>0.23157710074160348</v>
      </c>
      <c r="D863" s="14">
        <v>257601594.80547947</v>
      </c>
    </row>
    <row r="864" spans="1:4">
      <c r="A864" s="12">
        <v>34128</v>
      </c>
      <c r="B864" s="7">
        <v>3429057142857.1431</v>
      </c>
      <c r="C864" s="13">
        <v>0.23101177022637417</v>
      </c>
      <c r="D864" s="14">
        <v>257609137.02191782</v>
      </c>
    </row>
    <row r="865" spans="1:4">
      <c r="A865" s="12">
        <v>34129</v>
      </c>
      <c r="B865" s="7">
        <v>3434314285714.2856</v>
      </c>
      <c r="C865" s="13">
        <v>0.23106266469859413</v>
      </c>
      <c r="D865" s="14">
        <v>257616679.23835617</v>
      </c>
    </row>
    <row r="866" spans="1:4">
      <c r="A866" s="12">
        <v>34130</v>
      </c>
      <c r="B866" s="7">
        <v>3439571428571.4282</v>
      </c>
      <c r="C866" s="13">
        <v>0.23296205447159385</v>
      </c>
      <c r="D866" s="14">
        <v>257624221.45479453</v>
      </c>
    </row>
    <row r="867" spans="1:4">
      <c r="A867" s="12">
        <v>34131</v>
      </c>
      <c r="B867" s="7">
        <v>3444828571428.5718</v>
      </c>
      <c r="C867" s="13">
        <v>0.23464751106646101</v>
      </c>
      <c r="D867" s="14">
        <v>257631763.67123288</v>
      </c>
    </row>
    <row r="868" spans="1:4">
      <c r="A868" s="12">
        <v>34134</v>
      </c>
      <c r="B868" s="7">
        <v>3460600000000</v>
      </c>
      <c r="C868" s="13">
        <v>0.23517191631943918</v>
      </c>
      <c r="D868" s="14">
        <v>257654390.32054794</v>
      </c>
    </row>
    <row r="869" spans="1:4">
      <c r="A869" s="12">
        <v>34135</v>
      </c>
      <c r="B869" s="7">
        <v>3460242857142.8574</v>
      </c>
      <c r="C869" s="13">
        <v>0.23704653226254885</v>
      </c>
      <c r="D869" s="14">
        <v>257661932.53698629</v>
      </c>
    </row>
    <row r="870" spans="1:4">
      <c r="A870" s="12">
        <v>34136</v>
      </c>
      <c r="B870" s="7">
        <v>3459885714285.7144</v>
      </c>
      <c r="C870" s="13">
        <v>0.23546706626189939</v>
      </c>
      <c r="D870" s="14">
        <v>257669474.75342464</v>
      </c>
    </row>
    <row r="871" spans="1:4">
      <c r="A871" s="12">
        <v>34137</v>
      </c>
      <c r="B871" s="7">
        <v>3459528571428.5713</v>
      </c>
      <c r="C871" s="13">
        <v>0.23630815563249832</v>
      </c>
      <c r="D871" s="14">
        <v>257677016.96986303</v>
      </c>
    </row>
    <row r="872" spans="1:4">
      <c r="A872" s="12">
        <v>34138</v>
      </c>
      <c r="B872" s="7">
        <v>3459171428571.4282</v>
      </c>
      <c r="C872" s="13">
        <v>0.23649122892617505</v>
      </c>
      <c r="D872" s="14">
        <v>257684559.18630138</v>
      </c>
    </row>
    <row r="873" spans="1:4">
      <c r="A873" s="12">
        <v>34141</v>
      </c>
      <c r="B873" s="7">
        <v>3458100000000</v>
      </c>
      <c r="C873" s="13">
        <v>0.23679860018949778</v>
      </c>
      <c r="D873" s="14">
        <v>257707185.83561644</v>
      </c>
    </row>
    <row r="874" spans="1:4">
      <c r="A874" s="12">
        <v>34142</v>
      </c>
      <c r="B874" s="7">
        <v>3454157142857.1431</v>
      </c>
      <c r="C874" s="13">
        <v>0.23805655488217026</v>
      </c>
      <c r="D874" s="14">
        <v>257714728.05205479</v>
      </c>
    </row>
    <row r="875" spans="1:4">
      <c r="A875" s="12">
        <v>34143</v>
      </c>
      <c r="B875" s="7">
        <v>3450214285714.2856</v>
      </c>
      <c r="C875" s="13">
        <v>0.23534867769879314</v>
      </c>
      <c r="D875" s="14">
        <v>257722270.26849315</v>
      </c>
    </row>
    <row r="876" spans="1:4">
      <c r="A876" s="12">
        <v>34144</v>
      </c>
      <c r="B876" s="7">
        <v>3446271428571.4287</v>
      </c>
      <c r="C876" s="13">
        <v>0.23517191631943918</v>
      </c>
      <c r="D876" s="14">
        <v>257729812.4849315</v>
      </c>
    </row>
    <row r="877" spans="1:4">
      <c r="A877" s="12">
        <v>34145</v>
      </c>
      <c r="B877" s="7">
        <v>3442328571428.5713</v>
      </c>
      <c r="C877" s="13">
        <v>0.23546706626189939</v>
      </c>
      <c r="D877" s="14">
        <v>257737354.70136985</v>
      </c>
    </row>
    <row r="878" spans="1:4">
      <c r="A878" s="12">
        <v>34148</v>
      </c>
      <c r="B878" s="7">
        <v>3430500000000</v>
      </c>
      <c r="C878" s="13">
        <v>0.23511321434804952</v>
      </c>
      <c r="D878" s="14">
        <v>257759981.35068494</v>
      </c>
    </row>
    <row r="879" spans="1:4">
      <c r="A879" s="12">
        <v>34149</v>
      </c>
      <c r="B879" s="7">
        <v>3427128571428.5713</v>
      </c>
      <c r="C879" s="13">
        <v>0.23447465634449186</v>
      </c>
      <c r="D879" s="14">
        <v>257767523.56712329</v>
      </c>
    </row>
    <row r="880" spans="1:4">
      <c r="A880" s="12">
        <v>34150</v>
      </c>
      <c r="B880" s="7">
        <v>3423757142857.1426</v>
      </c>
      <c r="C880" s="13">
        <v>0.23540781712085113</v>
      </c>
      <c r="D880" s="14">
        <v>257775065.78356165</v>
      </c>
    </row>
    <row r="881" spans="1:4">
      <c r="A881" s="12">
        <v>34151</v>
      </c>
      <c r="B881" s="7">
        <v>3420385714285.7144</v>
      </c>
      <c r="C881" s="13">
        <v>0.23856487300037277</v>
      </c>
      <c r="D881" s="14">
        <v>257782608</v>
      </c>
    </row>
    <row r="882" spans="1:4">
      <c r="A882" s="12">
        <v>34152</v>
      </c>
      <c r="B882" s="7">
        <v>3417014285714.2861</v>
      </c>
      <c r="C882" s="13">
        <v>0.24190574731306533</v>
      </c>
      <c r="D882" s="14">
        <v>257789578.99452055</v>
      </c>
    </row>
    <row r="883" spans="1:4">
      <c r="A883" s="12">
        <v>34156</v>
      </c>
      <c r="B883" s="7">
        <v>3412928571428.5718</v>
      </c>
      <c r="C883" s="13">
        <v>0.23960138897881059</v>
      </c>
      <c r="D883" s="14">
        <v>257817462.97260273</v>
      </c>
    </row>
    <row r="884" spans="1:4">
      <c r="A884" s="12">
        <v>34157</v>
      </c>
      <c r="B884" s="7">
        <v>3418957142857.1431</v>
      </c>
      <c r="C884" s="13">
        <v>0.24141977597600103</v>
      </c>
      <c r="D884" s="14">
        <v>257824433.9671233</v>
      </c>
    </row>
    <row r="885" spans="1:4">
      <c r="A885" s="12">
        <v>34158</v>
      </c>
      <c r="B885" s="7">
        <v>3424985714285.7144</v>
      </c>
      <c r="C885" s="13">
        <v>0.24303956335701946</v>
      </c>
      <c r="D885" s="14">
        <v>257831404.96164384</v>
      </c>
    </row>
    <row r="886" spans="1:4">
      <c r="A886" s="12">
        <v>34159</v>
      </c>
      <c r="B886" s="7">
        <v>3431014285714.2856</v>
      </c>
      <c r="C886" s="13">
        <v>0.24232715059917592</v>
      </c>
      <c r="D886" s="14">
        <v>257838375.95616439</v>
      </c>
    </row>
    <row r="887" spans="1:4">
      <c r="A887" s="12">
        <v>34162</v>
      </c>
      <c r="B887" s="7">
        <v>3449100000000</v>
      </c>
      <c r="C887" s="13">
        <v>0.24087177638510079</v>
      </c>
      <c r="D887" s="14">
        <v>257859288.93972602</v>
      </c>
    </row>
    <row r="888" spans="1:4">
      <c r="A888" s="12">
        <v>34163</v>
      </c>
      <c r="B888" s="7">
        <v>3450799999999.9995</v>
      </c>
      <c r="C888" s="13">
        <v>0.24066829304731116</v>
      </c>
      <c r="D888" s="14">
        <v>257866259.93424657</v>
      </c>
    </row>
    <row r="889" spans="1:4">
      <c r="A889" s="12">
        <v>34164</v>
      </c>
      <c r="B889" s="7">
        <v>3452500000000</v>
      </c>
      <c r="C889" s="13">
        <v>0.2452540961759416</v>
      </c>
      <c r="D889" s="14">
        <v>257873230.92876711</v>
      </c>
    </row>
    <row r="890" spans="1:4">
      <c r="A890" s="12">
        <v>34165</v>
      </c>
      <c r="B890" s="7">
        <v>3454200000000</v>
      </c>
      <c r="C890" s="13">
        <v>0.24391131093410895</v>
      </c>
      <c r="D890" s="14">
        <v>257880201.92328766</v>
      </c>
    </row>
    <row r="891" spans="1:4">
      <c r="A891" s="12">
        <v>34166</v>
      </c>
      <c r="B891" s="7">
        <v>3455900000000</v>
      </c>
      <c r="C891" s="13">
        <v>0.24742925285950973</v>
      </c>
      <c r="D891" s="14">
        <v>257887172.9178082</v>
      </c>
    </row>
    <row r="892" spans="1:4">
      <c r="A892" s="12">
        <v>34169</v>
      </c>
      <c r="B892" s="7">
        <v>3461000000000</v>
      </c>
      <c r="C892" s="13">
        <v>0.24369163427142279</v>
      </c>
      <c r="D892" s="14">
        <v>257908085.90136987</v>
      </c>
    </row>
    <row r="893" spans="1:4">
      <c r="A893" s="12">
        <v>34170</v>
      </c>
      <c r="B893" s="7">
        <v>3458385714285.7144</v>
      </c>
      <c r="C893" s="13">
        <v>0.24839463238210205</v>
      </c>
      <c r="D893" s="14">
        <v>257915056.89589041</v>
      </c>
    </row>
    <row r="894" spans="1:4">
      <c r="A894" s="12">
        <v>34171</v>
      </c>
      <c r="B894" s="7">
        <v>3455771428571.4287</v>
      </c>
      <c r="C894" s="13">
        <v>0.24204571480779308</v>
      </c>
      <c r="D894" s="14">
        <v>257922027.89041096</v>
      </c>
    </row>
    <row r="895" spans="1:4">
      <c r="A895" s="12">
        <v>34172</v>
      </c>
      <c r="B895" s="7">
        <v>3453157142857.1431</v>
      </c>
      <c r="C895" s="13">
        <v>0.24420603178039746</v>
      </c>
      <c r="D895" s="14">
        <v>257928998.8849315</v>
      </c>
    </row>
    <row r="896" spans="1:4">
      <c r="A896" s="12">
        <v>34173</v>
      </c>
      <c r="B896" s="7">
        <v>3450542857142.8569</v>
      </c>
      <c r="C896" s="13">
        <v>0.24332808904659728</v>
      </c>
      <c r="D896" s="14">
        <v>257935969.87945205</v>
      </c>
    </row>
    <row r="897" spans="1:4">
      <c r="A897" s="12">
        <v>34176</v>
      </c>
      <c r="B897" s="7">
        <v>3442700000000</v>
      </c>
      <c r="C897" s="13">
        <v>0.24107635701297941</v>
      </c>
      <c r="D897" s="14">
        <v>257956882.86301368</v>
      </c>
    </row>
    <row r="898" spans="1:4">
      <c r="A898" s="12">
        <v>34177</v>
      </c>
      <c r="B898" s="7">
        <v>3439014285714.2856</v>
      </c>
      <c r="C898" s="13">
        <v>0.23875693600208717</v>
      </c>
      <c r="D898" s="14">
        <v>257963853.85753426</v>
      </c>
    </row>
    <row r="899" spans="1:4">
      <c r="A899" s="12">
        <v>34178</v>
      </c>
      <c r="B899" s="7">
        <v>3435328571428.5713</v>
      </c>
      <c r="C899" s="13">
        <v>0.23999788030568128</v>
      </c>
      <c r="D899" s="14">
        <v>257970824.8520548</v>
      </c>
    </row>
    <row r="900" spans="1:4">
      <c r="A900" s="12">
        <v>34179</v>
      </c>
      <c r="B900" s="7">
        <v>3431642857142.8569</v>
      </c>
      <c r="C900" s="13">
        <v>0.24073599919510483</v>
      </c>
      <c r="D900" s="14">
        <v>257977795.84657535</v>
      </c>
    </row>
    <row r="901" spans="1:4">
      <c r="A901" s="12">
        <v>34180</v>
      </c>
      <c r="B901" s="7">
        <v>3427957142857.1431</v>
      </c>
      <c r="C901" s="13">
        <v>0.24239782327972109</v>
      </c>
      <c r="D901" s="14">
        <v>257984766.84109589</v>
      </c>
    </row>
    <row r="902" spans="1:4">
      <c r="A902" s="12">
        <v>34183</v>
      </c>
      <c r="B902" s="7">
        <v>3416900000000</v>
      </c>
      <c r="C902" s="13">
        <v>0.24176627814840795</v>
      </c>
      <c r="D902" s="14">
        <v>258005679.82465753</v>
      </c>
    </row>
    <row r="903" spans="1:4">
      <c r="A903" s="12">
        <v>34184</v>
      </c>
      <c r="B903" s="7">
        <v>3419157142857.1431</v>
      </c>
      <c r="C903" s="13">
        <v>0.24261059722174413</v>
      </c>
      <c r="D903" s="14">
        <v>258012650.81917807</v>
      </c>
    </row>
    <row r="904" spans="1:4">
      <c r="A904" s="12">
        <v>34185</v>
      </c>
      <c r="B904" s="7">
        <v>3421414285714.2856</v>
      </c>
      <c r="C904" s="13">
        <v>0.24296775125214282</v>
      </c>
      <c r="D904" s="14">
        <v>258019621.81369862</v>
      </c>
    </row>
    <row r="905" spans="1:4">
      <c r="A905" s="12">
        <v>34186</v>
      </c>
      <c r="B905" s="7">
        <v>3423671428571.4282</v>
      </c>
      <c r="C905" s="13">
        <v>0.24465203559077095</v>
      </c>
      <c r="D905" s="14">
        <v>258026592.80821916</v>
      </c>
    </row>
    <row r="906" spans="1:4">
      <c r="A906" s="12">
        <v>34187</v>
      </c>
      <c r="B906" s="7">
        <v>3425928571428.5718</v>
      </c>
      <c r="C906" s="13">
        <v>0.24695411194477135</v>
      </c>
      <c r="D906" s="14">
        <v>258033563.80273974</v>
      </c>
    </row>
    <row r="907" spans="1:4">
      <c r="A907" s="12">
        <v>34190</v>
      </c>
      <c r="B907" s="7">
        <v>3432700000000</v>
      </c>
      <c r="C907" s="13">
        <v>0.24480175587172942</v>
      </c>
      <c r="D907" s="14">
        <v>258054476.78630137</v>
      </c>
    </row>
    <row r="908" spans="1:4">
      <c r="A908" s="12">
        <v>34191</v>
      </c>
      <c r="B908" s="7">
        <v>3436200000000</v>
      </c>
      <c r="C908" s="13">
        <v>0.24502732836207053</v>
      </c>
      <c r="D908" s="14">
        <v>258061447.78082192</v>
      </c>
    </row>
    <row r="909" spans="1:4">
      <c r="A909" s="12">
        <v>34192</v>
      </c>
      <c r="B909" s="7">
        <v>3439700000000</v>
      </c>
      <c r="C909" s="13">
        <v>0.24239782327972109</v>
      </c>
      <c r="D909" s="14">
        <v>258068418.77534246</v>
      </c>
    </row>
    <row r="910" spans="1:4">
      <c r="A910" s="12">
        <v>34193</v>
      </c>
      <c r="B910" s="7">
        <v>3443200000000</v>
      </c>
      <c r="C910" s="13">
        <v>0.24033157987799725</v>
      </c>
      <c r="D910" s="14">
        <v>258075389.76986301</v>
      </c>
    </row>
    <row r="911" spans="1:4">
      <c r="A911" s="12">
        <v>34194</v>
      </c>
      <c r="B911" s="7">
        <v>3446700000000</v>
      </c>
      <c r="C911" s="13">
        <v>0.24060070830031272</v>
      </c>
      <c r="D911" s="14">
        <v>258082360.76438355</v>
      </c>
    </row>
    <row r="912" spans="1:4">
      <c r="A912" s="12">
        <v>34197</v>
      </c>
      <c r="B912" s="7">
        <v>3457200000000</v>
      </c>
      <c r="C912" s="13">
        <v>0.24253954640629896</v>
      </c>
      <c r="D912" s="14">
        <v>258103273.74794522</v>
      </c>
    </row>
    <row r="913" spans="1:4">
      <c r="A913" s="12">
        <v>34198</v>
      </c>
      <c r="B913" s="7">
        <v>3456385714285.7144</v>
      </c>
      <c r="C913" s="13">
        <v>0.24211588588208957</v>
      </c>
      <c r="D913" s="14">
        <v>258110244.74246576</v>
      </c>
    </row>
    <row r="914" spans="1:4">
      <c r="A914" s="12">
        <v>34199</v>
      </c>
      <c r="B914" s="7">
        <v>3455571428571.4282</v>
      </c>
      <c r="C914" s="13">
        <v>0.24398479590286559</v>
      </c>
      <c r="D914" s="14">
        <v>258117215.73698631</v>
      </c>
    </row>
    <row r="915" spans="1:4">
      <c r="A915" s="12">
        <v>34200</v>
      </c>
      <c r="B915" s="7">
        <v>3454757142857.1426</v>
      </c>
      <c r="C915" s="13">
        <v>0.24405841090318559</v>
      </c>
      <c r="D915" s="14">
        <v>258124186.73150685</v>
      </c>
    </row>
    <row r="916" spans="1:4">
      <c r="A916" s="12">
        <v>34201</v>
      </c>
      <c r="B916" s="7">
        <v>3453942857142.8569</v>
      </c>
      <c r="C916" s="13">
        <v>0.24093984777443495</v>
      </c>
      <c r="D916" s="14">
        <v>258131157.7260274</v>
      </c>
    </row>
    <row r="917" spans="1:4">
      <c r="A917" s="12">
        <v>34204</v>
      </c>
      <c r="B917" s="7">
        <v>3451500000000</v>
      </c>
      <c r="C917" s="13">
        <v>0.23805780169547855</v>
      </c>
      <c r="D917" s="14">
        <v>258152070.70958903</v>
      </c>
    </row>
    <row r="918" spans="1:4">
      <c r="A918" s="12">
        <v>34205</v>
      </c>
      <c r="B918" s="7">
        <v>3448057142857.1431</v>
      </c>
      <c r="C918" s="13">
        <v>0.23920917069498721</v>
      </c>
      <c r="D918" s="14">
        <v>258159041.70410958</v>
      </c>
    </row>
    <row r="919" spans="1:4">
      <c r="A919" s="12">
        <v>34206</v>
      </c>
      <c r="B919" s="7">
        <v>3444614285714.2856</v>
      </c>
      <c r="C919" s="13">
        <v>0.23940474793891381</v>
      </c>
      <c r="D919" s="14">
        <v>258166012.69863012</v>
      </c>
    </row>
    <row r="920" spans="1:4">
      <c r="A920" s="12">
        <v>34207</v>
      </c>
      <c r="B920" s="7">
        <v>3441171428571.4287</v>
      </c>
      <c r="C920" s="13">
        <v>0.23914421391420457</v>
      </c>
      <c r="D920" s="14">
        <v>258172983.6931507</v>
      </c>
    </row>
    <row r="921" spans="1:4">
      <c r="A921" s="12">
        <v>34208</v>
      </c>
      <c r="B921" s="7">
        <v>3437728571428.5713</v>
      </c>
      <c r="C921" s="13">
        <v>0.23640024014431416</v>
      </c>
      <c r="D921" s="14">
        <v>258179954.68767124</v>
      </c>
    </row>
    <row r="922" spans="1:4">
      <c r="A922" s="12">
        <v>34211</v>
      </c>
      <c r="B922" s="7">
        <v>3427400000000</v>
      </c>
      <c r="C922" s="13">
        <v>0.23682210659401917</v>
      </c>
      <c r="D922" s="14">
        <v>258200867.67123288</v>
      </c>
    </row>
    <row r="923" spans="1:4">
      <c r="A923" s="12">
        <v>34212</v>
      </c>
      <c r="B923" s="7">
        <v>3426057142857.1431</v>
      </c>
      <c r="C923" s="13">
        <v>0.23960138897881059</v>
      </c>
      <c r="D923" s="14">
        <v>258207838.66575342</v>
      </c>
    </row>
    <row r="924" spans="1:4">
      <c r="A924" s="12">
        <v>34213</v>
      </c>
      <c r="B924" s="7">
        <v>3424714285714.2856</v>
      </c>
      <c r="C924" s="13">
        <v>0.24176627814840795</v>
      </c>
      <c r="D924" s="14">
        <v>258214809.66027397</v>
      </c>
    </row>
    <row r="925" spans="1:4">
      <c r="A925" s="12">
        <v>34214</v>
      </c>
      <c r="B925" s="7">
        <v>3423371428571.4287</v>
      </c>
      <c r="C925" s="13">
        <v>0.24176627814840795</v>
      </c>
      <c r="D925" s="14">
        <v>258221780.65479451</v>
      </c>
    </row>
    <row r="926" spans="1:4">
      <c r="A926" s="12">
        <v>34215</v>
      </c>
      <c r="B926" s="7">
        <v>3422028571428.5713</v>
      </c>
      <c r="C926" s="13">
        <v>0.24347312090919215</v>
      </c>
      <c r="D926" s="14">
        <v>258228751.64931506</v>
      </c>
    </row>
    <row r="927" spans="1:4">
      <c r="A927" s="12">
        <v>34219</v>
      </c>
      <c r="B927" s="7">
        <v>3423514285714.2856</v>
      </c>
      <c r="C927" s="13">
        <v>0.24855750684371494</v>
      </c>
      <c r="D927" s="14">
        <v>258256635.62739727</v>
      </c>
    </row>
    <row r="928" spans="1:4">
      <c r="A928" s="12">
        <v>34220</v>
      </c>
      <c r="B928" s="7">
        <v>3429028571428.5713</v>
      </c>
      <c r="C928" s="13">
        <v>0.24888496736399343</v>
      </c>
      <c r="D928" s="14">
        <v>258263606.62191781</v>
      </c>
    </row>
    <row r="929" spans="1:4">
      <c r="A929" s="12">
        <v>34221</v>
      </c>
      <c r="B929" s="7">
        <v>3434542857142.8569</v>
      </c>
      <c r="C929" s="13">
        <v>0.24938046469888436</v>
      </c>
      <c r="D929" s="14">
        <v>258270577.61643836</v>
      </c>
    </row>
    <row r="930" spans="1:4">
      <c r="A930" s="12">
        <v>34222</v>
      </c>
      <c r="B930" s="7">
        <v>3440057142857.1431</v>
      </c>
      <c r="C930" s="13">
        <v>0.25115609017014673</v>
      </c>
      <c r="D930" s="14">
        <v>258277548.6109589</v>
      </c>
    </row>
    <row r="931" spans="1:4">
      <c r="A931" s="12">
        <v>34225</v>
      </c>
      <c r="B931" s="7">
        <v>3456600000000</v>
      </c>
      <c r="C931" s="13">
        <v>0.24954678631027494</v>
      </c>
      <c r="D931" s="14">
        <v>258298461.59452054</v>
      </c>
    </row>
    <row r="932" spans="1:4">
      <c r="A932" s="12">
        <v>34226</v>
      </c>
      <c r="B932" s="7">
        <v>3457871428571.4287</v>
      </c>
      <c r="C932" s="13">
        <v>0.2494635529925581</v>
      </c>
      <c r="D932" s="14">
        <v>258305432.58904108</v>
      </c>
    </row>
    <row r="933" spans="1:4">
      <c r="A933" s="12">
        <v>34227</v>
      </c>
      <c r="B933" s="7">
        <v>3459142857142.8569</v>
      </c>
      <c r="C933" s="13">
        <v>0.25030245122364314</v>
      </c>
      <c r="D933" s="14">
        <v>258312403.58356163</v>
      </c>
    </row>
    <row r="934" spans="1:4">
      <c r="A934" s="12">
        <v>34228</v>
      </c>
      <c r="B934" s="7">
        <v>3460414285714.2856</v>
      </c>
      <c r="C934" s="13">
        <v>0.25055698414588373</v>
      </c>
      <c r="D934" s="14">
        <v>258319374.5780822</v>
      </c>
    </row>
    <row r="935" spans="1:4">
      <c r="A935" s="12">
        <v>34229</v>
      </c>
      <c r="B935" s="7">
        <v>3461685714285.7144</v>
      </c>
      <c r="C935" s="13">
        <v>0.24855750684371494</v>
      </c>
      <c r="D935" s="14">
        <v>258326345.57260275</v>
      </c>
    </row>
    <row r="936" spans="1:4">
      <c r="A936" s="12">
        <v>34232</v>
      </c>
      <c r="B936" s="7">
        <v>3465500000000</v>
      </c>
      <c r="C936" s="13">
        <v>0.24369163427142279</v>
      </c>
      <c r="D936" s="14">
        <v>258347258.55616438</v>
      </c>
    </row>
    <row r="937" spans="1:4">
      <c r="A937" s="12">
        <v>34233</v>
      </c>
      <c r="B937" s="7">
        <v>3462028571428.5713</v>
      </c>
      <c r="C937" s="13">
        <v>0.24073599919510483</v>
      </c>
      <c r="D937" s="14">
        <v>258354229.55068493</v>
      </c>
    </row>
    <row r="938" spans="1:4">
      <c r="A938" s="12">
        <v>34234</v>
      </c>
      <c r="B938" s="7">
        <v>3458557142857.1431</v>
      </c>
      <c r="C938" s="13">
        <v>0.24450284254296065</v>
      </c>
      <c r="D938" s="14">
        <v>258361200.54520547</v>
      </c>
    </row>
    <row r="939" spans="1:4">
      <c r="A939" s="12">
        <v>34235</v>
      </c>
      <c r="B939" s="7">
        <v>3455085714285.7144</v>
      </c>
      <c r="C939" s="13">
        <v>0.24420603178039746</v>
      </c>
      <c r="D939" s="14">
        <v>258368171.53972602</v>
      </c>
    </row>
    <row r="940" spans="1:4">
      <c r="A940" s="12">
        <v>34236</v>
      </c>
      <c r="B940" s="7">
        <v>3451614285714.2856</v>
      </c>
      <c r="C940" s="13">
        <v>0.24465203559077095</v>
      </c>
      <c r="D940" s="14">
        <v>258375142.53424656</v>
      </c>
    </row>
    <row r="941" spans="1:4">
      <c r="A941" s="12">
        <v>34239</v>
      </c>
      <c r="B941" s="7">
        <v>3441200000000</v>
      </c>
      <c r="C941" s="13">
        <v>0.24347312090919215</v>
      </c>
      <c r="D941" s="14">
        <v>258396055.51780823</v>
      </c>
    </row>
    <row r="942" spans="1:4">
      <c r="A942" s="12">
        <v>34240</v>
      </c>
      <c r="B942" s="7">
        <v>3436842857142.8569</v>
      </c>
      <c r="C942" s="13">
        <v>0.24183595052987422</v>
      </c>
      <c r="D942" s="14">
        <v>258403026.51232877</v>
      </c>
    </row>
    <row r="943" spans="1:4">
      <c r="A943" s="12">
        <v>34241</v>
      </c>
      <c r="B943" s="7">
        <v>3432485714285.7139</v>
      </c>
      <c r="C943" s="13">
        <v>0.23718806482882351</v>
      </c>
      <c r="D943" s="14">
        <v>258409997.50684932</v>
      </c>
    </row>
    <row r="944" spans="1:4">
      <c r="A944" s="12">
        <v>34242</v>
      </c>
      <c r="B944" s="7">
        <v>3428128571428.5713</v>
      </c>
      <c r="C944" s="13">
        <v>0.23646017328418484</v>
      </c>
      <c r="D944" s="14">
        <v>258416968.50136986</v>
      </c>
    </row>
    <row r="945" spans="1:4">
      <c r="A945" s="12">
        <v>34243</v>
      </c>
      <c r="B945" s="7">
        <v>3423771428571.4282</v>
      </c>
      <c r="C945" s="13">
        <v>0.2374342889370808</v>
      </c>
      <c r="D945" s="14">
        <v>258423939.49589041</v>
      </c>
    </row>
    <row r="946" spans="1:4">
      <c r="A946" s="12">
        <v>34246</v>
      </c>
      <c r="B946" s="7">
        <v>3410700000000</v>
      </c>
      <c r="C946" s="13">
        <v>0.23875693600208717</v>
      </c>
      <c r="D946" s="14">
        <v>258444852.47945204</v>
      </c>
    </row>
    <row r="947" spans="1:4">
      <c r="A947" s="12">
        <v>34247</v>
      </c>
      <c r="B947" s="7">
        <v>3415928571428.5713</v>
      </c>
      <c r="C947" s="13">
        <v>0.23895004819245175</v>
      </c>
      <c r="D947" s="14">
        <v>258451823.47397259</v>
      </c>
    </row>
    <row r="948" spans="1:4">
      <c r="A948" s="12">
        <v>34248</v>
      </c>
      <c r="B948" s="7">
        <v>3421157142857.1431</v>
      </c>
      <c r="C948" s="13">
        <v>0.23875693600208717</v>
      </c>
      <c r="D948" s="14">
        <v>258458794.46849316</v>
      </c>
    </row>
    <row r="949" spans="1:4">
      <c r="A949" s="12">
        <v>34249</v>
      </c>
      <c r="B949" s="7">
        <v>3426385714285.7144</v>
      </c>
      <c r="C949" s="13">
        <v>0.23831041362591421</v>
      </c>
      <c r="D949" s="14">
        <v>258465765.46301371</v>
      </c>
    </row>
    <row r="950" spans="1:4">
      <c r="A950" s="12">
        <v>34250</v>
      </c>
      <c r="B950" s="7">
        <v>3431614285714.2856</v>
      </c>
      <c r="C950" s="13">
        <v>0.23793218538669461</v>
      </c>
      <c r="D950" s="14">
        <v>258472736.45753425</v>
      </c>
    </row>
    <row r="951" spans="1:4">
      <c r="A951" s="12">
        <v>34253</v>
      </c>
      <c r="B951" s="7">
        <v>3447300000000</v>
      </c>
      <c r="C951" s="13">
        <v>0.23658037247439676</v>
      </c>
      <c r="D951" s="14">
        <v>258493649.44109589</v>
      </c>
    </row>
    <row r="952" spans="1:4">
      <c r="A952" s="12">
        <v>34254</v>
      </c>
      <c r="B952" s="7">
        <v>3449771428571.4287</v>
      </c>
      <c r="C952" s="13">
        <v>0.23694364387833541</v>
      </c>
      <c r="D952" s="14">
        <v>258500620.43561643</v>
      </c>
    </row>
    <row r="953" spans="1:4">
      <c r="A953" s="12">
        <v>34255</v>
      </c>
      <c r="B953" s="7">
        <v>3452242857142.8574</v>
      </c>
      <c r="C953" s="13">
        <v>0.23737256333712237</v>
      </c>
      <c r="D953" s="14">
        <v>258507591.43013698</v>
      </c>
    </row>
    <row r="954" spans="1:4">
      <c r="A954" s="12">
        <v>34256</v>
      </c>
      <c r="B954" s="7">
        <v>3454714285714.2856</v>
      </c>
      <c r="C954" s="13">
        <v>0.23824708783857354</v>
      </c>
      <c r="D954" s="14">
        <v>258514562.42465752</v>
      </c>
    </row>
    <row r="955" spans="1:4">
      <c r="A955" s="12">
        <v>34257</v>
      </c>
      <c r="B955" s="7">
        <v>3457185714285.7144</v>
      </c>
      <c r="C955" s="13">
        <v>0.23973307620230916</v>
      </c>
      <c r="D955" s="14">
        <v>258521533.41917807</v>
      </c>
    </row>
    <row r="956" spans="1:4">
      <c r="A956" s="12">
        <v>34260</v>
      </c>
      <c r="B956" s="7">
        <v>3464600000000</v>
      </c>
      <c r="C956" s="13">
        <v>0.24066829304731116</v>
      </c>
      <c r="D956" s="14">
        <v>258542446.40273973</v>
      </c>
    </row>
    <row r="957" spans="1:4">
      <c r="A957" s="12">
        <v>34261</v>
      </c>
      <c r="B957" s="7">
        <v>3463799999999.9995</v>
      </c>
      <c r="C957" s="13">
        <v>0.24114479521202656</v>
      </c>
      <c r="D957" s="14">
        <v>258549417.39726028</v>
      </c>
    </row>
    <row r="958" spans="1:4">
      <c r="A958" s="12">
        <v>34262</v>
      </c>
      <c r="B958" s="7">
        <v>3463000000000</v>
      </c>
      <c r="C958" s="13">
        <v>0.23993150015510017</v>
      </c>
      <c r="D958" s="14">
        <v>258556388.39178082</v>
      </c>
    </row>
    <row r="959" spans="1:4">
      <c r="A959" s="12">
        <v>34263</v>
      </c>
      <c r="B959" s="7">
        <v>3462200000000</v>
      </c>
      <c r="C959" s="13">
        <v>0.23920917069498721</v>
      </c>
      <c r="D959" s="14">
        <v>258563359.38630137</v>
      </c>
    </row>
    <row r="960" spans="1:4">
      <c r="A960" s="12">
        <v>34264</v>
      </c>
      <c r="B960" s="7">
        <v>3461400000000</v>
      </c>
      <c r="C960" s="13">
        <v>0.24107635701297941</v>
      </c>
      <c r="D960" s="14">
        <v>258570330.38082191</v>
      </c>
    </row>
    <row r="961" spans="1:4">
      <c r="A961" s="12">
        <v>34267</v>
      </c>
      <c r="B961" s="7">
        <v>3459000000000</v>
      </c>
      <c r="C961" s="13">
        <v>0.24510278454964163</v>
      </c>
      <c r="D961" s="14">
        <v>258591243.36438355</v>
      </c>
    </row>
    <row r="962" spans="1:4">
      <c r="A962" s="12">
        <v>34268</v>
      </c>
      <c r="B962" s="7">
        <v>3454657142857.1431</v>
      </c>
      <c r="C962" s="13">
        <v>0.24487681422494739</v>
      </c>
      <c r="D962" s="14">
        <v>258598214.35890412</v>
      </c>
    </row>
    <row r="963" spans="1:4">
      <c r="A963" s="12">
        <v>34269</v>
      </c>
      <c r="B963" s="7">
        <v>3450314285714.2856</v>
      </c>
      <c r="C963" s="13">
        <v>0.24405841090318559</v>
      </c>
      <c r="D963" s="14">
        <v>258605185.35342467</v>
      </c>
    </row>
    <row r="964" spans="1:4">
      <c r="A964" s="12">
        <v>34270</v>
      </c>
      <c r="B964" s="7">
        <v>3445971428571.4287</v>
      </c>
      <c r="C964" s="13">
        <v>0.2461732310254075</v>
      </c>
      <c r="D964" s="14">
        <v>258612156.34794521</v>
      </c>
    </row>
    <row r="965" spans="1:4">
      <c r="A965" s="12">
        <v>34271</v>
      </c>
      <c r="B965" s="7">
        <v>3441628571428.5713</v>
      </c>
      <c r="C965" s="13">
        <v>0.24979735876016293</v>
      </c>
      <c r="D965" s="14">
        <v>258619127.34246576</v>
      </c>
    </row>
    <row r="966" spans="1:4">
      <c r="A966" s="12">
        <v>34274</v>
      </c>
      <c r="B966" s="7">
        <v>3428600000000</v>
      </c>
      <c r="C966" s="13">
        <v>0.24571123975892875</v>
      </c>
      <c r="D966" s="14">
        <v>258640040.32602739</v>
      </c>
    </row>
    <row r="967" spans="1:4">
      <c r="A967" s="12">
        <v>34275</v>
      </c>
      <c r="B967" s="7">
        <v>3431200000000</v>
      </c>
      <c r="C967" s="13">
        <v>0.24815138532125802</v>
      </c>
      <c r="D967" s="14">
        <v>258647011.32054794</v>
      </c>
    </row>
    <row r="968" spans="1:4">
      <c r="A968" s="12">
        <v>34276</v>
      </c>
      <c r="B968" s="7">
        <v>3433800000000</v>
      </c>
      <c r="C968" s="13">
        <v>0.2452540961759416</v>
      </c>
      <c r="D968" s="14">
        <v>258653982.31506848</v>
      </c>
    </row>
    <row r="969" spans="1:4">
      <c r="A969" s="12">
        <v>34277</v>
      </c>
      <c r="B969" s="7">
        <v>3436400000000</v>
      </c>
      <c r="C969" s="13">
        <v>0.24594162662903418</v>
      </c>
      <c r="D969" s="14">
        <v>258660953.30958903</v>
      </c>
    </row>
    <row r="970" spans="1:4">
      <c r="A970" s="12">
        <v>34278</v>
      </c>
      <c r="B970" s="7">
        <v>3439000000000</v>
      </c>
      <c r="C970" s="13">
        <v>0.24839463238210205</v>
      </c>
      <c r="D970" s="14">
        <v>258667924.3041096</v>
      </c>
    </row>
    <row r="971" spans="1:4">
      <c r="A971" s="12">
        <v>34281</v>
      </c>
      <c r="B971" s="7">
        <v>3446800000000</v>
      </c>
      <c r="C971" s="13">
        <v>0.2515885134799728</v>
      </c>
      <c r="D971" s="14">
        <v>258688837.28767124</v>
      </c>
    </row>
    <row r="972" spans="1:4">
      <c r="A972" s="12">
        <v>34282</v>
      </c>
      <c r="B972" s="7">
        <v>3451157142857.1431</v>
      </c>
      <c r="C972" s="13">
        <v>0.25202471407370663</v>
      </c>
      <c r="D972" s="14">
        <v>258695808.28219178</v>
      </c>
    </row>
    <row r="973" spans="1:4">
      <c r="A973" s="12">
        <v>34283</v>
      </c>
      <c r="B973" s="7">
        <v>3455514285714.2861</v>
      </c>
      <c r="C973" s="13">
        <v>0.25299780763081459</v>
      </c>
      <c r="D973" s="14">
        <v>258702779.27671233</v>
      </c>
    </row>
    <row r="974" spans="1:4">
      <c r="A974" s="12">
        <v>34284</v>
      </c>
      <c r="B974" s="7">
        <v>3459871428571.4287</v>
      </c>
      <c r="C974" s="13">
        <v>0.24996513650419044</v>
      </c>
      <c r="D974" s="14">
        <v>258709750.27123287</v>
      </c>
    </row>
    <row r="975" spans="1:4">
      <c r="A975" s="12">
        <v>34285</v>
      </c>
      <c r="B975" s="7">
        <v>3464228571428.5718</v>
      </c>
      <c r="C975" s="13">
        <v>0.25150172763807815</v>
      </c>
      <c r="D975" s="14">
        <v>258716721.26575342</v>
      </c>
    </row>
    <row r="976" spans="1:4">
      <c r="A976" s="12">
        <v>34288</v>
      </c>
      <c r="B976" s="7">
        <v>3477300000000</v>
      </c>
      <c r="C976" s="13">
        <v>0.25115609017014673</v>
      </c>
      <c r="D976" s="14">
        <v>258737634.24931508</v>
      </c>
    </row>
    <row r="977" spans="1:4">
      <c r="A977" s="12">
        <v>34289</v>
      </c>
      <c r="B977" s="7">
        <v>3478271428571.4287</v>
      </c>
      <c r="C977" s="13">
        <v>0.25107005603383503</v>
      </c>
      <c r="D977" s="14">
        <v>258744605.24383563</v>
      </c>
    </row>
    <row r="978" spans="1:4">
      <c r="A978" s="12">
        <v>34290</v>
      </c>
      <c r="B978" s="7">
        <v>3479242857142.8574</v>
      </c>
      <c r="C978" s="13">
        <v>0.24880288771275805</v>
      </c>
      <c r="D978" s="14">
        <v>258751576.23835617</v>
      </c>
    </row>
    <row r="979" spans="1:4">
      <c r="A979" s="12">
        <v>34291</v>
      </c>
      <c r="B979" s="7">
        <v>3480214285714.2856</v>
      </c>
      <c r="C979" s="13">
        <v>0.25176253868498244</v>
      </c>
      <c r="D979" s="14">
        <v>258758547.23287672</v>
      </c>
    </row>
    <row r="980" spans="1:4">
      <c r="A980" s="12">
        <v>34292</v>
      </c>
      <c r="B980" s="7">
        <v>3481185714285.7144</v>
      </c>
      <c r="C980" s="13">
        <v>0.25290857382200271</v>
      </c>
      <c r="D980" s="14">
        <v>258765518.22739726</v>
      </c>
    </row>
    <row r="981" spans="1:4">
      <c r="A981" s="12">
        <v>34295</v>
      </c>
      <c r="B981" s="7">
        <v>3484100000000</v>
      </c>
      <c r="C981" s="13">
        <v>0.24831340830395932</v>
      </c>
      <c r="D981" s="14">
        <v>258786431.2109589</v>
      </c>
    </row>
    <row r="982" spans="1:4">
      <c r="A982" s="12">
        <v>34296</v>
      </c>
      <c r="B982" s="7">
        <v>3481314285714.2856</v>
      </c>
      <c r="C982" s="13">
        <v>0.25228826064168963</v>
      </c>
      <c r="D982" s="14">
        <v>258793402.20547944</v>
      </c>
    </row>
    <row r="983" spans="1:4">
      <c r="A983" s="12">
        <v>34297</v>
      </c>
      <c r="B983" s="7">
        <v>3478528571428.5713</v>
      </c>
      <c r="C983" s="13">
        <v>0.25453874291449219</v>
      </c>
      <c r="D983" s="14">
        <v>258800373.19999999</v>
      </c>
    </row>
    <row r="984" spans="1:4">
      <c r="A984" s="12">
        <v>34302</v>
      </c>
      <c r="B984" s="7">
        <v>3464600000000</v>
      </c>
      <c r="C984" s="13">
        <v>0.26535633161131866</v>
      </c>
      <c r="D984" s="14">
        <v>258835228.17260274</v>
      </c>
    </row>
    <row r="985" spans="1:4">
      <c r="A985" s="12">
        <v>34303</v>
      </c>
      <c r="B985" s="7">
        <v>3464585714285.7144</v>
      </c>
      <c r="C985" s="13">
        <v>0.26404037044717776</v>
      </c>
      <c r="D985" s="14">
        <v>258842199.16712329</v>
      </c>
    </row>
    <row r="986" spans="1:4">
      <c r="A986" s="12">
        <v>34304</v>
      </c>
      <c r="B986" s="7">
        <v>3464571428571.4282</v>
      </c>
      <c r="C986" s="13">
        <v>0.2635001451269427</v>
      </c>
      <c r="D986" s="14">
        <v>258849170.16164383</v>
      </c>
    </row>
    <row r="987" spans="1:4">
      <c r="A987" s="12">
        <v>34305</v>
      </c>
      <c r="B987" s="7">
        <v>3464557142857.1431</v>
      </c>
      <c r="C987" s="13">
        <v>0.26947439486144864</v>
      </c>
      <c r="D987" s="14">
        <v>258856141.15616438</v>
      </c>
    </row>
    <row r="988" spans="1:4">
      <c r="A988" s="12">
        <v>34306</v>
      </c>
      <c r="B988" s="7">
        <v>3464542857142.8569</v>
      </c>
      <c r="C988" s="13">
        <v>0.26923871549897005</v>
      </c>
      <c r="D988" s="14">
        <v>258863112.15068492</v>
      </c>
    </row>
    <row r="989" spans="1:4">
      <c r="A989" s="12">
        <v>34309</v>
      </c>
      <c r="B989" s="7">
        <v>3464500000000</v>
      </c>
      <c r="C989" s="13">
        <v>0.27411419884630867</v>
      </c>
      <c r="D989" s="14">
        <v>258884025.13424659</v>
      </c>
    </row>
    <row r="990" spans="1:4">
      <c r="A990" s="12">
        <v>34310</v>
      </c>
      <c r="B990" s="7">
        <v>3469128571428.5713</v>
      </c>
      <c r="C990" s="13">
        <v>0.27249165318582602</v>
      </c>
      <c r="D990" s="14">
        <v>258890996.12876713</v>
      </c>
    </row>
    <row r="991" spans="1:4">
      <c r="A991" s="12">
        <v>34311</v>
      </c>
      <c r="B991" s="7">
        <v>3473757142857.1426</v>
      </c>
      <c r="C991" s="13">
        <v>0.27386213233891588</v>
      </c>
      <c r="D991" s="14">
        <v>258897967.12328768</v>
      </c>
    </row>
    <row r="992" spans="1:4">
      <c r="A992" s="12">
        <v>34312</v>
      </c>
      <c r="B992" s="7">
        <v>3478385714285.7144</v>
      </c>
      <c r="C992" s="13">
        <v>0.27336067828198773</v>
      </c>
      <c r="D992" s="14">
        <v>258904938.11780822</v>
      </c>
    </row>
    <row r="993" spans="1:4">
      <c r="A993" s="12">
        <v>34313</v>
      </c>
      <c r="B993" s="7">
        <v>3483014285714.2861</v>
      </c>
      <c r="C993" s="13">
        <v>0.26807268184239019</v>
      </c>
      <c r="D993" s="14">
        <v>258911909.11232877</v>
      </c>
    </row>
    <row r="994" spans="1:4">
      <c r="A994" s="12">
        <v>34316</v>
      </c>
      <c r="B994" s="7">
        <v>3496900000000</v>
      </c>
      <c r="C994" s="13">
        <v>0.27474830135493794</v>
      </c>
      <c r="D994" s="14">
        <v>258932822.0958904</v>
      </c>
    </row>
    <row r="995" spans="1:4">
      <c r="A995" s="12">
        <v>34317</v>
      </c>
      <c r="B995" s="7">
        <v>3497357142857.1431</v>
      </c>
      <c r="C995" s="13">
        <v>0.27474830135493794</v>
      </c>
      <c r="D995" s="14">
        <v>258939793.09041095</v>
      </c>
    </row>
    <row r="996" spans="1:4">
      <c r="A996" s="12">
        <v>34318</v>
      </c>
      <c r="B996" s="7">
        <v>3497814285714.2856</v>
      </c>
      <c r="C996" s="13">
        <v>0.27616336671811537</v>
      </c>
      <c r="D996" s="14">
        <v>258946764.08493149</v>
      </c>
    </row>
    <row r="997" spans="1:4">
      <c r="A997" s="12">
        <v>34319</v>
      </c>
      <c r="B997" s="7">
        <v>3498271428571.4287</v>
      </c>
      <c r="C997" s="13">
        <v>0.27853978188280215</v>
      </c>
      <c r="D997" s="14">
        <v>258953735.07945207</v>
      </c>
    </row>
    <row r="998" spans="1:4">
      <c r="A998" s="12">
        <v>34320</v>
      </c>
      <c r="B998" s="7">
        <v>3498728571428.5713</v>
      </c>
      <c r="C998" s="13">
        <v>0.28295924307482856</v>
      </c>
      <c r="D998" s="14">
        <v>258960706.07397261</v>
      </c>
    </row>
    <row r="999" spans="1:4">
      <c r="A999" s="12">
        <v>34323</v>
      </c>
      <c r="B999" s="7">
        <v>3500100000000</v>
      </c>
      <c r="C999" s="13">
        <v>0.2792136252869527</v>
      </c>
      <c r="D999" s="14">
        <v>258981619.05753425</v>
      </c>
    </row>
    <row r="1000" spans="1:4">
      <c r="A1000" s="12">
        <v>34324</v>
      </c>
      <c r="B1000" s="7">
        <v>3498757142857.1426</v>
      </c>
      <c r="C1000" s="13">
        <v>0.27681582010119066</v>
      </c>
      <c r="D1000" s="14">
        <v>258988590.05205479</v>
      </c>
    </row>
    <row r="1001" spans="1:4">
      <c r="A1001" s="12">
        <v>34325</v>
      </c>
      <c r="B1001" s="7">
        <v>3497414285714.2856</v>
      </c>
      <c r="C1001" s="13">
        <v>0.27163334003627754</v>
      </c>
      <c r="D1001" s="14">
        <v>258995561.04657534</v>
      </c>
    </row>
    <row r="1002" spans="1:4">
      <c r="A1002" s="12">
        <v>34326</v>
      </c>
      <c r="B1002" s="7">
        <v>3496071428571.4282</v>
      </c>
      <c r="C1002" s="13">
        <v>0.27525966267596552</v>
      </c>
      <c r="D1002" s="14">
        <v>259002532.04109588</v>
      </c>
    </row>
    <row r="1003" spans="1:4">
      <c r="A1003" s="12">
        <v>34330</v>
      </c>
      <c r="B1003" s="7">
        <v>3490700000000</v>
      </c>
      <c r="C1003" s="13">
        <v>0.27989355605041466</v>
      </c>
      <c r="D1003" s="14">
        <v>259030416.01917809</v>
      </c>
    </row>
    <row r="1004" spans="1:4">
      <c r="A1004" s="12">
        <v>34331</v>
      </c>
      <c r="B1004" s="7">
        <v>3489771428571.4282</v>
      </c>
      <c r="C1004" s="13">
        <v>0.28016724738195653</v>
      </c>
      <c r="D1004" s="14">
        <v>259037387.01369864</v>
      </c>
    </row>
    <row r="1005" spans="1:4">
      <c r="A1005" s="12">
        <v>34332</v>
      </c>
      <c r="B1005" s="7">
        <v>3488842857142.8569</v>
      </c>
      <c r="C1005" s="13">
        <v>0.27577468257482962</v>
      </c>
      <c r="D1005" s="14">
        <v>259044358.00821918</v>
      </c>
    </row>
    <row r="1006" spans="1:4">
      <c r="A1006" s="12">
        <v>34333</v>
      </c>
      <c r="B1006" s="7">
        <v>3487914285714.2856</v>
      </c>
      <c r="C1006" s="13">
        <v>0.27934912237970833</v>
      </c>
      <c r="D1006" s="14">
        <v>259051329.00273973</v>
      </c>
    </row>
    <row r="1007" spans="1:4">
      <c r="A1007" s="12">
        <v>34337</v>
      </c>
      <c r="B1007" s="7">
        <v>3484200000000</v>
      </c>
      <c r="C1007" s="13">
        <v>0.27424056857000778</v>
      </c>
      <c r="D1007" s="14">
        <v>259079212.98082191</v>
      </c>
    </row>
    <row r="1008" spans="1:4">
      <c r="A1008" s="12">
        <v>34338</v>
      </c>
      <c r="B1008" s="7">
        <v>3486600000000</v>
      </c>
      <c r="C1008" s="13">
        <v>0.2728627719834652</v>
      </c>
      <c r="D1008" s="14">
        <v>259086183.97534245</v>
      </c>
    </row>
    <row r="1009" spans="1:4">
      <c r="A1009" s="12">
        <v>34339</v>
      </c>
      <c r="B1009" s="7">
        <v>3489000000000</v>
      </c>
      <c r="C1009" s="13">
        <v>0.26502474819501937</v>
      </c>
      <c r="D1009" s="14">
        <v>259093154.96986303</v>
      </c>
    </row>
    <row r="1010" spans="1:4">
      <c r="A1010" s="12">
        <v>34340</v>
      </c>
      <c r="B1010" s="7">
        <v>3491400000000</v>
      </c>
      <c r="C1010" s="13">
        <v>0.26414898274477944</v>
      </c>
      <c r="D1010" s="14">
        <v>259100125.96438357</v>
      </c>
    </row>
    <row r="1011" spans="1:4">
      <c r="A1011" s="12">
        <v>34341</v>
      </c>
      <c r="B1011" s="7">
        <v>3493799999999.9995</v>
      </c>
      <c r="C1011" s="13">
        <v>0.26524561038154715</v>
      </c>
      <c r="D1011" s="14">
        <v>259107096.95890412</v>
      </c>
    </row>
    <row r="1012" spans="1:4">
      <c r="A1012" s="12">
        <v>34344</v>
      </c>
      <c r="B1012" s="7">
        <v>3501000000000</v>
      </c>
      <c r="C1012" s="13">
        <v>0.2728627719834652</v>
      </c>
      <c r="D1012" s="14">
        <v>259128009.94246575</v>
      </c>
    </row>
    <row r="1013" spans="1:4">
      <c r="A1013" s="12">
        <v>34345</v>
      </c>
      <c r="B1013" s="7">
        <v>3502357142857.1426</v>
      </c>
      <c r="C1013" s="13">
        <v>0.27066533500202772</v>
      </c>
      <c r="D1013" s="14">
        <v>259134980.9369863</v>
      </c>
    </row>
    <row r="1014" spans="1:4">
      <c r="A1014" s="12">
        <v>34346</v>
      </c>
      <c r="B1014" s="7">
        <v>3503714285714.2856</v>
      </c>
      <c r="C1014" s="13">
        <v>0.27721010140181473</v>
      </c>
      <c r="D1014" s="14">
        <v>259141951.93150684</v>
      </c>
    </row>
    <row r="1015" spans="1:4">
      <c r="A1015" s="12">
        <v>34347</v>
      </c>
      <c r="B1015" s="7">
        <v>3505071428571.4282</v>
      </c>
      <c r="C1015" s="13">
        <v>0.27721010140181479</v>
      </c>
      <c r="D1015" s="14">
        <v>259148922.92602739</v>
      </c>
    </row>
    <row r="1016" spans="1:4">
      <c r="A1016" s="12">
        <v>34348</v>
      </c>
      <c r="B1016" s="7">
        <v>3506428571428.5718</v>
      </c>
      <c r="C1016" s="13">
        <v>0.26558862183669385</v>
      </c>
      <c r="D1016" s="14">
        <v>259155893.92054793</v>
      </c>
    </row>
    <row r="1017" spans="1:4">
      <c r="A1017" s="12">
        <v>34351</v>
      </c>
      <c r="B1017" s="7">
        <v>3510500000000</v>
      </c>
      <c r="C1017" s="13">
        <v>0.25337402710989704</v>
      </c>
      <c r="D1017" s="14">
        <v>259176806.9041096</v>
      </c>
    </row>
    <row r="1018" spans="1:4">
      <c r="A1018" s="12">
        <v>34352</v>
      </c>
      <c r="B1018" s="7">
        <v>3508242857142.8574</v>
      </c>
      <c r="C1018" s="13">
        <v>0.25938391985523684</v>
      </c>
      <c r="D1018" s="14">
        <v>259183777.89863014</v>
      </c>
    </row>
    <row r="1019" spans="1:4">
      <c r="A1019" s="12">
        <v>34353</v>
      </c>
      <c r="B1019" s="7">
        <v>3505985714285.7139</v>
      </c>
      <c r="C1019" s="13">
        <v>0.26423640245595786</v>
      </c>
      <c r="D1019" s="14">
        <v>259190748.89315069</v>
      </c>
    </row>
    <row r="1020" spans="1:4">
      <c r="A1020" s="12">
        <v>34354</v>
      </c>
      <c r="B1020" s="7">
        <v>3503728571428.5713</v>
      </c>
      <c r="C1020" s="13">
        <v>0.26521216002783465</v>
      </c>
      <c r="D1020" s="14">
        <v>259197719.88767123</v>
      </c>
    </row>
    <row r="1021" spans="1:4">
      <c r="A1021" s="12">
        <v>34355</v>
      </c>
      <c r="B1021" s="7">
        <v>3501471428571.4287</v>
      </c>
      <c r="C1021" s="13">
        <v>0.25989288878735634</v>
      </c>
      <c r="D1021" s="14">
        <v>259204690.88219178</v>
      </c>
    </row>
    <row r="1022" spans="1:4">
      <c r="A1022" s="12">
        <v>34358</v>
      </c>
      <c r="B1022" s="7">
        <v>3494700000000</v>
      </c>
      <c r="C1022" s="13">
        <v>0.24209158203093026</v>
      </c>
      <c r="D1022" s="14">
        <v>259225603.86575341</v>
      </c>
    </row>
    <row r="1023" spans="1:4">
      <c r="A1023" s="12">
        <v>34359</v>
      </c>
      <c r="B1023" s="7">
        <v>3489314285714.2856</v>
      </c>
      <c r="C1023" s="13">
        <v>0.26464209528667676</v>
      </c>
      <c r="D1023" s="14">
        <v>259232574.86027399</v>
      </c>
    </row>
    <row r="1024" spans="1:4">
      <c r="A1024" s="12">
        <v>34360</v>
      </c>
      <c r="B1024" s="7">
        <v>3483928571428.5713</v>
      </c>
      <c r="C1024" s="13">
        <v>0.25051618143808219</v>
      </c>
      <c r="D1024" s="14">
        <v>259239545.85479453</v>
      </c>
    </row>
    <row r="1025" spans="1:4">
      <c r="A1025" s="12">
        <v>34361</v>
      </c>
      <c r="B1025" s="7">
        <v>3478542857142.8569</v>
      </c>
      <c r="C1025" s="13">
        <v>0.24496165980676882</v>
      </c>
      <c r="D1025" s="14">
        <v>259246516.84931508</v>
      </c>
    </row>
    <row r="1026" spans="1:4">
      <c r="A1026" s="12">
        <v>34362</v>
      </c>
      <c r="B1026" s="7">
        <v>3473157142857.1431</v>
      </c>
      <c r="C1026" s="13">
        <v>0.23540387742284419</v>
      </c>
      <c r="D1026" s="14">
        <v>259253487.84383562</v>
      </c>
    </row>
    <row r="1027" spans="1:4">
      <c r="A1027" s="12">
        <v>34365</v>
      </c>
      <c r="B1027" s="7">
        <v>3457000000000</v>
      </c>
      <c r="C1027" s="13">
        <v>0.23473507974771024</v>
      </c>
      <c r="D1027" s="14">
        <v>259274400.82739726</v>
      </c>
    </row>
    <row r="1028" spans="1:4">
      <c r="A1028" s="12">
        <v>34366</v>
      </c>
      <c r="B1028" s="7">
        <v>3453885714285.7144</v>
      </c>
      <c r="C1028" s="13">
        <v>0.2221511177386333</v>
      </c>
      <c r="D1028" s="14">
        <v>259281371.8219178</v>
      </c>
    </row>
    <row r="1029" spans="1:4">
      <c r="A1029" s="12">
        <v>34367</v>
      </c>
      <c r="B1029" s="7">
        <v>3450771428571.4287</v>
      </c>
      <c r="C1029" s="13">
        <v>0.22538718992729187</v>
      </c>
      <c r="D1029" s="14">
        <v>259288342.81643835</v>
      </c>
    </row>
    <row r="1030" spans="1:4">
      <c r="A1030" s="12">
        <v>34368</v>
      </c>
      <c r="B1030" s="7">
        <v>3447657142857.1431</v>
      </c>
      <c r="C1030" s="13">
        <v>0.24536335095250758</v>
      </c>
      <c r="D1030" s="14">
        <v>259295313.81095889</v>
      </c>
    </row>
    <row r="1031" spans="1:4">
      <c r="A1031" s="12">
        <v>34369</v>
      </c>
      <c r="B1031" s="7">
        <v>3444542857142.8569</v>
      </c>
      <c r="C1031" s="13">
        <v>0.24829547005594871</v>
      </c>
      <c r="D1031" s="14">
        <v>259302284.80547947</v>
      </c>
    </row>
    <row r="1032" spans="1:4">
      <c r="A1032" s="12">
        <v>34372</v>
      </c>
      <c r="B1032" s="7">
        <v>3435200000000</v>
      </c>
      <c r="C1032" s="13">
        <v>0.25323242248468986</v>
      </c>
      <c r="D1032" s="14">
        <v>259323197.7890411</v>
      </c>
    </row>
    <row r="1033" spans="1:4">
      <c r="A1033" s="12">
        <v>34373</v>
      </c>
      <c r="B1033" s="7">
        <v>3439714285714.2856</v>
      </c>
      <c r="C1033" s="13">
        <v>0.24751847857177167</v>
      </c>
      <c r="D1033" s="14">
        <v>259330168.78356165</v>
      </c>
    </row>
    <row r="1034" spans="1:4">
      <c r="A1034" s="12">
        <v>34374</v>
      </c>
      <c r="B1034" s="7">
        <v>3444228571428.5713</v>
      </c>
      <c r="C1034" s="13">
        <v>0.25734105438359578</v>
      </c>
      <c r="D1034" s="14">
        <v>259337139.77808219</v>
      </c>
    </row>
    <row r="1035" spans="1:4">
      <c r="A1035" s="12">
        <v>34375</v>
      </c>
      <c r="B1035" s="7">
        <v>3448742857142.8574</v>
      </c>
      <c r="C1035" s="13">
        <v>0.25662685526588769</v>
      </c>
      <c r="D1035" s="14">
        <v>259344110.77260274</v>
      </c>
    </row>
    <row r="1036" spans="1:4">
      <c r="A1036" s="12">
        <v>34376</v>
      </c>
      <c r="B1036" s="7">
        <v>3453257142857.1426</v>
      </c>
      <c r="C1036" s="13">
        <v>0.25637769618669359</v>
      </c>
      <c r="D1036" s="14">
        <v>259351081.76712328</v>
      </c>
    </row>
    <row r="1037" spans="1:4">
      <c r="A1037" s="12">
        <v>34379</v>
      </c>
      <c r="B1037" s="7">
        <v>3466800000000</v>
      </c>
      <c r="C1037" s="13">
        <v>0.27337187678687208</v>
      </c>
      <c r="D1037" s="14">
        <v>259371994.75068492</v>
      </c>
    </row>
    <row r="1038" spans="1:4">
      <c r="A1038" s="12">
        <v>34380</v>
      </c>
      <c r="B1038" s="7">
        <v>3466557142857.1431</v>
      </c>
      <c r="C1038" s="13">
        <v>0.27398016407201914</v>
      </c>
      <c r="D1038" s="14">
        <v>259378965.74520549</v>
      </c>
    </row>
    <row r="1039" spans="1:4">
      <c r="A1039" s="12">
        <v>34381</v>
      </c>
      <c r="B1039" s="7">
        <v>3466314285714.2856</v>
      </c>
      <c r="C1039" s="13">
        <v>0.26392161449708507</v>
      </c>
      <c r="D1039" s="14">
        <v>259385936.73972604</v>
      </c>
    </row>
    <row r="1040" spans="1:4">
      <c r="A1040" s="12">
        <v>34382</v>
      </c>
      <c r="B1040" s="7">
        <v>3466071428571.4282</v>
      </c>
      <c r="C1040" s="13">
        <v>0.25724259118354309</v>
      </c>
      <c r="D1040" s="14">
        <v>259392907.73424658</v>
      </c>
    </row>
    <row r="1041" spans="1:4">
      <c r="A1041" s="12">
        <v>34383</v>
      </c>
      <c r="B1041" s="7">
        <v>3465828571428.5718</v>
      </c>
      <c r="C1041" s="13">
        <v>0.25436829643354114</v>
      </c>
      <c r="D1041" s="14">
        <v>259399878.72876713</v>
      </c>
    </row>
    <row r="1042" spans="1:4">
      <c r="A1042" s="12">
        <v>34387</v>
      </c>
      <c r="B1042" s="7">
        <v>3463200000000</v>
      </c>
      <c r="C1042" s="13">
        <v>0.26675282611418805</v>
      </c>
      <c r="D1042" s="14">
        <v>259427762.70684931</v>
      </c>
    </row>
    <row r="1043" spans="1:4">
      <c r="A1043" s="12">
        <v>34388</v>
      </c>
      <c r="B1043" s="7">
        <v>3461300000000</v>
      </c>
      <c r="C1043" s="13">
        <v>0.27329374030818149</v>
      </c>
      <c r="D1043" s="14">
        <v>259434733.70136985</v>
      </c>
    </row>
    <row r="1044" spans="1:4">
      <c r="A1044" s="12">
        <v>34389</v>
      </c>
      <c r="B1044" s="7">
        <v>3459400000000</v>
      </c>
      <c r="C1044" s="13">
        <v>0.26793298539232574</v>
      </c>
      <c r="D1044" s="14">
        <v>259441704.6958904</v>
      </c>
    </row>
    <row r="1045" spans="1:4">
      <c r="A1045" s="12">
        <v>34390</v>
      </c>
      <c r="B1045" s="7">
        <v>3457500000000</v>
      </c>
      <c r="C1045" s="13">
        <v>0.26509923215728415</v>
      </c>
      <c r="D1045" s="14">
        <v>259448675.69041097</v>
      </c>
    </row>
    <row r="1046" spans="1:4">
      <c r="A1046" s="12">
        <v>34393</v>
      </c>
      <c r="B1046" s="7">
        <v>3451800000000</v>
      </c>
      <c r="C1046" s="13">
        <v>0.27506018749751943</v>
      </c>
      <c r="D1046" s="14">
        <v>259469588.67397261</v>
      </c>
    </row>
    <row r="1047" spans="1:4">
      <c r="A1047" s="12">
        <v>34394</v>
      </c>
      <c r="B1047" s="7">
        <v>3450985714285.7144</v>
      </c>
      <c r="C1047" s="13">
        <v>0.27704361773629038</v>
      </c>
      <c r="D1047" s="14">
        <v>259476559.66849315</v>
      </c>
    </row>
    <row r="1048" spans="1:4">
      <c r="A1048" s="12">
        <v>34395</v>
      </c>
      <c r="B1048" s="7">
        <v>3450171428571.4287</v>
      </c>
      <c r="C1048" s="13">
        <v>0.27749253477203689</v>
      </c>
      <c r="D1048" s="14">
        <v>259483530.6630137</v>
      </c>
    </row>
    <row r="1049" spans="1:4">
      <c r="A1049" s="12">
        <v>34396</v>
      </c>
      <c r="B1049" s="7">
        <v>3449357142857.1431</v>
      </c>
      <c r="C1049" s="13">
        <v>0.28006109136554247</v>
      </c>
      <c r="D1049" s="14">
        <v>259490501.65753424</v>
      </c>
    </row>
    <row r="1050" spans="1:4">
      <c r="A1050" s="12">
        <v>34397</v>
      </c>
      <c r="B1050" s="7">
        <v>3448542857142.8569</v>
      </c>
      <c r="C1050" s="13">
        <v>0.27669033549199867</v>
      </c>
      <c r="D1050" s="14">
        <v>259497472.65205479</v>
      </c>
    </row>
    <row r="1051" spans="1:4">
      <c r="A1051" s="12">
        <v>34400</v>
      </c>
      <c r="B1051" s="7">
        <v>3446100000000</v>
      </c>
      <c r="C1051" s="13">
        <v>0.28329908949036936</v>
      </c>
      <c r="D1051" s="14">
        <v>259518385.63561645</v>
      </c>
    </row>
    <row r="1052" spans="1:4">
      <c r="A1052" s="12">
        <v>34401</v>
      </c>
      <c r="B1052" s="7">
        <v>3451385714285.7144</v>
      </c>
      <c r="C1052" s="13">
        <v>0.2795898214901939</v>
      </c>
      <c r="D1052" s="14">
        <v>259525356.630137</v>
      </c>
    </row>
    <row r="1053" spans="1:4">
      <c r="A1053" s="12">
        <v>34402</v>
      </c>
      <c r="B1053" s="7">
        <v>3456671428571.4282</v>
      </c>
      <c r="C1053" s="13">
        <v>0.28383911400638706</v>
      </c>
      <c r="D1053" s="14">
        <v>259532327.62465754</v>
      </c>
    </row>
    <row r="1054" spans="1:4">
      <c r="A1054" s="12">
        <v>34403</v>
      </c>
      <c r="B1054" s="7">
        <v>3461957142857.1426</v>
      </c>
      <c r="C1054" s="13">
        <v>0.28935283975061571</v>
      </c>
      <c r="D1054" s="14">
        <v>259539298.61917809</v>
      </c>
    </row>
    <row r="1055" spans="1:4">
      <c r="A1055" s="12">
        <v>34404</v>
      </c>
      <c r="B1055" s="7">
        <v>3467242857142.8574</v>
      </c>
      <c r="C1055" s="13">
        <v>0.28926052030546839</v>
      </c>
      <c r="D1055" s="14">
        <v>259546269.61369863</v>
      </c>
    </row>
    <row r="1056" spans="1:4">
      <c r="A1056" s="12">
        <v>34407</v>
      </c>
      <c r="B1056" s="7">
        <v>3483100000000</v>
      </c>
      <c r="C1056" s="13">
        <v>0.29559712563357282</v>
      </c>
      <c r="D1056" s="14">
        <v>259567182.59726027</v>
      </c>
    </row>
    <row r="1057" spans="1:4">
      <c r="A1057" s="12">
        <v>34408</v>
      </c>
      <c r="B1057" s="7">
        <v>3483442857142.8569</v>
      </c>
      <c r="C1057" s="13">
        <v>0.28576865455847927</v>
      </c>
      <c r="D1057" s="14">
        <v>259574153.59178081</v>
      </c>
    </row>
    <row r="1058" spans="1:4">
      <c r="A1058" s="12">
        <v>34409</v>
      </c>
      <c r="B1058" s="7">
        <v>3483785714285.7144</v>
      </c>
      <c r="C1058" s="13">
        <v>0.27615501936911907</v>
      </c>
      <c r="D1058" s="14">
        <v>259581124.58630136</v>
      </c>
    </row>
    <row r="1059" spans="1:4">
      <c r="A1059" s="12">
        <v>34410</v>
      </c>
      <c r="B1059" s="7">
        <v>3484128571428.5713</v>
      </c>
      <c r="C1059" s="13">
        <v>0.28325876328029176</v>
      </c>
      <c r="D1059" s="14">
        <v>259588095.58082193</v>
      </c>
    </row>
    <row r="1060" spans="1:4">
      <c r="A1060" s="12">
        <v>34411</v>
      </c>
      <c r="B1060" s="7">
        <v>3484471428571.4287</v>
      </c>
      <c r="C1060" s="13">
        <v>0.2853270599384094</v>
      </c>
      <c r="D1060" s="14">
        <v>259595066.57534248</v>
      </c>
    </row>
    <row r="1061" spans="1:4">
      <c r="A1061" s="12">
        <v>34414</v>
      </c>
      <c r="B1061" s="7">
        <v>3485500000000</v>
      </c>
      <c r="C1061" s="13">
        <v>0.28633493267113497</v>
      </c>
      <c r="D1061" s="14">
        <v>259615979.55890411</v>
      </c>
    </row>
    <row r="1062" spans="1:4">
      <c r="A1062" s="12">
        <v>34415</v>
      </c>
      <c r="B1062" s="7">
        <v>3483828571428.5718</v>
      </c>
      <c r="C1062" s="13">
        <v>0.28124201801877752</v>
      </c>
      <c r="D1062" s="14">
        <v>259622950.55342466</v>
      </c>
    </row>
    <row r="1063" spans="1:4">
      <c r="A1063" s="12">
        <v>34416</v>
      </c>
      <c r="B1063" s="7">
        <v>3482157142857.1431</v>
      </c>
      <c r="C1063" s="13">
        <v>0.28779378893697638</v>
      </c>
      <c r="D1063" s="14">
        <v>259629921.5479452</v>
      </c>
    </row>
    <row r="1064" spans="1:4">
      <c r="A1064" s="12">
        <v>34417</v>
      </c>
      <c r="B1064" s="7">
        <v>3480485714285.7144</v>
      </c>
      <c r="C1064" s="13">
        <v>0.30015896271809533</v>
      </c>
      <c r="D1064" s="14">
        <v>259636892.54246575</v>
      </c>
    </row>
    <row r="1065" spans="1:4">
      <c r="A1065" s="12">
        <v>34418</v>
      </c>
      <c r="B1065" s="7">
        <v>3478814285714.2856</v>
      </c>
      <c r="C1065" s="13">
        <v>0.28709621897673704</v>
      </c>
      <c r="D1065" s="14">
        <v>259643863.53698629</v>
      </c>
    </row>
    <row r="1066" spans="1:4">
      <c r="A1066" s="12">
        <v>34421</v>
      </c>
      <c r="B1066" s="7">
        <v>3473800000000</v>
      </c>
      <c r="C1066" s="13">
        <v>0.29664418499032047</v>
      </c>
      <c r="D1066" s="14">
        <v>259664776.52054796</v>
      </c>
    </row>
    <row r="1067" spans="1:4">
      <c r="A1067" s="12">
        <v>34422</v>
      </c>
      <c r="B1067" s="7">
        <v>3471700000000.0005</v>
      </c>
      <c r="C1067" s="13">
        <v>0.29578441357518892</v>
      </c>
      <c r="D1067" s="14">
        <v>259671747.5150685</v>
      </c>
    </row>
    <row r="1068" spans="1:4">
      <c r="A1068" s="12">
        <v>34423</v>
      </c>
      <c r="B1068" s="7">
        <v>3469600000000</v>
      </c>
      <c r="C1068" s="13">
        <v>0.29522769324926684</v>
      </c>
      <c r="D1068" s="14">
        <v>259678718.50958905</v>
      </c>
    </row>
    <row r="1069" spans="1:4">
      <c r="A1069" s="12">
        <v>34424</v>
      </c>
      <c r="B1069" s="7">
        <v>3467500000000</v>
      </c>
      <c r="C1069" s="13">
        <v>0.28877460078880851</v>
      </c>
      <c r="D1069" s="14">
        <v>259685689.50410959</v>
      </c>
    </row>
    <row r="1070" spans="1:4">
      <c r="A1070" s="12">
        <v>34428</v>
      </c>
      <c r="B1070" s="7">
        <v>3459100000000</v>
      </c>
      <c r="C1070" s="13">
        <v>0.27251947173136792</v>
      </c>
      <c r="D1070" s="14">
        <v>259713573.48219177</v>
      </c>
    </row>
    <row r="1071" spans="1:4">
      <c r="A1071" s="12">
        <v>34429</v>
      </c>
      <c r="B1071" s="7">
        <v>3466042857142.8569</v>
      </c>
      <c r="C1071" s="13">
        <v>0.28182607733647452</v>
      </c>
      <c r="D1071" s="14">
        <v>259720544.47671232</v>
      </c>
    </row>
    <row r="1072" spans="1:4">
      <c r="A1072" s="12">
        <v>34430</v>
      </c>
      <c r="B1072" s="7">
        <v>3472985714285.7139</v>
      </c>
      <c r="C1072" s="13">
        <v>0.27768867080734716</v>
      </c>
      <c r="D1072" s="14">
        <v>259727515.47123289</v>
      </c>
    </row>
    <row r="1073" spans="1:4">
      <c r="A1073" s="12">
        <v>34431</v>
      </c>
      <c r="B1073" s="7">
        <v>3479928571428.5713</v>
      </c>
      <c r="C1073" s="13">
        <v>0.28057375288997632</v>
      </c>
      <c r="D1073" s="14">
        <v>259734486.46575344</v>
      </c>
    </row>
    <row r="1074" spans="1:4">
      <c r="A1074" s="12">
        <v>34432</v>
      </c>
      <c r="B1074" s="7">
        <v>3486871428571.4287</v>
      </c>
      <c r="C1074" s="13">
        <v>0.28327527973144673</v>
      </c>
      <c r="D1074" s="14">
        <v>259741457.46027398</v>
      </c>
    </row>
    <row r="1075" spans="1:4">
      <c r="A1075" s="12">
        <v>34435</v>
      </c>
      <c r="B1075" s="7">
        <v>3507700000000</v>
      </c>
      <c r="C1075" s="13">
        <v>0.28072781887078341</v>
      </c>
      <c r="D1075" s="14">
        <v>259762370.44383562</v>
      </c>
    </row>
    <row r="1076" spans="1:4">
      <c r="A1076" s="12">
        <v>34436</v>
      </c>
      <c r="B1076" s="7">
        <v>3510871428571.4287</v>
      </c>
      <c r="C1076" s="13">
        <v>0.2791383640714109</v>
      </c>
      <c r="D1076" s="14">
        <v>259769341.43835616</v>
      </c>
    </row>
    <row r="1077" spans="1:4">
      <c r="A1077" s="12">
        <v>34437</v>
      </c>
      <c r="B1077" s="7">
        <v>3514042857142.8569</v>
      </c>
      <c r="C1077" s="13">
        <v>0.27227803781704141</v>
      </c>
      <c r="D1077" s="14">
        <v>259776312.43287671</v>
      </c>
    </row>
    <row r="1078" spans="1:4">
      <c r="A1078" s="12">
        <v>34438</v>
      </c>
      <c r="B1078" s="7">
        <v>3517214285714.2856</v>
      </c>
      <c r="C1078" s="13">
        <v>0.26655988926014068</v>
      </c>
      <c r="D1078" s="14">
        <v>259783283.42739725</v>
      </c>
    </row>
    <row r="1079" spans="1:4">
      <c r="A1079" s="12">
        <v>34439</v>
      </c>
      <c r="B1079" s="7">
        <v>3520385714285.7144</v>
      </c>
      <c r="C1079" s="13">
        <v>0.26033678370590091</v>
      </c>
      <c r="D1079" s="14">
        <v>259790254.4219178</v>
      </c>
    </row>
    <row r="1080" spans="1:4">
      <c r="A1080" s="12">
        <v>34442</v>
      </c>
      <c r="B1080" s="7">
        <v>3529900000000</v>
      </c>
      <c r="C1080" s="13">
        <v>0.26327594428543938</v>
      </c>
      <c r="D1080" s="14">
        <v>259811167.40547946</v>
      </c>
    </row>
    <row r="1081" spans="1:4">
      <c r="A1081" s="12">
        <v>34443</v>
      </c>
      <c r="B1081" s="7">
        <v>3528085714285.7144</v>
      </c>
      <c r="C1081" s="13">
        <v>0.26810738895267705</v>
      </c>
      <c r="D1081" s="14">
        <v>259818138.40000001</v>
      </c>
    </row>
    <row r="1082" spans="1:4">
      <c r="A1082" s="12">
        <v>34444</v>
      </c>
      <c r="B1082" s="7">
        <v>3526271428571.4287</v>
      </c>
      <c r="C1082" s="13">
        <v>0.26432937268060225</v>
      </c>
      <c r="D1082" s="14">
        <v>259825109.39452055</v>
      </c>
    </row>
    <row r="1083" spans="1:4">
      <c r="A1083" s="12">
        <v>34445</v>
      </c>
      <c r="B1083" s="7">
        <v>3524457142857.1431</v>
      </c>
      <c r="C1083" s="13">
        <v>0.26700623928419032</v>
      </c>
      <c r="D1083" s="14">
        <v>259832080.3890411</v>
      </c>
    </row>
    <row r="1084" spans="1:4">
      <c r="A1084" s="12">
        <v>34446</v>
      </c>
      <c r="B1084" s="7">
        <v>3522642857142.8569</v>
      </c>
      <c r="C1084" s="13">
        <v>0.26917501209879929</v>
      </c>
      <c r="D1084" s="14">
        <v>259839051.38356164</v>
      </c>
    </row>
    <row r="1085" spans="1:4">
      <c r="A1085" s="12">
        <v>34449</v>
      </c>
      <c r="B1085" s="7">
        <v>3517200000000</v>
      </c>
      <c r="C1085" s="13">
        <v>0.25995754810498595</v>
      </c>
      <c r="D1085" s="14">
        <v>259859964.36712328</v>
      </c>
    </row>
    <row r="1086" spans="1:4">
      <c r="A1086" s="12">
        <v>34450</v>
      </c>
      <c r="B1086" s="7">
        <v>3511228571428.5713</v>
      </c>
      <c r="C1086" s="13">
        <v>0.26848168183241689</v>
      </c>
      <c r="D1086" s="14">
        <v>259866935.36164382</v>
      </c>
    </row>
    <row r="1087" spans="1:4">
      <c r="A1087" s="12">
        <v>34452</v>
      </c>
      <c r="B1087" s="7">
        <v>3499285714285.7144</v>
      </c>
      <c r="C1087" s="13">
        <v>0.27495808018713863</v>
      </c>
      <c r="D1087" s="14">
        <v>259880877.35068494</v>
      </c>
    </row>
    <row r="1088" spans="1:4">
      <c r="A1088" s="12">
        <v>34453</v>
      </c>
      <c r="B1088" s="7">
        <v>3493314285714.2856</v>
      </c>
      <c r="C1088" s="13">
        <v>0.27231944617200926</v>
      </c>
      <c r="D1088" s="14">
        <v>259887848.34520549</v>
      </c>
    </row>
    <row r="1089" spans="1:4">
      <c r="A1089" s="12">
        <v>34456</v>
      </c>
      <c r="B1089" s="7">
        <v>3475400000000</v>
      </c>
      <c r="C1089" s="13">
        <v>0.27808060055321254</v>
      </c>
      <c r="D1089" s="14">
        <v>259908761.32876712</v>
      </c>
    </row>
    <row r="1090" spans="1:4">
      <c r="A1090" s="12">
        <v>34457</v>
      </c>
      <c r="B1090" s="7">
        <v>3474600000000</v>
      </c>
      <c r="C1090" s="13">
        <v>0.28162010178383518</v>
      </c>
      <c r="D1090" s="14">
        <v>259915732.32328767</v>
      </c>
    </row>
    <row r="1091" spans="1:4">
      <c r="A1091" s="12">
        <v>34458</v>
      </c>
      <c r="B1091" s="7">
        <v>3473800000000</v>
      </c>
      <c r="C1091" s="13">
        <v>0.27783119989232646</v>
      </c>
      <c r="D1091" s="14">
        <v>259922703.31780821</v>
      </c>
    </row>
    <row r="1092" spans="1:4">
      <c r="A1092" s="12">
        <v>34459</v>
      </c>
      <c r="B1092" s="7">
        <v>3473000000000</v>
      </c>
      <c r="C1092" s="13">
        <v>0.2730956456763719</v>
      </c>
      <c r="D1092" s="14">
        <v>259929674.31232876</v>
      </c>
    </row>
    <row r="1093" spans="1:4">
      <c r="A1093" s="12">
        <v>34460</v>
      </c>
      <c r="B1093" s="7">
        <v>3472200000000.0005</v>
      </c>
      <c r="C1093" s="13">
        <v>0.26991480016181846</v>
      </c>
      <c r="D1093" s="14">
        <v>259936645.3068493</v>
      </c>
    </row>
    <row r="1094" spans="1:4">
      <c r="A1094" s="12">
        <v>34463</v>
      </c>
      <c r="B1094" s="7">
        <v>3469800000000</v>
      </c>
      <c r="C1094" s="13">
        <v>0.27624883024151348</v>
      </c>
      <c r="D1094" s="14">
        <v>259957558.29041097</v>
      </c>
    </row>
    <row r="1095" spans="1:4">
      <c r="A1095" s="12">
        <v>34464</v>
      </c>
      <c r="B1095" s="7">
        <v>3472714285714.2856</v>
      </c>
      <c r="C1095" s="13">
        <v>0.27719231976607556</v>
      </c>
      <c r="D1095" s="14">
        <v>259964529.28493151</v>
      </c>
    </row>
    <row r="1096" spans="1:4">
      <c r="A1096" s="12">
        <v>34465</v>
      </c>
      <c r="B1096" s="7">
        <v>3475628571428.5713</v>
      </c>
      <c r="C1096" s="13">
        <v>0.28079090356329028</v>
      </c>
      <c r="D1096" s="14">
        <v>259971500.27945206</v>
      </c>
    </row>
    <row r="1097" spans="1:4">
      <c r="A1097" s="12">
        <v>34466</v>
      </c>
      <c r="B1097" s="7">
        <v>3478542857142.8569</v>
      </c>
      <c r="C1097" s="13">
        <v>0.27742052582253263</v>
      </c>
      <c r="D1097" s="14">
        <v>259978471.2739726</v>
      </c>
    </row>
    <row r="1098" spans="1:4">
      <c r="A1098" s="12">
        <v>34467</v>
      </c>
      <c r="B1098" s="7">
        <v>3481457142857.1431</v>
      </c>
      <c r="C1098" s="13">
        <v>0.2821833519065598</v>
      </c>
      <c r="D1098" s="14">
        <v>259985442.26849315</v>
      </c>
    </row>
    <row r="1099" spans="1:4">
      <c r="A1099" s="12">
        <v>34470</v>
      </c>
      <c r="B1099" s="7">
        <v>3490200000000</v>
      </c>
      <c r="C1099" s="13">
        <v>0.28481405736855975</v>
      </c>
      <c r="D1099" s="14">
        <v>260006355.25205478</v>
      </c>
    </row>
    <row r="1100" spans="1:4">
      <c r="A1100" s="12">
        <v>34471</v>
      </c>
      <c r="B1100" s="7">
        <v>3489342857142.8569</v>
      </c>
      <c r="C1100" s="13">
        <v>0.28286879148934296</v>
      </c>
      <c r="D1100" s="14">
        <v>260013326.24657536</v>
      </c>
    </row>
    <row r="1101" spans="1:4">
      <c r="A1101" s="12">
        <v>34472</v>
      </c>
      <c r="B1101" s="7">
        <v>3488485714285.7139</v>
      </c>
      <c r="C1101" s="13">
        <v>0.28108486144684597</v>
      </c>
      <c r="D1101" s="14">
        <v>260020297.2410959</v>
      </c>
    </row>
    <row r="1102" spans="1:4">
      <c r="A1102" s="12">
        <v>34473</v>
      </c>
      <c r="B1102" s="7">
        <v>3487628571428.5713</v>
      </c>
      <c r="C1102" s="13">
        <v>0.27474173894246395</v>
      </c>
      <c r="D1102" s="14">
        <v>260027268.23561645</v>
      </c>
    </row>
    <row r="1103" spans="1:4">
      <c r="A1103" s="12">
        <v>34474</v>
      </c>
      <c r="B1103" s="7">
        <v>3486771428571.4282</v>
      </c>
      <c r="C1103" s="13">
        <v>0.27952428736504131</v>
      </c>
      <c r="D1103" s="14">
        <v>260034239.23013699</v>
      </c>
    </row>
    <row r="1104" spans="1:4">
      <c r="A1104" s="12">
        <v>34477</v>
      </c>
      <c r="B1104" s="7">
        <v>3484200000000</v>
      </c>
      <c r="C1104" s="13">
        <v>0.2938000814975395</v>
      </c>
      <c r="D1104" s="14">
        <v>260055152.21369863</v>
      </c>
    </row>
    <row r="1105" spans="1:4">
      <c r="A1105" s="12">
        <v>34478</v>
      </c>
      <c r="B1105" s="7">
        <v>3481142857142.8569</v>
      </c>
      <c r="C1105" s="13">
        <v>0.29037515070203967</v>
      </c>
      <c r="D1105" s="14">
        <v>260062123.20821917</v>
      </c>
    </row>
    <row r="1106" spans="1:4">
      <c r="A1106" s="12">
        <v>34479</v>
      </c>
      <c r="B1106" s="7">
        <v>3478085714285.7144</v>
      </c>
      <c r="C1106" s="13">
        <v>0.29836803578421961</v>
      </c>
      <c r="D1106" s="14">
        <v>260069094.20273972</v>
      </c>
    </row>
    <row r="1107" spans="1:4">
      <c r="A1107" s="12">
        <v>34480</v>
      </c>
      <c r="B1107" s="7">
        <v>3475028571428.5713</v>
      </c>
      <c r="C1107" s="13">
        <v>0.29490904906310733</v>
      </c>
      <c r="D1107" s="14">
        <v>260076065.19726026</v>
      </c>
    </row>
    <row r="1108" spans="1:4">
      <c r="A1108" s="12">
        <v>34481</v>
      </c>
      <c r="B1108" s="7">
        <v>3471971428571.4287</v>
      </c>
      <c r="C1108" s="13">
        <v>0.29560421839921652</v>
      </c>
      <c r="D1108" s="14">
        <v>260083036.19178084</v>
      </c>
    </row>
    <row r="1109" spans="1:4">
      <c r="A1109" s="12">
        <v>34485</v>
      </c>
      <c r="B1109" s="7">
        <v>3462314285714.2856</v>
      </c>
      <c r="C1109" s="13">
        <v>0.28139661889389805</v>
      </c>
      <c r="D1109" s="14">
        <v>260110920.16986302</v>
      </c>
    </row>
    <row r="1110" spans="1:4">
      <c r="A1110" s="12">
        <v>34486</v>
      </c>
      <c r="B1110" s="7">
        <v>3461828571428.5718</v>
      </c>
      <c r="C1110" s="13">
        <v>0.28653890439096263</v>
      </c>
      <c r="D1110" s="14">
        <v>260117891.16438356</v>
      </c>
    </row>
    <row r="1111" spans="1:4">
      <c r="A1111" s="12">
        <v>34487</v>
      </c>
      <c r="B1111" s="7">
        <v>3461342857142.8569</v>
      </c>
      <c r="C1111" s="13">
        <v>0.27372051832072714</v>
      </c>
      <c r="D1111" s="14">
        <v>260124862.15890411</v>
      </c>
    </row>
    <row r="1112" spans="1:4">
      <c r="A1112" s="12">
        <v>34488</v>
      </c>
      <c r="B1112" s="7">
        <v>3460857142857.1431</v>
      </c>
      <c r="C1112" s="13">
        <v>0.27591770701279439</v>
      </c>
      <c r="D1112" s="14">
        <v>260131833.15342465</v>
      </c>
    </row>
    <row r="1113" spans="1:4">
      <c r="A1113" s="12">
        <v>34491</v>
      </c>
      <c r="B1113" s="7">
        <v>3459400000000</v>
      </c>
      <c r="C1113" s="13">
        <v>0.27599511582404662</v>
      </c>
      <c r="D1113" s="14">
        <v>260152746.13698632</v>
      </c>
    </row>
    <row r="1114" spans="1:4">
      <c r="A1114" s="12">
        <v>34492</v>
      </c>
      <c r="B1114" s="7">
        <v>3464857142857.1431</v>
      </c>
      <c r="C1114" s="13">
        <v>0.27211646137309364</v>
      </c>
      <c r="D1114" s="14">
        <v>260159717.13150686</v>
      </c>
    </row>
    <row r="1115" spans="1:4">
      <c r="A1115" s="12">
        <v>34493</v>
      </c>
      <c r="B1115" s="7">
        <v>3470314285714.2856</v>
      </c>
      <c r="C1115" s="13">
        <v>0.25895321195920334</v>
      </c>
      <c r="D1115" s="14">
        <v>260166688.12602741</v>
      </c>
    </row>
    <row r="1116" spans="1:4">
      <c r="A1116" s="12">
        <v>34494</v>
      </c>
      <c r="B1116" s="7">
        <v>3475771428571.4287</v>
      </c>
      <c r="C1116" s="13">
        <v>0.26143462587920802</v>
      </c>
      <c r="D1116" s="14">
        <v>260173659.12054795</v>
      </c>
    </row>
    <row r="1117" spans="1:4">
      <c r="A1117" s="12">
        <v>34495</v>
      </c>
      <c r="B1117" s="7">
        <v>3481228571428.5713</v>
      </c>
      <c r="C1117" s="13">
        <v>0.25326030113503012</v>
      </c>
      <c r="D1117" s="14">
        <v>260180630.1150685</v>
      </c>
    </row>
    <row r="1118" spans="1:4">
      <c r="A1118" s="12">
        <v>34498</v>
      </c>
      <c r="B1118" s="7">
        <v>3497600000000</v>
      </c>
      <c r="C1118" s="13">
        <v>0.25223879197705523</v>
      </c>
      <c r="D1118" s="14">
        <v>260201543.09863013</v>
      </c>
    </row>
    <row r="1119" spans="1:4">
      <c r="A1119" s="12">
        <v>34499</v>
      </c>
      <c r="B1119" s="7">
        <v>3497171428571.4282</v>
      </c>
      <c r="C1119" s="13">
        <v>0.24999042797786364</v>
      </c>
      <c r="D1119" s="14">
        <v>260208514.09315068</v>
      </c>
    </row>
    <row r="1120" spans="1:4">
      <c r="A1120" s="12">
        <v>34500</v>
      </c>
      <c r="B1120" s="7">
        <v>3496742857142.8574</v>
      </c>
      <c r="C1120" s="13">
        <v>0.23954598285891629</v>
      </c>
      <c r="D1120" s="14">
        <v>260215485.08767122</v>
      </c>
    </row>
    <row r="1121" spans="1:4">
      <c r="A1121" s="12">
        <v>34501</v>
      </c>
      <c r="B1121" s="7">
        <v>3496314285714.2856</v>
      </c>
      <c r="C1121" s="13">
        <v>0.24356692967986313</v>
      </c>
      <c r="D1121" s="14">
        <v>260222456.0821918</v>
      </c>
    </row>
    <row r="1122" spans="1:4">
      <c r="A1122" s="12">
        <v>34502</v>
      </c>
      <c r="B1122" s="7">
        <v>3495885714285.7144</v>
      </c>
      <c r="C1122" s="13">
        <v>0.24287969123449021</v>
      </c>
      <c r="D1122" s="14">
        <v>260229427.07671234</v>
      </c>
    </row>
    <row r="1123" spans="1:4">
      <c r="A1123" s="12">
        <v>34505</v>
      </c>
      <c r="B1123" s="7">
        <v>3494600000000</v>
      </c>
      <c r="C1123" s="13">
        <v>0.23821097013081241</v>
      </c>
      <c r="D1123" s="14">
        <v>260250340.06027398</v>
      </c>
    </row>
    <row r="1124" spans="1:4">
      <c r="A1124" s="12">
        <v>34506</v>
      </c>
      <c r="B1124" s="7">
        <v>3491600000000</v>
      </c>
      <c r="C1124" s="13">
        <v>0.24836929500045385</v>
      </c>
      <c r="D1124" s="14">
        <v>260257311.05479452</v>
      </c>
    </row>
    <row r="1125" spans="1:4">
      <c r="A1125" s="12">
        <v>34507</v>
      </c>
      <c r="B1125" s="7">
        <v>3488600000000</v>
      </c>
      <c r="C1125" s="13">
        <v>0.26016308889697703</v>
      </c>
      <c r="D1125" s="14">
        <v>260264282.04931507</v>
      </c>
    </row>
    <row r="1126" spans="1:4">
      <c r="A1126" s="12">
        <v>34508</v>
      </c>
      <c r="B1126" s="7">
        <v>3485600000000</v>
      </c>
      <c r="C1126" s="13">
        <v>0.26621098551302247</v>
      </c>
      <c r="D1126" s="14">
        <v>260271253.04383561</v>
      </c>
    </row>
    <row r="1127" spans="1:4">
      <c r="A1127" s="12">
        <v>34509</v>
      </c>
      <c r="B1127" s="7">
        <v>3482600000000</v>
      </c>
      <c r="C1127" s="13">
        <v>0.24747501887535869</v>
      </c>
      <c r="D1127" s="14">
        <v>260278224.03835616</v>
      </c>
    </row>
    <row r="1128" spans="1:4">
      <c r="A1128" s="12">
        <v>34512</v>
      </c>
      <c r="B1128" s="7">
        <v>3473600000000</v>
      </c>
      <c r="C1128" s="13">
        <v>0.2484518393199277</v>
      </c>
      <c r="D1128" s="14">
        <v>260299137.02191782</v>
      </c>
    </row>
    <row r="1129" spans="1:4">
      <c r="A1129" s="12">
        <v>34513</v>
      </c>
      <c r="B1129" s="7">
        <v>3470342857142.8569</v>
      </c>
      <c r="C1129" s="13">
        <v>0.24019296201717139</v>
      </c>
      <c r="D1129" s="14">
        <v>260306108.01643836</v>
      </c>
    </row>
    <row r="1130" spans="1:4">
      <c r="A1130" s="12">
        <v>34514</v>
      </c>
      <c r="B1130" s="7">
        <v>3467085714285.7144</v>
      </c>
      <c r="C1130" s="13">
        <v>0.24525980240783021</v>
      </c>
      <c r="D1130" s="14">
        <v>260313079.01095891</v>
      </c>
    </row>
    <row r="1131" spans="1:4">
      <c r="A1131" s="12">
        <v>34515</v>
      </c>
      <c r="B1131" s="7">
        <v>3463828571428.5718</v>
      </c>
      <c r="C1131" s="13">
        <v>0.24166044507911547</v>
      </c>
      <c r="D1131" s="14">
        <v>260320050.00547945</v>
      </c>
    </row>
    <row r="1132" spans="1:4">
      <c r="A1132" s="12">
        <v>34516</v>
      </c>
      <c r="B1132" s="7">
        <v>3460571428571.4282</v>
      </c>
      <c r="C1132" s="13">
        <v>0.23707356323521697</v>
      </c>
      <c r="D1132" s="14">
        <v>260327021</v>
      </c>
    </row>
    <row r="1133" spans="1:4">
      <c r="A1133" s="12">
        <v>34520</v>
      </c>
      <c r="B1133" s="7">
        <v>3456300000000</v>
      </c>
      <c r="C1133" s="13">
        <v>0.24612806153077801</v>
      </c>
      <c r="D1133" s="14">
        <v>260354158.04109588</v>
      </c>
    </row>
    <row r="1134" spans="1:4">
      <c r="A1134" s="12">
        <v>34521</v>
      </c>
      <c r="B1134" s="7">
        <v>3461800000000</v>
      </c>
      <c r="C1134" s="13">
        <v>0.24981238048314949</v>
      </c>
      <c r="D1134" s="14">
        <v>260360942.30136988</v>
      </c>
    </row>
    <row r="1135" spans="1:4">
      <c r="A1135" s="12">
        <v>34522</v>
      </c>
      <c r="B1135" s="7">
        <v>3467300000000</v>
      </c>
      <c r="C1135" s="13">
        <v>0.25648242189290943</v>
      </c>
      <c r="D1135" s="14">
        <v>260367726.56164384</v>
      </c>
    </row>
    <row r="1136" spans="1:4">
      <c r="A1136" s="12">
        <v>34523</v>
      </c>
      <c r="B1136" s="7">
        <v>3472800000000</v>
      </c>
      <c r="C1136" s="13">
        <v>0.26006825867502237</v>
      </c>
      <c r="D1136" s="14">
        <v>260374510.8219178</v>
      </c>
    </row>
    <row r="1137" spans="1:4">
      <c r="A1137" s="12">
        <v>34526</v>
      </c>
      <c r="B1137" s="7">
        <v>3489300000000</v>
      </c>
      <c r="C1137" s="13">
        <v>0.25401427607546606</v>
      </c>
      <c r="D1137" s="14">
        <v>260394863.60273972</v>
      </c>
    </row>
    <row r="1138" spans="1:4">
      <c r="A1138" s="12">
        <v>34527</v>
      </c>
      <c r="B1138" s="7">
        <v>3492542857142.8574</v>
      </c>
      <c r="C1138" s="13">
        <v>0.25477359520189541</v>
      </c>
      <c r="D1138" s="14">
        <v>260401647.86301368</v>
      </c>
    </row>
    <row r="1139" spans="1:4">
      <c r="A1139" s="12">
        <v>34528</v>
      </c>
      <c r="B1139" s="7">
        <v>3495785714285.7144</v>
      </c>
      <c r="C1139" s="13">
        <v>0.25791440607815924</v>
      </c>
      <c r="D1139" s="14">
        <v>260408432.12328768</v>
      </c>
    </row>
    <row r="1140" spans="1:4">
      <c r="A1140" s="12">
        <v>34529</v>
      </c>
      <c r="B1140" s="7">
        <v>3499028571428.5713</v>
      </c>
      <c r="C1140" s="13">
        <v>0.26023525224015798</v>
      </c>
      <c r="D1140" s="14">
        <v>260415216.38356164</v>
      </c>
    </row>
    <row r="1141" spans="1:4">
      <c r="A1141" s="12">
        <v>34530</v>
      </c>
      <c r="B1141" s="7">
        <v>3502271428571.4287</v>
      </c>
      <c r="C1141" s="13">
        <v>0.26617138157060266</v>
      </c>
      <c r="D1141" s="14">
        <v>260422000.6438356</v>
      </c>
    </row>
    <row r="1142" spans="1:4">
      <c r="A1142" s="12">
        <v>34533</v>
      </c>
      <c r="B1142" s="7">
        <v>3512000000000</v>
      </c>
      <c r="C1142" s="13">
        <v>0.26890361588586204</v>
      </c>
      <c r="D1142" s="14">
        <v>260442353.42465752</v>
      </c>
    </row>
    <row r="1143" spans="1:4">
      <c r="A1143" s="12">
        <v>34534</v>
      </c>
      <c r="B1143" s="7">
        <v>3509742857142.8574</v>
      </c>
      <c r="C1143" s="13">
        <v>0.26793305449267224</v>
      </c>
      <c r="D1143" s="14">
        <v>260449137.68493152</v>
      </c>
    </row>
    <row r="1144" spans="1:4">
      <c r="A1144" s="12">
        <v>34535</v>
      </c>
      <c r="B1144" s="7">
        <v>3507485714285.7139</v>
      </c>
      <c r="C1144" s="13">
        <v>0.27810684010692538</v>
      </c>
      <c r="D1144" s="14">
        <v>260455921.94520548</v>
      </c>
    </row>
    <row r="1145" spans="1:4">
      <c r="A1145" s="12">
        <v>34536</v>
      </c>
      <c r="B1145" s="7">
        <v>3505228571428.5713</v>
      </c>
      <c r="C1145" s="13">
        <v>0.28545487262130947</v>
      </c>
      <c r="D1145" s="14">
        <v>260462706.20547944</v>
      </c>
    </row>
    <row r="1146" spans="1:4">
      <c r="A1146" s="12">
        <v>34537</v>
      </c>
      <c r="B1146" s="7">
        <v>3502971428571.4287</v>
      </c>
      <c r="C1146" s="13">
        <v>0.29149198578947516</v>
      </c>
      <c r="D1146" s="14">
        <v>260469490.46575344</v>
      </c>
    </row>
    <row r="1147" spans="1:4">
      <c r="A1147" s="12">
        <v>34540</v>
      </c>
      <c r="B1147" s="7">
        <v>3496200000000</v>
      </c>
      <c r="C1147" s="13">
        <v>0.2837980005719305</v>
      </c>
      <c r="D1147" s="14">
        <v>260489843.24657536</v>
      </c>
    </row>
    <row r="1148" spans="1:4">
      <c r="A1148" s="12">
        <v>34541</v>
      </c>
      <c r="B1148" s="7">
        <v>3492642857142.8569</v>
      </c>
      <c r="C1148" s="13">
        <v>0.28236994776864172</v>
      </c>
      <c r="D1148" s="14">
        <v>260496627.50684932</v>
      </c>
    </row>
    <row r="1149" spans="1:4">
      <c r="A1149" s="12">
        <v>34542</v>
      </c>
      <c r="B1149" s="7">
        <v>3489085714285.7144</v>
      </c>
      <c r="C1149" s="13">
        <v>0.28491515236417747</v>
      </c>
      <c r="D1149" s="14">
        <v>260503411.76712328</v>
      </c>
    </row>
    <row r="1150" spans="1:4">
      <c r="A1150" s="12">
        <v>34543</v>
      </c>
      <c r="B1150" s="7">
        <v>3485528571428.5713</v>
      </c>
      <c r="C1150" s="13">
        <v>0.27958885532322014</v>
      </c>
      <c r="D1150" s="14">
        <v>260510196.02739727</v>
      </c>
    </row>
    <row r="1151" spans="1:4">
      <c r="A1151" s="12">
        <v>34544</v>
      </c>
      <c r="B1151" s="7">
        <v>3481971428571.4287</v>
      </c>
      <c r="C1151" s="13">
        <v>0.27141152341980229</v>
      </c>
      <c r="D1151" s="14">
        <v>260516980.28767124</v>
      </c>
    </row>
    <row r="1152" spans="1:4">
      <c r="A1152" s="12">
        <v>34547</v>
      </c>
      <c r="B1152" s="7">
        <v>3471300000000</v>
      </c>
      <c r="C1152" s="13">
        <v>0.27102655945551379</v>
      </c>
      <c r="D1152" s="14">
        <v>260537333.06849316</v>
      </c>
    </row>
    <row r="1153" spans="1:4">
      <c r="A1153" s="12">
        <v>34548</v>
      </c>
      <c r="B1153" s="7">
        <v>3472500000000</v>
      </c>
      <c r="C1153" s="13">
        <v>0.2827736798549001</v>
      </c>
      <c r="D1153" s="14">
        <v>260544117.32876712</v>
      </c>
    </row>
    <row r="1154" spans="1:4">
      <c r="A1154" s="12">
        <v>34549</v>
      </c>
      <c r="B1154" s="7">
        <v>3473700000000.0005</v>
      </c>
      <c r="C1154" s="13">
        <v>0.29577394498738685</v>
      </c>
      <c r="D1154" s="14">
        <v>260550901.58904108</v>
      </c>
    </row>
    <row r="1155" spans="1:4">
      <c r="A1155" s="12">
        <v>34550</v>
      </c>
      <c r="B1155" s="7">
        <v>3474900000000</v>
      </c>
      <c r="C1155" s="13">
        <v>0.29217941389553953</v>
      </c>
      <c r="D1155" s="14">
        <v>260557685.84931508</v>
      </c>
    </row>
    <row r="1156" spans="1:4">
      <c r="A1156" s="12">
        <v>34551</v>
      </c>
      <c r="B1156" s="7">
        <v>3476100000000</v>
      </c>
      <c r="C1156" s="13">
        <v>0.3055354012168357</v>
      </c>
      <c r="D1156" s="14">
        <v>260564470.10958904</v>
      </c>
    </row>
    <row r="1157" spans="1:4">
      <c r="A1157" s="12">
        <v>34554</v>
      </c>
      <c r="B1157" s="7">
        <v>3479700000000</v>
      </c>
      <c r="C1157" s="13">
        <v>0.3135460881988823</v>
      </c>
      <c r="D1157" s="14">
        <v>260584822.89041096</v>
      </c>
    </row>
    <row r="1158" spans="1:4">
      <c r="A1158" s="12">
        <v>34555</v>
      </c>
      <c r="B1158" s="7">
        <v>3482471428571.4287</v>
      </c>
      <c r="C1158" s="13">
        <v>0.30913294154603815</v>
      </c>
      <c r="D1158" s="14">
        <v>260591607.15068492</v>
      </c>
    </row>
    <row r="1159" spans="1:4">
      <c r="A1159" s="12">
        <v>34556</v>
      </c>
      <c r="B1159" s="7">
        <v>3485242857142.8569</v>
      </c>
      <c r="C1159" s="13">
        <v>0.29994666520879215</v>
      </c>
      <c r="D1159" s="14">
        <v>260598391.41095892</v>
      </c>
    </row>
    <row r="1160" spans="1:4">
      <c r="A1160" s="12">
        <v>34557</v>
      </c>
      <c r="B1160" s="7">
        <v>3488014285714.2856</v>
      </c>
      <c r="C1160" s="13">
        <v>0.3164051461593812</v>
      </c>
      <c r="D1160" s="14">
        <v>260605175.67123288</v>
      </c>
    </row>
    <row r="1161" spans="1:4">
      <c r="A1161" s="12">
        <v>34558</v>
      </c>
      <c r="B1161" s="7">
        <v>3490785714285.7144</v>
      </c>
      <c r="C1161" s="13">
        <v>0.31632871058758982</v>
      </c>
      <c r="D1161" s="14">
        <v>260611959.93150684</v>
      </c>
    </row>
    <row r="1162" spans="1:4">
      <c r="A1162" s="12">
        <v>34561</v>
      </c>
      <c r="B1162" s="7">
        <v>3499100000000</v>
      </c>
      <c r="C1162" s="13">
        <v>0.3097302901613988</v>
      </c>
      <c r="D1162" s="14">
        <v>260632312.71232876</v>
      </c>
    </row>
    <row r="1163" spans="1:4">
      <c r="A1163" s="12">
        <v>34562</v>
      </c>
      <c r="B1163" s="7">
        <v>3498228571428.5713</v>
      </c>
      <c r="C1163" s="13">
        <v>0.30700879594674341</v>
      </c>
      <c r="D1163" s="14">
        <v>260639096.97260273</v>
      </c>
    </row>
    <row r="1164" spans="1:4">
      <c r="A1164" s="12">
        <v>34563</v>
      </c>
      <c r="B1164" s="7">
        <v>3497357142857.1426</v>
      </c>
      <c r="C1164" s="13">
        <v>0.29569720841969005</v>
      </c>
      <c r="D1164" s="14">
        <v>260645881.23287672</v>
      </c>
    </row>
    <row r="1165" spans="1:4">
      <c r="A1165" s="12">
        <v>34564</v>
      </c>
      <c r="B1165" s="7">
        <v>3496485714285.7139</v>
      </c>
      <c r="C1165" s="13">
        <v>0.3174805165436359</v>
      </c>
      <c r="D1165" s="14">
        <v>260652665.49315068</v>
      </c>
    </row>
    <row r="1166" spans="1:4">
      <c r="A1166" s="12">
        <v>34565</v>
      </c>
      <c r="B1166" s="7">
        <v>3495614285714.2856</v>
      </c>
      <c r="C1166" s="13">
        <v>0.32992687466295878</v>
      </c>
      <c r="D1166" s="14">
        <v>260659449.75342464</v>
      </c>
    </row>
    <row r="1167" spans="1:4">
      <c r="A1167" s="12">
        <v>34568</v>
      </c>
      <c r="B1167" s="7">
        <v>3493000000000</v>
      </c>
      <c r="C1167" s="13">
        <v>0.34898330897791074</v>
      </c>
      <c r="D1167" s="14">
        <v>260679802.53424656</v>
      </c>
    </row>
    <row r="1168" spans="1:4">
      <c r="A1168" s="12">
        <v>34569</v>
      </c>
      <c r="B1168" s="7">
        <v>3490614285714.2856</v>
      </c>
      <c r="C1168" s="13">
        <v>0.36453489332444161</v>
      </c>
      <c r="D1168" s="14">
        <v>260686586.79452056</v>
      </c>
    </row>
    <row r="1169" spans="1:4">
      <c r="A1169" s="12">
        <v>34570</v>
      </c>
      <c r="B1169" s="7">
        <v>3488228571428.5713</v>
      </c>
      <c r="C1169" s="13">
        <v>0.37234082375165256</v>
      </c>
      <c r="D1169" s="14">
        <v>260693371.05479452</v>
      </c>
    </row>
    <row r="1170" spans="1:4">
      <c r="A1170" s="12">
        <v>34571</v>
      </c>
      <c r="B1170" s="7">
        <v>3485842857142.8569</v>
      </c>
      <c r="C1170" s="13">
        <v>0.34046612503461626</v>
      </c>
      <c r="D1170" s="14">
        <v>260700155.31506848</v>
      </c>
    </row>
    <row r="1171" spans="1:4">
      <c r="A1171" s="12">
        <v>34572</v>
      </c>
      <c r="B1171" s="7">
        <v>3483457142857.1431</v>
      </c>
      <c r="C1171" s="13">
        <v>0.34418363103222233</v>
      </c>
      <c r="D1171" s="14">
        <v>260706939.57534248</v>
      </c>
    </row>
    <row r="1172" spans="1:4">
      <c r="A1172" s="12">
        <v>34575</v>
      </c>
      <c r="B1172" s="7">
        <v>3476300000000</v>
      </c>
      <c r="C1172" s="13">
        <v>0.33139988256063341</v>
      </c>
      <c r="D1172" s="14">
        <v>260727292.3561644</v>
      </c>
    </row>
    <row r="1173" spans="1:4">
      <c r="A1173" s="12">
        <v>34576</v>
      </c>
      <c r="B1173" s="7">
        <v>3473614285714.2856</v>
      </c>
      <c r="C1173" s="13">
        <v>0.34531998338756187</v>
      </c>
      <c r="D1173" s="14">
        <v>260734076.61643836</v>
      </c>
    </row>
    <row r="1174" spans="1:4">
      <c r="A1174" s="12">
        <v>34577</v>
      </c>
      <c r="B1174" s="7">
        <v>3470928571428.5718</v>
      </c>
      <c r="C1174" s="13">
        <v>0.34636259507910311</v>
      </c>
      <c r="D1174" s="14">
        <v>260740860.87671232</v>
      </c>
    </row>
    <row r="1175" spans="1:4">
      <c r="A1175" s="12">
        <v>34578</v>
      </c>
      <c r="B1175" s="7">
        <v>3468242857142.8574</v>
      </c>
      <c r="C1175" s="13">
        <v>0.34512344397280897</v>
      </c>
      <c r="D1175" s="14">
        <v>260747645.13698632</v>
      </c>
    </row>
    <row r="1176" spans="1:4">
      <c r="A1176" s="12">
        <v>34579</v>
      </c>
      <c r="B1176" s="7">
        <v>3465557142857.1431</v>
      </c>
      <c r="C1176" s="13">
        <v>0.35329076471300563</v>
      </c>
      <c r="D1176" s="14">
        <v>260754429.39726028</v>
      </c>
    </row>
    <row r="1177" spans="1:4">
      <c r="A1177" s="12">
        <v>34583</v>
      </c>
      <c r="B1177" s="7">
        <v>3462042857142.8569</v>
      </c>
      <c r="C1177" s="13">
        <v>0.34365649369095658</v>
      </c>
      <c r="D1177" s="14">
        <v>260781566.43835616</v>
      </c>
    </row>
    <row r="1178" spans="1:4">
      <c r="A1178" s="12">
        <v>34584</v>
      </c>
      <c r="B1178" s="7">
        <v>3466585714285.7144</v>
      </c>
      <c r="C1178" s="13">
        <v>0.33565428734323449</v>
      </c>
      <c r="D1178" s="14">
        <v>260788350.69863012</v>
      </c>
    </row>
    <row r="1179" spans="1:4">
      <c r="A1179" s="12">
        <v>34585</v>
      </c>
      <c r="B1179" s="7">
        <v>3471128571428.5713</v>
      </c>
      <c r="C1179" s="13">
        <v>0.33102451921933324</v>
      </c>
      <c r="D1179" s="14">
        <v>260795134.95890412</v>
      </c>
    </row>
    <row r="1180" spans="1:4">
      <c r="A1180" s="12">
        <v>34586</v>
      </c>
      <c r="B1180" s="7">
        <v>3475671428571.4287</v>
      </c>
      <c r="C1180" s="13">
        <v>0.33630623471382853</v>
      </c>
      <c r="D1180" s="14">
        <v>260801919.21917808</v>
      </c>
    </row>
    <row r="1181" spans="1:4">
      <c r="A1181" s="12">
        <v>34589</v>
      </c>
      <c r="B1181" s="7">
        <v>3489300000000</v>
      </c>
      <c r="C1181" s="13">
        <v>0.3278789693750836</v>
      </c>
      <c r="D1181" s="14">
        <v>260822272</v>
      </c>
    </row>
    <row r="1182" spans="1:4">
      <c r="A1182" s="12">
        <v>34590</v>
      </c>
      <c r="B1182" s="7">
        <v>3490642857142.8574</v>
      </c>
      <c r="C1182" s="13">
        <v>0.33234791825649873</v>
      </c>
      <c r="D1182" s="14">
        <v>260829056.26027396</v>
      </c>
    </row>
    <row r="1183" spans="1:4">
      <c r="A1183" s="12">
        <v>34591</v>
      </c>
      <c r="B1183" s="7">
        <v>3491985714285.7144</v>
      </c>
      <c r="C1183" s="13">
        <v>0.33631504996036771</v>
      </c>
      <c r="D1183" s="14">
        <v>260835840.52054796</v>
      </c>
    </row>
    <row r="1184" spans="1:4">
      <c r="A1184" s="12">
        <v>34592</v>
      </c>
      <c r="B1184" s="7">
        <v>3493328571428.5718</v>
      </c>
      <c r="C1184" s="13">
        <v>0.34649817730058802</v>
      </c>
      <c r="D1184" s="14">
        <v>260842624.78082192</v>
      </c>
    </row>
    <row r="1185" spans="1:4">
      <c r="A1185" s="12">
        <v>34593</v>
      </c>
      <c r="B1185" s="7">
        <v>3494671428571.4282</v>
      </c>
      <c r="C1185" s="13">
        <v>0.34519211391342214</v>
      </c>
      <c r="D1185" s="14">
        <v>260849409.04109588</v>
      </c>
    </row>
    <row r="1186" spans="1:4">
      <c r="A1186" s="12">
        <v>34596</v>
      </c>
      <c r="B1186" s="7">
        <v>3498700000000</v>
      </c>
      <c r="C1186" s="13">
        <v>0.34143018412498882</v>
      </c>
      <c r="D1186" s="14">
        <v>260869761.8219178</v>
      </c>
    </row>
    <row r="1187" spans="1:4">
      <c r="A1187" s="12">
        <v>34597</v>
      </c>
      <c r="B1187" s="7">
        <v>3495899999999.9995</v>
      </c>
      <c r="C1187" s="13">
        <v>0.35612307632176882</v>
      </c>
      <c r="D1187" s="14">
        <v>260876546.0821918</v>
      </c>
    </row>
    <row r="1188" spans="1:4">
      <c r="A1188" s="12">
        <v>34598</v>
      </c>
      <c r="B1188" s="7">
        <v>3493100000000</v>
      </c>
      <c r="C1188" s="13">
        <v>0.37274502636335616</v>
      </c>
      <c r="D1188" s="14">
        <v>260883330.34246576</v>
      </c>
    </row>
    <row r="1189" spans="1:4">
      <c r="A1189" s="12">
        <v>34599</v>
      </c>
      <c r="B1189" s="7">
        <v>3490299999999.9995</v>
      </c>
      <c r="C1189" s="13">
        <v>0.37797788608153621</v>
      </c>
      <c r="D1189" s="14">
        <v>260890114.60273972</v>
      </c>
    </row>
    <row r="1190" spans="1:4">
      <c r="A1190" s="12">
        <v>34600</v>
      </c>
      <c r="B1190" s="7">
        <v>3487500000000</v>
      </c>
      <c r="C1190" s="13">
        <v>0.38677436590918479</v>
      </c>
      <c r="D1190" s="14">
        <v>260896898.86301368</v>
      </c>
    </row>
    <row r="1191" spans="1:4">
      <c r="A1191" s="12">
        <v>34603</v>
      </c>
      <c r="B1191" s="7">
        <v>3479100000000</v>
      </c>
      <c r="C1191" s="13">
        <v>0.31973499138221373</v>
      </c>
      <c r="D1191" s="14">
        <v>260917251.6438356</v>
      </c>
    </row>
    <row r="1192" spans="1:4">
      <c r="A1192" s="12">
        <v>34604</v>
      </c>
      <c r="B1192" s="7">
        <v>3474628571428.5713</v>
      </c>
      <c r="C1192" s="13">
        <v>0.32082593901019008</v>
      </c>
      <c r="D1192" s="14">
        <v>260924035.9041096</v>
      </c>
    </row>
    <row r="1193" spans="1:4">
      <c r="A1193" s="12">
        <v>34605</v>
      </c>
      <c r="B1193" s="7">
        <v>3470157142857.1431</v>
      </c>
      <c r="C1193" s="13">
        <v>0.32331702842472682</v>
      </c>
      <c r="D1193" s="14">
        <v>260930820.16438356</v>
      </c>
    </row>
    <row r="1194" spans="1:4">
      <c r="A1194" s="12">
        <v>34606</v>
      </c>
      <c r="B1194" s="7">
        <v>3465685714285.7144</v>
      </c>
      <c r="C1194" s="13">
        <v>0.31876111444411309</v>
      </c>
      <c r="D1194" s="14">
        <v>260937604.42465752</v>
      </c>
    </row>
    <row r="1195" spans="1:4">
      <c r="A1195" s="12">
        <v>34607</v>
      </c>
      <c r="B1195" s="7">
        <v>3461214285714.2856</v>
      </c>
      <c r="C1195" s="13">
        <v>0.32441036869297102</v>
      </c>
      <c r="D1195" s="14">
        <v>260944388.68493152</v>
      </c>
    </row>
    <row r="1196" spans="1:4">
      <c r="A1196" s="12">
        <v>34610</v>
      </c>
      <c r="B1196" s="7">
        <v>3447800000000</v>
      </c>
      <c r="C1196" s="13">
        <v>0.32242201496791234</v>
      </c>
      <c r="D1196" s="14">
        <v>260964741.46575344</v>
      </c>
    </row>
    <row r="1197" spans="1:4">
      <c r="A1197" s="12">
        <v>34611</v>
      </c>
      <c r="B1197" s="7">
        <v>3450342857142.8569</v>
      </c>
      <c r="C1197" s="13">
        <v>0.32154399658893718</v>
      </c>
      <c r="D1197" s="14">
        <v>260971525.7260274</v>
      </c>
    </row>
    <row r="1198" spans="1:4">
      <c r="A1198" s="12">
        <v>34612</v>
      </c>
      <c r="B1198" s="7">
        <v>3452885714285.7144</v>
      </c>
      <c r="C1198" s="13">
        <v>0.32786790836034246</v>
      </c>
      <c r="D1198" s="14">
        <v>260978309.98630136</v>
      </c>
    </row>
    <row r="1199" spans="1:4">
      <c r="A1199" s="12">
        <v>34613</v>
      </c>
      <c r="B1199" s="7">
        <v>3455428571428.5718</v>
      </c>
      <c r="C1199" s="13">
        <v>0.32760691699316252</v>
      </c>
      <c r="D1199" s="14">
        <v>260985094.24657536</v>
      </c>
    </row>
    <row r="1200" spans="1:4">
      <c r="A1200" s="12">
        <v>34614</v>
      </c>
      <c r="B1200" s="7">
        <v>3457971428571.4287</v>
      </c>
      <c r="C1200" s="13">
        <v>0.33345231353248928</v>
      </c>
      <c r="D1200" s="14">
        <v>260991878.50684932</v>
      </c>
    </row>
    <row r="1201" spans="1:4">
      <c r="A1201" s="12">
        <v>34617</v>
      </c>
      <c r="B1201" s="7">
        <v>3465600000000</v>
      </c>
      <c r="C1201" s="13">
        <v>0.3280519252316661</v>
      </c>
      <c r="D1201" s="14">
        <v>261012231.28767124</v>
      </c>
    </row>
    <row r="1202" spans="1:4">
      <c r="A1202" s="12">
        <v>34618</v>
      </c>
      <c r="B1202" s="7">
        <v>3469600000000</v>
      </c>
      <c r="C1202" s="13">
        <v>0.33074355381625087</v>
      </c>
      <c r="D1202" s="14">
        <v>261019015.5479452</v>
      </c>
    </row>
    <row r="1203" spans="1:4">
      <c r="A1203" s="12">
        <v>34619</v>
      </c>
      <c r="B1203" s="7">
        <v>3473600000000</v>
      </c>
      <c r="C1203" s="13">
        <v>0.33958784749832815</v>
      </c>
      <c r="D1203" s="14">
        <v>261025799.80821916</v>
      </c>
    </row>
    <row r="1204" spans="1:4">
      <c r="A1204" s="12">
        <v>34620</v>
      </c>
      <c r="B1204" s="7">
        <v>3477600000000</v>
      </c>
      <c r="C1204" s="13">
        <v>0.34637571638141301</v>
      </c>
      <c r="D1204" s="14">
        <v>261032584.06849316</v>
      </c>
    </row>
    <row r="1205" spans="1:4">
      <c r="A1205" s="12">
        <v>34621</v>
      </c>
      <c r="B1205" s="7">
        <v>3481600000000</v>
      </c>
      <c r="C1205" s="13">
        <v>0.3437965418275517</v>
      </c>
      <c r="D1205" s="14">
        <v>261039368.32876712</v>
      </c>
    </row>
    <row r="1206" spans="1:4">
      <c r="A1206" s="12">
        <v>34624</v>
      </c>
      <c r="B1206" s="7">
        <v>3493600000000</v>
      </c>
      <c r="C1206" s="13">
        <v>0.3388388476678087</v>
      </c>
      <c r="D1206" s="14">
        <v>261059721.10958904</v>
      </c>
    </row>
    <row r="1207" spans="1:4">
      <c r="A1207" s="12">
        <v>34625</v>
      </c>
      <c r="B1207" s="7">
        <v>3493342857142.8569</v>
      </c>
      <c r="C1207" s="13">
        <v>0.33929572161269606</v>
      </c>
      <c r="D1207" s="14">
        <v>261066505.369863</v>
      </c>
    </row>
    <row r="1208" spans="1:4">
      <c r="A1208" s="12">
        <v>34626</v>
      </c>
      <c r="B1208" s="7">
        <v>3493085714285.7144</v>
      </c>
      <c r="C1208" s="13">
        <v>0.34774433494965773</v>
      </c>
      <c r="D1208" s="14">
        <v>261073289.630137</v>
      </c>
    </row>
    <row r="1209" spans="1:4">
      <c r="A1209" s="12">
        <v>34627</v>
      </c>
      <c r="B1209" s="7">
        <v>3492828571428.5718</v>
      </c>
      <c r="C1209" s="13">
        <v>0.35309017837974793</v>
      </c>
      <c r="D1209" s="14">
        <v>261080073.89041096</v>
      </c>
    </row>
    <row r="1210" spans="1:4">
      <c r="A1210" s="12">
        <v>34628</v>
      </c>
      <c r="B1210" s="7">
        <v>3492571428571.4282</v>
      </c>
      <c r="C1210" s="13">
        <v>0.34600963628786546</v>
      </c>
      <c r="D1210" s="14">
        <v>261086858.15068492</v>
      </c>
    </row>
    <row r="1211" spans="1:4">
      <c r="A1211" s="12">
        <v>34631</v>
      </c>
      <c r="B1211" s="7">
        <v>3491800000000</v>
      </c>
      <c r="C1211" s="13">
        <v>0.32922214731969907</v>
      </c>
      <c r="D1211" s="14">
        <v>261107210.93150684</v>
      </c>
    </row>
    <row r="1212" spans="1:4">
      <c r="A1212" s="12">
        <v>34632</v>
      </c>
      <c r="B1212" s="7">
        <v>3487571428571.4287</v>
      </c>
      <c r="C1212" s="13">
        <v>0.28369316773860664</v>
      </c>
      <c r="D1212" s="14">
        <v>261113995.19178084</v>
      </c>
    </row>
    <row r="1213" spans="1:4">
      <c r="A1213" s="12">
        <v>34633</v>
      </c>
      <c r="B1213" s="7">
        <v>3483342857142.8569</v>
      </c>
      <c r="C1213" s="13">
        <v>0.27000674729356339</v>
      </c>
      <c r="D1213" s="14">
        <v>261120779.4520548</v>
      </c>
    </row>
    <row r="1214" spans="1:4">
      <c r="A1214" s="12">
        <v>34634</v>
      </c>
      <c r="B1214" s="7">
        <v>3479114285714.2856</v>
      </c>
      <c r="C1214" s="13">
        <v>0.2710769216362951</v>
      </c>
      <c r="D1214" s="14">
        <v>261127563.71232876</v>
      </c>
    </row>
    <row r="1215" spans="1:4">
      <c r="A1215" s="12">
        <v>34635</v>
      </c>
      <c r="B1215" s="7">
        <v>3474885714285.7144</v>
      </c>
      <c r="C1215" s="13">
        <v>0.27310290288860906</v>
      </c>
      <c r="D1215" s="14">
        <v>261134347.97260273</v>
      </c>
    </row>
    <row r="1216" spans="1:4">
      <c r="A1216" s="12">
        <v>34638</v>
      </c>
      <c r="B1216" s="7">
        <v>3462200000000</v>
      </c>
      <c r="C1216" s="13">
        <v>0.27884607812697237</v>
      </c>
      <c r="D1216" s="14">
        <v>261154700.75342464</v>
      </c>
    </row>
    <row r="1217" spans="1:4">
      <c r="A1217" s="12">
        <v>34639</v>
      </c>
      <c r="B1217" s="7">
        <v>3461957142857.1426</v>
      </c>
      <c r="C1217" s="13">
        <v>0.27644720916813303</v>
      </c>
      <c r="D1217" s="14">
        <v>261161485.01369864</v>
      </c>
    </row>
    <row r="1218" spans="1:4">
      <c r="A1218" s="12">
        <v>34640</v>
      </c>
      <c r="B1218" s="7">
        <v>3461714285714.2856</v>
      </c>
      <c r="C1218" s="13">
        <v>0.28453731675459271</v>
      </c>
      <c r="D1218" s="14">
        <v>261168269.2739726</v>
      </c>
    </row>
    <row r="1219" spans="1:4">
      <c r="A1219" s="12">
        <v>34641</v>
      </c>
      <c r="B1219" s="7">
        <v>3461471428571.4287</v>
      </c>
      <c r="C1219" s="13">
        <v>0.28626155490856042</v>
      </c>
      <c r="D1219" s="14">
        <v>261175053.53424656</v>
      </c>
    </row>
    <row r="1220" spans="1:4">
      <c r="A1220" s="12">
        <v>34642</v>
      </c>
      <c r="B1220" s="7">
        <v>3461228571428.5713</v>
      </c>
      <c r="C1220" s="13">
        <v>0.28736516245620458</v>
      </c>
      <c r="D1220" s="14">
        <v>261181837.79452056</v>
      </c>
    </row>
    <row r="1221" spans="1:4">
      <c r="A1221" s="12">
        <v>34645</v>
      </c>
      <c r="B1221" s="7">
        <v>3460500000000</v>
      </c>
      <c r="C1221" s="13">
        <v>0.30638677261520575</v>
      </c>
      <c r="D1221" s="14">
        <v>261202190.57534248</v>
      </c>
    </row>
    <row r="1222" spans="1:4">
      <c r="A1222" s="12">
        <v>34646</v>
      </c>
      <c r="B1222" s="7">
        <v>3465128571428.5713</v>
      </c>
      <c r="C1222" s="13">
        <v>0.30647764649864923</v>
      </c>
      <c r="D1222" s="14">
        <v>261208974.83561644</v>
      </c>
    </row>
    <row r="1223" spans="1:4">
      <c r="A1223" s="12">
        <v>34647</v>
      </c>
      <c r="B1223" s="7">
        <v>3469757142857.1426</v>
      </c>
      <c r="C1223" s="13">
        <v>0.30497726100537015</v>
      </c>
      <c r="D1223" s="14">
        <v>261215759.0958904</v>
      </c>
    </row>
    <row r="1224" spans="1:4">
      <c r="A1224" s="12">
        <v>34648</v>
      </c>
      <c r="B1224" s="7">
        <v>3474385714285.7144</v>
      </c>
      <c r="C1224" s="13">
        <v>0.31155475460692766</v>
      </c>
      <c r="D1224" s="14">
        <v>261222543.3561644</v>
      </c>
    </row>
    <row r="1225" spans="1:4">
      <c r="A1225" s="12">
        <v>34649</v>
      </c>
      <c r="B1225" s="7">
        <v>3479014285714.2861</v>
      </c>
      <c r="C1225" s="13">
        <v>0.31286564267401584</v>
      </c>
      <c r="D1225" s="14">
        <v>261229327.61643836</v>
      </c>
    </row>
    <row r="1226" spans="1:4">
      <c r="A1226" s="12">
        <v>34652</v>
      </c>
      <c r="B1226" s="7">
        <v>3492900000000</v>
      </c>
      <c r="C1226" s="13">
        <v>0.32525149810214998</v>
      </c>
      <c r="D1226" s="14">
        <v>261249680.39726028</v>
      </c>
    </row>
    <row r="1227" spans="1:4">
      <c r="A1227" s="12">
        <v>34653</v>
      </c>
      <c r="B1227" s="7">
        <v>3493514285714.2861</v>
      </c>
      <c r="C1227" s="13">
        <v>0.31695532618008948</v>
      </c>
      <c r="D1227" s="14">
        <v>261256464.65753424</v>
      </c>
    </row>
    <row r="1228" spans="1:4">
      <c r="A1228" s="12">
        <v>34654</v>
      </c>
      <c r="B1228" s="7">
        <v>3494128571428.5713</v>
      </c>
      <c r="C1228" s="13">
        <v>0.33386063138377414</v>
      </c>
      <c r="D1228" s="14">
        <v>261263248.9178082</v>
      </c>
    </row>
    <row r="1229" spans="1:4">
      <c r="A1229" s="12">
        <v>34655</v>
      </c>
      <c r="B1229" s="7">
        <v>3494742857142.8574</v>
      </c>
      <c r="C1229" s="13">
        <v>0.33921270016818511</v>
      </c>
      <c r="D1229" s="14">
        <v>261270033.1780822</v>
      </c>
    </row>
    <row r="1230" spans="1:4">
      <c r="A1230" s="12">
        <v>34656</v>
      </c>
      <c r="B1230" s="7">
        <v>3495357142857.1426</v>
      </c>
      <c r="C1230" s="13">
        <v>0.32713172647600564</v>
      </c>
      <c r="D1230" s="14">
        <v>261276817.43835616</v>
      </c>
    </row>
    <row r="1231" spans="1:4">
      <c r="A1231" s="12">
        <v>34659</v>
      </c>
      <c r="B1231" s="7">
        <v>3497200000000</v>
      </c>
      <c r="C1231" s="13">
        <v>0.33205881922919916</v>
      </c>
      <c r="D1231" s="14">
        <v>261297170.21917808</v>
      </c>
    </row>
    <row r="1232" spans="1:4">
      <c r="A1232" s="12">
        <v>34660</v>
      </c>
      <c r="B1232" s="7">
        <v>3496285714285.7144</v>
      </c>
      <c r="C1232" s="13">
        <v>0.29346675117803012</v>
      </c>
      <c r="D1232" s="14">
        <v>261303954.47945204</v>
      </c>
    </row>
    <row r="1233" spans="1:4">
      <c r="A1233" s="12">
        <v>34661</v>
      </c>
      <c r="B1233" s="7">
        <v>3495371428571.4287</v>
      </c>
      <c r="C1233" s="13">
        <v>0.28924994829730444</v>
      </c>
      <c r="D1233" s="14">
        <v>261310738.73972604</v>
      </c>
    </row>
    <row r="1234" spans="1:4">
      <c r="A1234" s="12">
        <v>34666</v>
      </c>
      <c r="B1234" s="7">
        <v>3490800000000</v>
      </c>
      <c r="C1234" s="13">
        <v>0.2909986361318202</v>
      </c>
      <c r="D1234" s="14">
        <v>261344660.04109588</v>
      </c>
    </row>
    <row r="1235" spans="1:4">
      <c r="A1235" s="12">
        <v>34667</v>
      </c>
      <c r="B1235" s="7">
        <v>3489871428571.4287</v>
      </c>
      <c r="C1235" s="13">
        <v>0.3076039247288318</v>
      </c>
      <c r="D1235" s="14">
        <v>261351444.30136988</v>
      </c>
    </row>
    <row r="1236" spans="1:4">
      <c r="A1236" s="12">
        <v>34668</v>
      </c>
      <c r="B1236" s="7">
        <v>3488942857142.8574</v>
      </c>
      <c r="C1236" s="13">
        <v>0.31996404018986568</v>
      </c>
      <c r="D1236" s="14">
        <v>261358228.56164384</v>
      </c>
    </row>
    <row r="1237" spans="1:4">
      <c r="A1237" s="12">
        <v>34669</v>
      </c>
      <c r="B1237" s="7">
        <v>3488014285714.2861</v>
      </c>
      <c r="C1237" s="13">
        <v>0.33157861876747019</v>
      </c>
      <c r="D1237" s="14">
        <v>261365012.8219178</v>
      </c>
    </row>
    <row r="1238" spans="1:4">
      <c r="A1238" s="12">
        <v>34670</v>
      </c>
      <c r="B1238" s="7">
        <v>3487085714285.7144</v>
      </c>
      <c r="C1238" s="13">
        <v>0.34154827218260841</v>
      </c>
      <c r="D1238" s="14">
        <v>261371797.0821918</v>
      </c>
    </row>
    <row r="1239" spans="1:4">
      <c r="A1239" s="12">
        <v>34673</v>
      </c>
      <c r="B1239" s="7">
        <v>3484300000000</v>
      </c>
      <c r="C1239" s="13">
        <v>0.32549448871292469</v>
      </c>
      <c r="D1239" s="14">
        <v>261392149.86301368</v>
      </c>
    </row>
    <row r="1240" spans="1:4">
      <c r="A1240" s="12">
        <v>34674</v>
      </c>
      <c r="B1240" s="7">
        <v>3487900000000</v>
      </c>
      <c r="C1240" s="13">
        <v>0.33214659175336919</v>
      </c>
      <c r="D1240" s="14">
        <v>261398934.12328768</v>
      </c>
    </row>
    <row r="1241" spans="1:4">
      <c r="A1241" s="12">
        <v>34675</v>
      </c>
      <c r="B1241" s="7">
        <v>3491500000000</v>
      </c>
      <c r="C1241" s="13">
        <v>0.31639290541641185</v>
      </c>
      <c r="D1241" s="14">
        <v>261405718.38356164</v>
      </c>
    </row>
    <row r="1242" spans="1:4">
      <c r="A1242" s="12">
        <v>34676</v>
      </c>
      <c r="B1242" s="7">
        <v>3495100000000</v>
      </c>
      <c r="C1242" s="13">
        <v>0.3025378789310697</v>
      </c>
      <c r="D1242" s="14">
        <v>261412502.6438356</v>
      </c>
    </row>
    <row r="1243" spans="1:4">
      <c r="A1243" s="12">
        <v>34677</v>
      </c>
      <c r="B1243" s="7">
        <v>3498700000000.0005</v>
      </c>
      <c r="C1243" s="13">
        <v>0.30404935498864361</v>
      </c>
      <c r="D1243" s="14">
        <v>261419286.9041096</v>
      </c>
    </row>
    <row r="1244" spans="1:4">
      <c r="A1244" s="12">
        <v>34680</v>
      </c>
      <c r="B1244" s="7">
        <v>3509500000000</v>
      </c>
      <c r="C1244" s="13">
        <v>0.29508783565201069</v>
      </c>
      <c r="D1244" s="14">
        <v>261439639.68493152</v>
      </c>
    </row>
    <row r="1245" spans="1:4">
      <c r="A1245" s="12">
        <v>34681</v>
      </c>
      <c r="B1245" s="7">
        <v>3509971428571.4287</v>
      </c>
      <c r="C1245" s="13">
        <v>0.31776592293919459</v>
      </c>
      <c r="D1245" s="14">
        <v>261446423.94520548</v>
      </c>
    </row>
    <row r="1246" spans="1:4">
      <c r="A1246" s="12">
        <v>34682</v>
      </c>
      <c r="B1246" s="7">
        <v>3510442857142.8569</v>
      </c>
      <c r="C1246" s="13">
        <v>0.32787800750642609</v>
      </c>
      <c r="D1246" s="14">
        <v>261453208.20547944</v>
      </c>
    </row>
    <row r="1247" spans="1:4">
      <c r="A1247" s="12">
        <v>34683</v>
      </c>
      <c r="B1247" s="7">
        <v>3510914285714.2856</v>
      </c>
      <c r="C1247" s="13">
        <v>0.32848457589508534</v>
      </c>
      <c r="D1247" s="14">
        <v>261459992.46575344</v>
      </c>
    </row>
    <row r="1248" spans="1:4">
      <c r="A1248" s="12">
        <v>34684</v>
      </c>
      <c r="B1248" s="7">
        <v>3511385714285.7144</v>
      </c>
      <c r="C1248" s="13">
        <v>0.33388488297336905</v>
      </c>
      <c r="D1248" s="14">
        <v>261466776.7260274</v>
      </c>
    </row>
    <row r="1249" spans="1:4">
      <c r="A1249" s="12">
        <v>34687</v>
      </c>
      <c r="B1249" s="7">
        <v>3512800000000</v>
      </c>
      <c r="C1249" s="13">
        <v>0.35505989190856974</v>
      </c>
      <c r="D1249" s="14">
        <v>261487129.50684932</v>
      </c>
    </row>
    <row r="1250" spans="1:4">
      <c r="A1250" s="12">
        <v>34688</v>
      </c>
      <c r="B1250" s="7">
        <v>3511657142857.1431</v>
      </c>
      <c r="C1250" s="13">
        <v>0.35655408384112408</v>
      </c>
      <c r="D1250" s="14">
        <v>261493913.76712328</v>
      </c>
    </row>
    <row r="1251" spans="1:4">
      <c r="A1251" s="12">
        <v>34689</v>
      </c>
      <c r="B1251" s="7">
        <v>3510514285714.2861</v>
      </c>
      <c r="C1251" s="13">
        <v>0.35175356100511701</v>
      </c>
      <c r="D1251" s="14">
        <v>261500698.02739727</v>
      </c>
    </row>
    <row r="1252" spans="1:4">
      <c r="A1252" s="12">
        <v>34690</v>
      </c>
      <c r="B1252" s="7">
        <v>3509371428571.4287</v>
      </c>
      <c r="C1252" s="13">
        <v>0.34056524091851365</v>
      </c>
      <c r="D1252" s="14">
        <v>261507482.28767124</v>
      </c>
    </row>
    <row r="1253" spans="1:4">
      <c r="A1253" s="12">
        <v>34691</v>
      </c>
      <c r="B1253" s="7">
        <v>3508228571428.5718</v>
      </c>
      <c r="C1253" s="13">
        <v>0.35278828763786374</v>
      </c>
      <c r="D1253" s="14">
        <v>261514266.5479452</v>
      </c>
    </row>
    <row r="1254" spans="1:4">
      <c r="A1254" s="12">
        <v>34695</v>
      </c>
      <c r="B1254" s="7">
        <v>3503771428571.4287</v>
      </c>
      <c r="C1254" s="13">
        <v>0.32555508051931387</v>
      </c>
      <c r="D1254" s="14">
        <v>261541403.58904108</v>
      </c>
    </row>
    <row r="1255" spans="1:4">
      <c r="A1255" s="12">
        <v>34696</v>
      </c>
      <c r="B1255" s="7">
        <v>3502742857142.8574</v>
      </c>
      <c r="C1255" s="13">
        <v>0.32417647959569962</v>
      </c>
      <c r="D1255" s="14">
        <v>261548187.84931508</v>
      </c>
    </row>
    <row r="1256" spans="1:4">
      <c r="A1256" s="12">
        <v>34697</v>
      </c>
      <c r="B1256" s="7">
        <v>3501714285714.2856</v>
      </c>
      <c r="C1256" s="13">
        <v>0.32481837202201558</v>
      </c>
      <c r="D1256" s="14">
        <v>261554972.10958904</v>
      </c>
    </row>
    <row r="1257" spans="1:4">
      <c r="A1257" s="12">
        <v>34698</v>
      </c>
      <c r="B1257" s="7">
        <v>3500685714285.7144</v>
      </c>
      <c r="C1257" s="13">
        <v>0.3171215283681027</v>
      </c>
      <c r="D1257" s="14">
        <v>261561756.369863</v>
      </c>
    </row>
    <row r="1258" spans="1:4">
      <c r="A1258" s="12">
        <v>34702</v>
      </c>
      <c r="B1258" s="7">
        <v>3498985714285.7139</v>
      </c>
      <c r="C1258" s="13">
        <v>0.32931600425097562</v>
      </c>
      <c r="D1258" s="14">
        <v>261588893.41095892</v>
      </c>
    </row>
    <row r="1259" spans="1:4">
      <c r="A1259" s="12">
        <v>34703</v>
      </c>
      <c r="B1259" s="7">
        <v>3500371428571.4287</v>
      </c>
      <c r="C1259" s="13">
        <v>0.34085365844999604</v>
      </c>
      <c r="D1259" s="14">
        <v>261595677.67123288</v>
      </c>
    </row>
    <row r="1260" spans="1:4">
      <c r="A1260" s="12">
        <v>34704</v>
      </c>
      <c r="B1260" s="7">
        <v>3501757142857.1426</v>
      </c>
      <c r="C1260" s="13">
        <v>0.35351761487558758</v>
      </c>
      <c r="D1260" s="14">
        <v>261602461.93150684</v>
      </c>
    </row>
    <row r="1261" spans="1:4">
      <c r="A1261" s="12">
        <v>34705</v>
      </c>
      <c r="B1261" s="7">
        <v>3503142857142.8574</v>
      </c>
      <c r="C1261" s="13">
        <v>0.36559487426647985</v>
      </c>
      <c r="D1261" s="14">
        <v>261609246.19178084</v>
      </c>
    </row>
    <row r="1262" spans="1:4">
      <c r="A1262" s="12">
        <v>34708</v>
      </c>
      <c r="B1262" s="7">
        <v>3507300000000</v>
      </c>
      <c r="C1262" s="13">
        <v>0.38088314427209907</v>
      </c>
      <c r="D1262" s="14">
        <v>261629598.97260273</v>
      </c>
    </row>
    <row r="1263" spans="1:4">
      <c r="A1263" s="12">
        <v>34709</v>
      </c>
      <c r="B1263" s="7">
        <v>3510085714285.7144</v>
      </c>
      <c r="C1263" s="13">
        <v>0.38381109343205416</v>
      </c>
      <c r="D1263" s="14">
        <v>261636383.23287672</v>
      </c>
    </row>
    <row r="1264" spans="1:4">
      <c r="A1264" s="12">
        <v>34710</v>
      </c>
      <c r="B1264" s="7">
        <v>3512871428571.4287</v>
      </c>
      <c r="C1264" s="13">
        <v>0.38002180590722612</v>
      </c>
      <c r="D1264" s="14">
        <v>261643167.49315068</v>
      </c>
    </row>
    <row r="1265" spans="1:4">
      <c r="A1265" s="12">
        <v>34711</v>
      </c>
      <c r="B1265" s="7">
        <v>3515657142857.1431</v>
      </c>
      <c r="C1265" s="13">
        <v>0.40792508401867</v>
      </c>
      <c r="D1265" s="14">
        <v>261649951.75342464</v>
      </c>
    </row>
    <row r="1266" spans="1:4">
      <c r="A1266" s="12">
        <v>34712</v>
      </c>
      <c r="B1266" s="7">
        <v>3518442857142.8574</v>
      </c>
      <c r="C1266" s="13">
        <v>0.4163630423943937</v>
      </c>
      <c r="D1266" s="14">
        <v>261656736.01369864</v>
      </c>
    </row>
    <row r="1267" spans="1:4">
      <c r="A1267" s="12">
        <v>34715</v>
      </c>
      <c r="B1267" s="7">
        <v>3526800000000</v>
      </c>
      <c r="C1267" s="13">
        <v>0.39170088008800008</v>
      </c>
      <c r="D1267" s="14">
        <v>261677088.79452056</v>
      </c>
    </row>
    <row r="1268" spans="1:4">
      <c r="A1268" s="12">
        <v>34716</v>
      </c>
      <c r="B1268" s="7">
        <v>3524728571428.5718</v>
      </c>
      <c r="C1268" s="13">
        <v>0.37626749764924899</v>
      </c>
      <c r="D1268" s="14">
        <v>261683873.05479452</v>
      </c>
    </row>
    <row r="1269" spans="1:4">
      <c r="A1269" s="12">
        <v>34717</v>
      </c>
      <c r="B1269" s="7">
        <v>3522657142857.1431</v>
      </c>
      <c r="C1269" s="13">
        <v>0.39663571062787201</v>
      </c>
      <c r="D1269" s="14">
        <v>261690657.31506848</v>
      </c>
    </row>
    <row r="1270" spans="1:4">
      <c r="A1270" s="12">
        <v>34718</v>
      </c>
      <c r="B1270" s="7">
        <v>3520585714285.7144</v>
      </c>
      <c r="C1270" s="13">
        <v>0.39131487135385368</v>
      </c>
      <c r="D1270" s="14">
        <v>261697441.57534248</v>
      </c>
    </row>
    <row r="1271" spans="1:4">
      <c r="A1271" s="12">
        <v>34719</v>
      </c>
      <c r="B1271" s="7">
        <v>3518514285714.2861</v>
      </c>
      <c r="C1271" s="13">
        <v>0.37285471377992124</v>
      </c>
      <c r="D1271" s="14">
        <v>261704225.83561644</v>
      </c>
    </row>
    <row r="1272" spans="1:4">
      <c r="A1272" s="12">
        <v>34722</v>
      </c>
      <c r="B1272" s="7">
        <v>3512300000000</v>
      </c>
      <c r="C1272" s="13">
        <v>0.38929700833018677</v>
      </c>
      <c r="D1272" s="14">
        <v>261724578.61643836</v>
      </c>
    </row>
    <row r="1273" spans="1:4">
      <c r="A1273" s="12">
        <v>34723</v>
      </c>
      <c r="B1273" s="7">
        <v>3507714285714.2856</v>
      </c>
      <c r="C1273" s="13">
        <v>0.37814042482421995</v>
      </c>
      <c r="D1273" s="14">
        <v>261731362.87671232</v>
      </c>
    </row>
    <row r="1274" spans="1:4">
      <c r="A1274" s="12">
        <v>34724</v>
      </c>
      <c r="B1274" s="7">
        <v>3503128571428.5713</v>
      </c>
      <c r="C1274" s="13">
        <v>0.39456250319038644</v>
      </c>
      <c r="D1274" s="14">
        <v>261738147.13698632</v>
      </c>
    </row>
    <row r="1275" spans="1:4">
      <c r="A1275" s="12">
        <v>34725</v>
      </c>
      <c r="B1275" s="7">
        <v>3498542857142.8569</v>
      </c>
      <c r="C1275" s="13">
        <v>0.39054959130242339</v>
      </c>
      <c r="D1275" s="14">
        <v>261744931.39726028</v>
      </c>
    </row>
    <row r="1276" spans="1:4">
      <c r="A1276" s="12">
        <v>34726</v>
      </c>
      <c r="B1276" s="7">
        <v>3493957142857.1431</v>
      </c>
      <c r="C1276" s="13">
        <v>0.39093280002241387</v>
      </c>
      <c r="D1276" s="14">
        <v>261751715.65753424</v>
      </c>
    </row>
    <row r="1277" spans="1:4">
      <c r="A1277" s="12">
        <v>34729</v>
      </c>
      <c r="B1277" s="7">
        <v>3480200000000</v>
      </c>
      <c r="C1277" s="13">
        <v>0.39218408559014967</v>
      </c>
      <c r="D1277" s="14">
        <v>261772068.43835616</v>
      </c>
    </row>
    <row r="1278" spans="1:4">
      <c r="A1278" s="12">
        <v>34730</v>
      </c>
      <c r="B1278" s="7">
        <v>3476428571428.5713</v>
      </c>
      <c r="C1278" s="13">
        <v>0.39744246680762546</v>
      </c>
      <c r="D1278" s="14">
        <v>261778852.69863012</v>
      </c>
    </row>
    <row r="1279" spans="1:4">
      <c r="A1279" s="12">
        <v>34731</v>
      </c>
      <c r="B1279" s="7">
        <v>3472657142857.1431</v>
      </c>
      <c r="C1279" s="13">
        <v>0.38478872953579091</v>
      </c>
      <c r="D1279" s="14">
        <v>261785636.95890412</v>
      </c>
    </row>
    <row r="1280" spans="1:4">
      <c r="A1280" s="12">
        <v>34732</v>
      </c>
      <c r="B1280" s="7">
        <v>3468885714285.7144</v>
      </c>
      <c r="C1280" s="13">
        <v>0.37143022860309588</v>
      </c>
      <c r="D1280" s="14">
        <v>261792421.21917808</v>
      </c>
    </row>
    <row r="1281" spans="1:4">
      <c r="A1281" s="12">
        <v>34733</v>
      </c>
      <c r="B1281" s="7">
        <v>3465114285714.2856</v>
      </c>
      <c r="C1281" s="13">
        <v>0.35917975761293869</v>
      </c>
      <c r="D1281" s="14">
        <v>261799205.47945204</v>
      </c>
    </row>
    <row r="1282" spans="1:4">
      <c r="A1282" s="12">
        <v>34736</v>
      </c>
      <c r="B1282" s="7">
        <v>3453800000000</v>
      </c>
      <c r="C1282" s="13">
        <v>0.34723850267508305</v>
      </c>
      <c r="D1282" s="14">
        <v>261819558.26027396</v>
      </c>
    </row>
    <row r="1283" spans="1:4">
      <c r="A1283" s="12">
        <v>34737</v>
      </c>
      <c r="B1283" s="7">
        <v>3458042857142.8574</v>
      </c>
      <c r="C1283" s="13">
        <v>0.37740915218896776</v>
      </c>
      <c r="D1283" s="14">
        <v>261826342.52054796</v>
      </c>
    </row>
    <row r="1284" spans="1:4">
      <c r="A1284" s="12">
        <v>34738</v>
      </c>
      <c r="B1284" s="7">
        <v>3462285714285.7144</v>
      </c>
      <c r="C1284" s="13">
        <v>0.37390438460957309</v>
      </c>
      <c r="D1284" s="14">
        <v>261833126.78082192</v>
      </c>
    </row>
    <row r="1285" spans="1:4">
      <c r="A1285" s="12">
        <v>34739</v>
      </c>
      <c r="B1285" s="7">
        <v>3466528571428.5713</v>
      </c>
      <c r="C1285" s="13">
        <v>0.36216991574482738</v>
      </c>
      <c r="D1285" s="14">
        <v>261839911.04109588</v>
      </c>
    </row>
    <row r="1286" spans="1:4">
      <c r="A1286" s="12">
        <v>34740</v>
      </c>
      <c r="B1286" s="7">
        <v>3470771428571.4287</v>
      </c>
      <c r="C1286" s="13">
        <v>0.36477971661495995</v>
      </c>
      <c r="D1286" s="14">
        <v>261846695.30136988</v>
      </c>
    </row>
    <row r="1287" spans="1:4">
      <c r="A1287" s="12">
        <v>34743</v>
      </c>
      <c r="B1287" s="7">
        <v>3483500000000</v>
      </c>
      <c r="C1287" s="13">
        <v>0.38745957120176078</v>
      </c>
      <c r="D1287" s="14">
        <v>261867048.0821918</v>
      </c>
    </row>
    <row r="1288" spans="1:4">
      <c r="A1288" s="12">
        <v>34744</v>
      </c>
      <c r="B1288" s="7">
        <v>3482800000000</v>
      </c>
      <c r="C1288" s="13">
        <v>0.38692244274966942</v>
      </c>
      <c r="D1288" s="14">
        <v>261873832.34246576</v>
      </c>
    </row>
    <row r="1289" spans="1:4">
      <c r="A1289" s="12">
        <v>34745</v>
      </c>
      <c r="B1289" s="7">
        <v>3482100000000</v>
      </c>
      <c r="C1289" s="13">
        <v>0.38585263828535699</v>
      </c>
      <c r="D1289" s="14">
        <v>261880616.60273972</v>
      </c>
    </row>
    <row r="1290" spans="1:4">
      <c r="A1290" s="12">
        <v>34746</v>
      </c>
      <c r="B1290" s="7">
        <v>3481400000000</v>
      </c>
      <c r="C1290" s="13">
        <v>0.38134617506249435</v>
      </c>
      <c r="D1290" s="14">
        <v>261887400.86301368</v>
      </c>
    </row>
    <row r="1291" spans="1:4">
      <c r="A1291" s="12">
        <v>34747</v>
      </c>
      <c r="B1291" s="7">
        <v>3480700000000</v>
      </c>
      <c r="C1291" s="13">
        <v>0.37277477605462578</v>
      </c>
      <c r="D1291" s="14">
        <v>261894185.12328768</v>
      </c>
    </row>
    <row r="1292" spans="1:4">
      <c r="A1292" s="12">
        <v>34751</v>
      </c>
      <c r="B1292" s="7">
        <v>3477114285714.2856</v>
      </c>
      <c r="C1292" s="13">
        <v>0.3707149698122601</v>
      </c>
      <c r="D1292" s="14">
        <v>261921322.16438356</v>
      </c>
    </row>
    <row r="1293" spans="1:4">
      <c r="A1293" s="12">
        <v>34752</v>
      </c>
      <c r="B1293" s="7">
        <v>3475628571428.5713</v>
      </c>
      <c r="C1293" s="13">
        <v>0.37305978703686732</v>
      </c>
      <c r="D1293" s="14">
        <v>261928106.42465752</v>
      </c>
    </row>
    <row r="1294" spans="1:4">
      <c r="A1294" s="12">
        <v>34753</v>
      </c>
      <c r="B1294" s="7">
        <v>3474142857142.8569</v>
      </c>
      <c r="C1294" s="13">
        <v>0.36754059535221983</v>
      </c>
      <c r="D1294" s="14">
        <v>261934890.68493152</v>
      </c>
    </row>
    <row r="1295" spans="1:4">
      <c r="A1295" s="12">
        <v>34754</v>
      </c>
      <c r="B1295" s="7">
        <v>3472657142857.1431</v>
      </c>
      <c r="C1295" s="13">
        <v>0.36247533332569759</v>
      </c>
      <c r="D1295" s="14">
        <v>261941674.94520548</v>
      </c>
    </row>
    <row r="1296" spans="1:4">
      <c r="A1296" s="12">
        <v>34757</v>
      </c>
      <c r="B1296" s="7">
        <v>3468200000000</v>
      </c>
      <c r="C1296" s="13">
        <v>0.37275226162018266</v>
      </c>
      <c r="D1296" s="14">
        <v>261962027.7260274</v>
      </c>
    </row>
    <row r="1297" spans="1:4">
      <c r="A1297" s="12">
        <v>34758</v>
      </c>
      <c r="B1297" s="7">
        <v>3467242857142.8569</v>
      </c>
      <c r="C1297" s="13">
        <v>0.3620567834824307</v>
      </c>
      <c r="D1297" s="14">
        <v>261968811.98630136</v>
      </c>
    </row>
    <row r="1298" spans="1:4">
      <c r="A1298" s="12">
        <v>34759</v>
      </c>
      <c r="B1298" s="7">
        <v>3466285714285.7144</v>
      </c>
      <c r="C1298" s="13">
        <v>0.36376483031421353</v>
      </c>
      <c r="D1298" s="14">
        <v>261975596.24657536</v>
      </c>
    </row>
    <row r="1299" spans="1:4">
      <c r="A1299" s="12">
        <v>34760</v>
      </c>
      <c r="B1299" s="7">
        <v>3465328571428.5713</v>
      </c>
      <c r="C1299" s="13">
        <v>0.36346224101990671</v>
      </c>
      <c r="D1299" s="14">
        <v>261982380.50684932</v>
      </c>
    </row>
    <row r="1300" spans="1:4">
      <c r="A1300" s="12">
        <v>34761</v>
      </c>
      <c r="B1300" s="7">
        <v>3464371428571.4287</v>
      </c>
      <c r="C1300" s="13">
        <v>0.36799731330971008</v>
      </c>
      <c r="D1300" s="14">
        <v>261989164.76712328</v>
      </c>
    </row>
    <row r="1301" spans="1:4">
      <c r="A1301" s="12">
        <v>34764</v>
      </c>
      <c r="B1301" s="7">
        <v>3461500000000</v>
      </c>
      <c r="C1301" s="13">
        <v>0.37347061060127368</v>
      </c>
      <c r="D1301" s="14">
        <v>262009517.5479452</v>
      </c>
    </row>
    <row r="1302" spans="1:4">
      <c r="A1302" s="12">
        <v>34765</v>
      </c>
      <c r="B1302" s="7">
        <v>3465714285714.2856</v>
      </c>
      <c r="C1302" s="13">
        <v>0.37305978703686732</v>
      </c>
      <c r="D1302" s="14">
        <v>262016301.80821916</v>
      </c>
    </row>
    <row r="1303" spans="1:4">
      <c r="A1303" s="12">
        <v>34766</v>
      </c>
      <c r="B1303" s="7">
        <v>3469928571428.5718</v>
      </c>
      <c r="C1303" s="13">
        <v>0.37105919016132921</v>
      </c>
      <c r="D1303" s="14">
        <v>262023086.06849316</v>
      </c>
    </row>
    <row r="1304" spans="1:4">
      <c r="A1304" s="12">
        <v>34767</v>
      </c>
      <c r="B1304" s="7">
        <v>3474142857142.8574</v>
      </c>
      <c r="C1304" s="13">
        <v>0.37683285719657306</v>
      </c>
      <c r="D1304" s="14">
        <v>262029870.32876712</v>
      </c>
    </row>
    <row r="1305" spans="1:4">
      <c r="A1305" s="12">
        <v>34768</v>
      </c>
      <c r="B1305" s="7">
        <v>3478357142857.1426</v>
      </c>
      <c r="C1305" s="13">
        <v>0.37290422090381831</v>
      </c>
      <c r="D1305" s="14">
        <v>262036654.58904108</v>
      </c>
    </row>
    <row r="1306" spans="1:4">
      <c r="A1306" s="12">
        <v>34771</v>
      </c>
      <c r="B1306" s="7">
        <v>3491000000000</v>
      </c>
      <c r="C1306" s="13">
        <v>0.36999682729948175</v>
      </c>
      <c r="D1306" s="14">
        <v>262057007.369863</v>
      </c>
    </row>
    <row r="1307" spans="1:4">
      <c r="A1307" s="12">
        <v>34772</v>
      </c>
      <c r="B1307" s="7">
        <v>3491942857142.8569</v>
      </c>
      <c r="C1307" s="13">
        <v>0.37009912881423662</v>
      </c>
      <c r="D1307" s="14">
        <v>262063791.630137</v>
      </c>
    </row>
    <row r="1308" spans="1:4">
      <c r="A1308" s="12">
        <v>34773</v>
      </c>
      <c r="B1308" s="7">
        <v>3492885714285.7144</v>
      </c>
      <c r="C1308" s="13">
        <v>0.3587551987654839</v>
      </c>
      <c r="D1308" s="14">
        <v>262070575.89041096</v>
      </c>
    </row>
    <row r="1309" spans="1:4">
      <c r="A1309" s="12">
        <v>34774</v>
      </c>
      <c r="B1309" s="7">
        <v>3493828571428.5713</v>
      </c>
      <c r="C1309" s="13">
        <v>0.33438320469683414</v>
      </c>
      <c r="D1309" s="14">
        <v>262077360.15068492</v>
      </c>
    </row>
    <row r="1310" spans="1:4">
      <c r="A1310" s="12">
        <v>34775</v>
      </c>
      <c r="B1310" s="7">
        <v>3494771428571.4287</v>
      </c>
      <c r="C1310" s="13">
        <v>0.34385606009731023</v>
      </c>
      <c r="D1310" s="14">
        <v>262084144.41095892</v>
      </c>
    </row>
    <row r="1311" spans="1:4">
      <c r="A1311" s="12">
        <v>34778</v>
      </c>
      <c r="B1311" s="7">
        <v>3497600000000</v>
      </c>
      <c r="C1311" s="13">
        <v>0.35201422856832881</v>
      </c>
      <c r="D1311" s="14">
        <v>262104497.19178084</v>
      </c>
    </row>
    <row r="1312" spans="1:4">
      <c r="A1312" s="12">
        <v>34779</v>
      </c>
      <c r="B1312" s="7">
        <v>3496657142857.1431</v>
      </c>
      <c r="C1312" s="13">
        <v>0.35557809136946589</v>
      </c>
      <c r="D1312" s="14">
        <v>262111281.4520548</v>
      </c>
    </row>
    <row r="1313" spans="1:4">
      <c r="A1313" s="12">
        <v>34780</v>
      </c>
      <c r="B1313" s="7">
        <v>3495714285714.2856</v>
      </c>
      <c r="C1313" s="13">
        <v>0.34155637691459062</v>
      </c>
      <c r="D1313" s="14">
        <v>262118065.71232876</v>
      </c>
    </row>
    <row r="1314" spans="1:4">
      <c r="A1314" s="12">
        <v>34781</v>
      </c>
      <c r="B1314" s="7">
        <v>3494771428571.4287</v>
      </c>
      <c r="C1314" s="13">
        <v>0.33765542846862212</v>
      </c>
      <c r="D1314" s="14">
        <v>262124849.97260273</v>
      </c>
    </row>
    <row r="1315" spans="1:4">
      <c r="A1315" s="12">
        <v>34782</v>
      </c>
      <c r="B1315" s="7">
        <v>3493828571428.5713</v>
      </c>
      <c r="C1315" s="13">
        <v>0.33895196868183092</v>
      </c>
      <c r="D1315" s="14">
        <v>262131634.23287672</v>
      </c>
    </row>
    <row r="1316" spans="1:4">
      <c r="A1316" s="12">
        <v>34785</v>
      </c>
      <c r="B1316" s="7">
        <v>3491000000000</v>
      </c>
      <c r="C1316" s="13">
        <v>0.31840169351331538</v>
      </c>
      <c r="D1316" s="14">
        <v>262151987.01369864</v>
      </c>
    </row>
    <row r="1317" spans="1:4">
      <c r="A1317" s="12">
        <v>34786</v>
      </c>
      <c r="B1317" s="7">
        <v>3489171428571.4282</v>
      </c>
      <c r="C1317" s="13">
        <v>0.32237840272620211</v>
      </c>
      <c r="D1317" s="14">
        <v>262158771.2739726</v>
      </c>
    </row>
    <row r="1318" spans="1:4">
      <c r="A1318" s="12">
        <v>34787</v>
      </c>
      <c r="B1318" s="7">
        <v>3487342857142.8569</v>
      </c>
      <c r="C1318" s="13">
        <v>0.31710607144431041</v>
      </c>
      <c r="D1318" s="14">
        <v>262165555.53424656</v>
      </c>
    </row>
    <row r="1319" spans="1:4">
      <c r="A1319" s="12">
        <v>34788</v>
      </c>
      <c r="B1319" s="7">
        <v>3485514285714.2856</v>
      </c>
      <c r="C1319" s="13">
        <v>0.3121899046623392</v>
      </c>
      <c r="D1319" s="14">
        <v>262172339.79452056</v>
      </c>
    </row>
    <row r="1320" spans="1:4">
      <c r="A1320" s="12">
        <v>34789</v>
      </c>
      <c r="B1320" s="7">
        <v>3483685714285.7144</v>
      </c>
      <c r="C1320" s="13">
        <v>0.31202023655494893</v>
      </c>
      <c r="D1320" s="14">
        <v>262179124.05479452</v>
      </c>
    </row>
    <row r="1321" spans="1:4">
      <c r="A1321" s="12">
        <v>34792</v>
      </c>
      <c r="B1321" s="7">
        <v>3478200000000</v>
      </c>
      <c r="C1321" s="13">
        <v>0.31503531949664376</v>
      </c>
      <c r="D1321" s="14">
        <v>262199476.83561644</v>
      </c>
    </row>
    <row r="1322" spans="1:4">
      <c r="A1322" s="12">
        <v>34793</v>
      </c>
      <c r="B1322" s="7">
        <v>3481685714285.7144</v>
      </c>
      <c r="C1322" s="13">
        <v>0.31193547158822099</v>
      </c>
      <c r="D1322" s="14">
        <v>262206261.0958904</v>
      </c>
    </row>
    <row r="1323" spans="1:4">
      <c r="A1323" s="12">
        <v>34794</v>
      </c>
      <c r="B1323" s="7">
        <v>3485171428571.4282</v>
      </c>
      <c r="C1323" s="13">
        <v>0.31607250209325521</v>
      </c>
      <c r="D1323" s="14">
        <v>262213045.3561644</v>
      </c>
    </row>
    <row r="1324" spans="1:4">
      <c r="A1324" s="12">
        <v>34795</v>
      </c>
      <c r="B1324" s="7">
        <v>3488657142857.1431</v>
      </c>
      <c r="C1324" s="13">
        <v>0.31617562960168416</v>
      </c>
      <c r="D1324" s="14">
        <v>262219829.61643836</v>
      </c>
    </row>
    <row r="1325" spans="1:4">
      <c r="A1325" s="12">
        <v>34796</v>
      </c>
      <c r="B1325" s="7">
        <v>3492142857142.8569</v>
      </c>
      <c r="C1325" s="13">
        <v>0.32085729316929207</v>
      </c>
      <c r="D1325" s="14">
        <v>262226613.87671232</v>
      </c>
    </row>
    <row r="1326" spans="1:4">
      <c r="A1326" s="12">
        <v>34799</v>
      </c>
      <c r="B1326" s="7">
        <v>3502600000000</v>
      </c>
      <c r="C1326" s="13">
        <v>0.32548597082195396</v>
      </c>
      <c r="D1326" s="14">
        <v>262246966.65753424</v>
      </c>
    </row>
    <row r="1327" spans="1:4">
      <c r="A1327" s="12">
        <v>34800</v>
      </c>
      <c r="B1327" s="7">
        <v>3508242857142.8574</v>
      </c>
      <c r="C1327" s="13">
        <v>0.31906233372851656</v>
      </c>
      <c r="D1327" s="14">
        <v>262253750.9178082</v>
      </c>
    </row>
    <row r="1328" spans="1:4">
      <c r="A1328" s="12">
        <v>34801</v>
      </c>
      <c r="B1328" s="7">
        <v>3513885714285.7144</v>
      </c>
      <c r="C1328" s="13">
        <v>0.32189207457474933</v>
      </c>
      <c r="D1328" s="14">
        <v>262260535.1780822</v>
      </c>
    </row>
    <row r="1329" spans="1:4">
      <c r="A1329" s="12">
        <v>34802</v>
      </c>
      <c r="B1329" s="7">
        <v>3519528571428.5713</v>
      </c>
      <c r="C1329" s="13">
        <v>0.3253900385843711</v>
      </c>
      <c r="D1329" s="14">
        <v>262267319.43835616</v>
      </c>
    </row>
    <row r="1330" spans="1:4">
      <c r="A1330" s="12">
        <v>34806</v>
      </c>
      <c r="B1330" s="7">
        <v>3542100000000</v>
      </c>
      <c r="C1330" s="13">
        <v>0.31277869408161119</v>
      </c>
      <c r="D1330" s="14">
        <v>262294456.47945204</v>
      </c>
    </row>
    <row r="1331" spans="1:4">
      <c r="A1331" s="12">
        <v>34807</v>
      </c>
      <c r="B1331" s="7">
        <v>3542142857142.8569</v>
      </c>
      <c r="C1331" s="13">
        <v>0.30650814713797403</v>
      </c>
      <c r="D1331" s="14">
        <v>262301240.73972604</v>
      </c>
    </row>
    <row r="1332" spans="1:4">
      <c r="A1332" s="12">
        <v>34808</v>
      </c>
      <c r="B1332" s="7">
        <v>3542185714285.7144</v>
      </c>
      <c r="C1332" s="13">
        <v>0.29669702083408467</v>
      </c>
      <c r="D1332" s="14">
        <v>262308025</v>
      </c>
    </row>
    <row r="1333" spans="1:4">
      <c r="A1333" s="12">
        <v>34809</v>
      </c>
      <c r="B1333" s="7">
        <v>3542228571428.5713</v>
      </c>
      <c r="C1333" s="13">
        <v>0.30097862042628254</v>
      </c>
      <c r="D1333" s="14">
        <v>262314809.26027396</v>
      </c>
    </row>
    <row r="1334" spans="1:4">
      <c r="A1334" s="12">
        <v>34810</v>
      </c>
      <c r="B1334" s="7">
        <v>3542271428571.4287</v>
      </c>
      <c r="C1334" s="13">
        <v>0.30538757766822933</v>
      </c>
      <c r="D1334" s="14">
        <v>262321593.52054796</v>
      </c>
    </row>
    <row r="1335" spans="1:4">
      <c r="A1335" s="12">
        <v>34813</v>
      </c>
      <c r="B1335" s="7">
        <v>3542400000000</v>
      </c>
      <c r="C1335" s="13">
        <v>0.30068696580320597</v>
      </c>
      <c r="D1335" s="14">
        <v>262341946.30136988</v>
      </c>
    </row>
    <row r="1336" spans="1:4">
      <c r="A1336" s="12">
        <v>34814</v>
      </c>
      <c r="B1336" s="7">
        <v>3537357142857.1431</v>
      </c>
      <c r="C1336" s="13">
        <v>0.30280426141343686</v>
      </c>
      <c r="D1336" s="14">
        <v>262348730.56164384</v>
      </c>
    </row>
    <row r="1337" spans="1:4">
      <c r="A1337" s="12">
        <v>34815</v>
      </c>
      <c r="B1337" s="7">
        <v>3532314285714.2856</v>
      </c>
      <c r="C1337" s="13">
        <v>0.3074888536868583</v>
      </c>
      <c r="D1337" s="14">
        <v>262355514.8219178</v>
      </c>
    </row>
    <row r="1338" spans="1:4">
      <c r="A1338" s="12">
        <v>34816</v>
      </c>
      <c r="B1338" s="7">
        <v>3527271428571.4287</v>
      </c>
      <c r="C1338" s="13">
        <v>0.30885050220277105</v>
      </c>
      <c r="D1338" s="14">
        <v>262362299.0821918</v>
      </c>
    </row>
    <row r="1339" spans="1:4">
      <c r="A1339" s="12">
        <v>34817</v>
      </c>
      <c r="B1339" s="7">
        <v>3522228571428.5713</v>
      </c>
      <c r="C1339" s="13">
        <v>0.30743155372010472</v>
      </c>
      <c r="D1339" s="14">
        <v>262369083.34246576</v>
      </c>
    </row>
    <row r="1340" spans="1:4">
      <c r="A1340" s="12">
        <v>34820</v>
      </c>
      <c r="B1340" s="7">
        <v>3507100000000</v>
      </c>
      <c r="C1340" s="13">
        <v>0.29940277535134507</v>
      </c>
      <c r="D1340" s="14">
        <v>262389436.12328768</v>
      </c>
    </row>
    <row r="1341" spans="1:4">
      <c r="A1341" s="12">
        <v>34821</v>
      </c>
      <c r="B1341" s="7">
        <v>3504485714285.7139</v>
      </c>
      <c r="C1341" s="13">
        <v>0.30797787358454282</v>
      </c>
      <c r="D1341" s="14">
        <v>262396220.38356164</v>
      </c>
    </row>
    <row r="1342" spans="1:4">
      <c r="A1342" s="12">
        <v>34822</v>
      </c>
      <c r="B1342" s="7">
        <v>3501871428571.4287</v>
      </c>
      <c r="C1342" s="13">
        <v>0.30961922532390274</v>
      </c>
      <c r="D1342" s="14">
        <v>262403004.6438356</v>
      </c>
    </row>
    <row r="1343" spans="1:4">
      <c r="A1343" s="12">
        <v>34823</v>
      </c>
      <c r="B1343" s="7">
        <v>3499257142857.1426</v>
      </c>
      <c r="C1343" s="13">
        <v>0.30999031529002585</v>
      </c>
      <c r="D1343" s="14">
        <v>262409788.9041096</v>
      </c>
    </row>
    <row r="1344" spans="1:4">
      <c r="A1344" s="12">
        <v>34824</v>
      </c>
      <c r="B1344" s="7">
        <v>3496642857142.8574</v>
      </c>
      <c r="C1344" s="13">
        <v>0.30966379744978367</v>
      </c>
      <c r="D1344" s="14">
        <v>262416573.16438356</v>
      </c>
    </row>
    <row r="1345" spans="1:4">
      <c r="A1345" s="12">
        <v>34827</v>
      </c>
      <c r="B1345" s="7">
        <v>3488800000000</v>
      </c>
      <c r="C1345" s="13">
        <v>0.30816100425718962</v>
      </c>
      <c r="D1345" s="14">
        <v>262436925.94520548</v>
      </c>
    </row>
    <row r="1346" spans="1:4">
      <c r="A1346" s="12">
        <v>34828</v>
      </c>
      <c r="B1346" s="7">
        <v>3491600000000.0005</v>
      </c>
      <c r="C1346" s="13">
        <v>0.31012929366830455</v>
      </c>
      <c r="D1346" s="14">
        <v>262443710.20547944</v>
      </c>
    </row>
    <row r="1347" spans="1:4">
      <c r="A1347" s="12">
        <v>34829</v>
      </c>
      <c r="B1347" s="7">
        <v>3494400000000</v>
      </c>
      <c r="C1347" s="13">
        <v>0.30896787123942865</v>
      </c>
      <c r="D1347" s="14">
        <v>262450494.46575344</v>
      </c>
    </row>
    <row r="1348" spans="1:4">
      <c r="A1348" s="12">
        <v>34830</v>
      </c>
      <c r="B1348" s="7">
        <v>3497200000000.0005</v>
      </c>
      <c r="C1348" s="13">
        <v>0.31735192404633689</v>
      </c>
      <c r="D1348" s="14">
        <v>262457278.7260274</v>
      </c>
    </row>
    <row r="1349" spans="1:4">
      <c r="A1349" s="12">
        <v>34831</v>
      </c>
      <c r="B1349" s="7">
        <v>3500000000000</v>
      </c>
      <c r="C1349" s="13">
        <v>0.31454618145752444</v>
      </c>
      <c r="D1349" s="14">
        <v>262464062.98630136</v>
      </c>
    </row>
    <row r="1350" spans="1:4">
      <c r="A1350" s="12">
        <v>34834</v>
      </c>
      <c r="B1350" s="7">
        <v>3508400000000</v>
      </c>
      <c r="C1350" s="13">
        <v>0.2990308882856989</v>
      </c>
      <c r="D1350" s="14">
        <v>262484415.76712328</v>
      </c>
    </row>
    <row r="1351" spans="1:4">
      <c r="A1351" s="12">
        <v>34835</v>
      </c>
      <c r="B1351" s="7">
        <v>3508171428571.4287</v>
      </c>
      <c r="C1351" s="13">
        <v>0.29929441375116006</v>
      </c>
      <c r="D1351" s="14">
        <v>262491200.02739727</v>
      </c>
    </row>
    <row r="1352" spans="1:4">
      <c r="A1352" s="12">
        <v>34836</v>
      </c>
      <c r="B1352" s="7">
        <v>3507942857142.8569</v>
      </c>
      <c r="C1352" s="13">
        <v>0.30370451739121096</v>
      </c>
      <c r="D1352" s="14">
        <v>262497984.28767124</v>
      </c>
    </row>
    <row r="1353" spans="1:4">
      <c r="A1353" s="12">
        <v>34837</v>
      </c>
      <c r="B1353" s="7">
        <v>3507714285714.2856</v>
      </c>
      <c r="C1353" s="13">
        <v>0.2965604311594271</v>
      </c>
      <c r="D1353" s="14">
        <v>262504768.5479452</v>
      </c>
    </row>
    <row r="1354" spans="1:4">
      <c r="A1354" s="12">
        <v>34838</v>
      </c>
      <c r="B1354" s="7">
        <v>3507485714285.7144</v>
      </c>
      <c r="C1354" s="13">
        <v>0.2960880387123358</v>
      </c>
      <c r="D1354" s="14">
        <v>262511552.80821916</v>
      </c>
    </row>
    <row r="1355" spans="1:4">
      <c r="A1355" s="12">
        <v>34841</v>
      </c>
      <c r="B1355" s="7">
        <v>3506800000000</v>
      </c>
      <c r="C1355" s="13">
        <v>0.29975006400550613</v>
      </c>
      <c r="D1355" s="14">
        <v>262531905.58904108</v>
      </c>
    </row>
    <row r="1356" spans="1:4">
      <c r="A1356" s="12">
        <v>34842</v>
      </c>
      <c r="B1356" s="7">
        <v>3505971428571.4287</v>
      </c>
      <c r="C1356" s="13">
        <v>0.29507241251089977</v>
      </c>
      <c r="D1356" s="14">
        <v>262538689.84931508</v>
      </c>
    </row>
    <row r="1357" spans="1:4">
      <c r="A1357" s="12">
        <v>34843</v>
      </c>
      <c r="B1357" s="7">
        <v>3505142857142.8574</v>
      </c>
      <c r="C1357" s="13">
        <v>0.2899087307973256</v>
      </c>
      <c r="D1357" s="14">
        <v>262545474.10958904</v>
      </c>
    </row>
    <row r="1358" spans="1:4">
      <c r="A1358" s="12">
        <v>34844</v>
      </c>
      <c r="B1358" s="7">
        <v>3504314285714.2856</v>
      </c>
      <c r="C1358" s="13">
        <v>0.29587377894754052</v>
      </c>
      <c r="D1358" s="14">
        <v>262552258.369863</v>
      </c>
    </row>
    <row r="1359" spans="1:4">
      <c r="A1359" s="12">
        <v>34845</v>
      </c>
      <c r="B1359" s="7">
        <v>3503485714285.7144</v>
      </c>
      <c r="C1359" s="13">
        <v>0.30217856028978096</v>
      </c>
      <c r="D1359" s="14">
        <v>262559042.630137</v>
      </c>
    </row>
    <row r="1360" spans="1:4">
      <c r="A1360" s="12">
        <v>34849</v>
      </c>
      <c r="B1360" s="7">
        <v>3500614285714.2856</v>
      </c>
      <c r="C1360" s="13">
        <v>0.30998445982247907</v>
      </c>
      <c r="D1360" s="14">
        <v>262586179.67123288</v>
      </c>
    </row>
    <row r="1361" spans="1:4">
      <c r="A1361" s="12">
        <v>34850</v>
      </c>
      <c r="B1361" s="7">
        <v>3500228571428.5713</v>
      </c>
      <c r="C1361" s="13">
        <v>0.30905045541867121</v>
      </c>
      <c r="D1361" s="14">
        <v>262592963.93150684</v>
      </c>
    </row>
    <row r="1362" spans="1:4">
      <c r="A1362" s="12">
        <v>34851</v>
      </c>
      <c r="B1362" s="7">
        <v>3499842857142.8569</v>
      </c>
      <c r="C1362" s="13">
        <v>0.30549592639250339</v>
      </c>
      <c r="D1362" s="14">
        <v>262599748.19178084</v>
      </c>
    </row>
    <row r="1363" spans="1:4">
      <c r="A1363" s="12">
        <v>34852</v>
      </c>
      <c r="B1363" s="7">
        <v>3499457142857.1431</v>
      </c>
      <c r="C1363" s="13">
        <v>0.31227480787804984</v>
      </c>
      <c r="D1363" s="14">
        <v>262606532.4520548</v>
      </c>
    </row>
    <row r="1364" spans="1:4">
      <c r="A1364" s="12">
        <v>34855</v>
      </c>
      <c r="B1364" s="7">
        <v>3498300000000</v>
      </c>
      <c r="C1364" s="13">
        <v>0.30430378154475984</v>
      </c>
      <c r="D1364" s="14">
        <v>262626885.23287672</v>
      </c>
    </row>
    <row r="1365" spans="1:4">
      <c r="A1365" s="12">
        <v>34856</v>
      </c>
      <c r="B1365" s="7">
        <v>3505357142857.1431</v>
      </c>
      <c r="C1365" s="13">
        <v>0.31295569846145438</v>
      </c>
      <c r="D1365" s="14">
        <v>262633669.49315068</v>
      </c>
    </row>
    <row r="1366" spans="1:4">
      <c r="A1366" s="12">
        <v>34857</v>
      </c>
      <c r="B1366" s="7">
        <v>3512414285714.2856</v>
      </c>
      <c r="C1366" s="13">
        <v>0.31235975725187104</v>
      </c>
      <c r="D1366" s="14">
        <v>262640453.75342464</v>
      </c>
    </row>
    <row r="1367" spans="1:4">
      <c r="A1367" s="12">
        <v>34858</v>
      </c>
      <c r="B1367" s="7">
        <v>3519471428571.4287</v>
      </c>
      <c r="C1367" s="13">
        <v>0.3124327632388495</v>
      </c>
      <c r="D1367" s="14">
        <v>262647238.01369864</v>
      </c>
    </row>
    <row r="1368" spans="1:4">
      <c r="A1368" s="12">
        <v>34859</v>
      </c>
      <c r="B1368" s="7">
        <v>3526528571428.5713</v>
      </c>
      <c r="C1368" s="13">
        <v>0.31337624778875511</v>
      </c>
      <c r="D1368" s="14">
        <v>262654022.2739726</v>
      </c>
    </row>
    <row r="1369" spans="1:4">
      <c r="A1369" s="12">
        <v>34862</v>
      </c>
      <c r="B1369" s="7">
        <v>3547700000000</v>
      </c>
      <c r="C1369" s="13">
        <v>0.31107225590134263</v>
      </c>
      <c r="D1369" s="14">
        <v>262674375.05479452</v>
      </c>
    </row>
    <row r="1370" spans="1:4">
      <c r="A1370" s="12">
        <v>34863</v>
      </c>
      <c r="B1370" s="7">
        <v>3549271428571.4282</v>
      </c>
      <c r="C1370" s="13">
        <v>0.31064650153309781</v>
      </c>
      <c r="D1370" s="14">
        <v>262681159.31506848</v>
      </c>
    </row>
    <row r="1371" spans="1:4">
      <c r="A1371" s="12">
        <v>34864</v>
      </c>
      <c r="B1371" s="7">
        <v>3550842857142.8569</v>
      </c>
      <c r="C1371" s="13">
        <v>0.31124014358506835</v>
      </c>
      <c r="D1371" s="14">
        <v>262687943.57534248</v>
      </c>
    </row>
    <row r="1372" spans="1:4">
      <c r="A1372" s="12">
        <v>34865</v>
      </c>
      <c r="B1372" s="7">
        <v>3552414285714.2856</v>
      </c>
      <c r="C1372" s="13">
        <v>0.31766058074875175</v>
      </c>
      <c r="D1372" s="14">
        <v>262694727.83561644</v>
      </c>
    </row>
    <row r="1373" spans="1:4">
      <c r="A1373" s="12">
        <v>34866</v>
      </c>
      <c r="B1373" s="7">
        <v>3553985714285.7139</v>
      </c>
      <c r="C1373" s="13">
        <v>0.32618149125488399</v>
      </c>
      <c r="D1373" s="14">
        <v>262701512.0958904</v>
      </c>
    </row>
    <row r="1374" spans="1:4">
      <c r="A1374" s="12">
        <v>34869</v>
      </c>
      <c r="B1374" s="7">
        <v>3558700000000</v>
      </c>
      <c r="C1374" s="13">
        <v>0.33382404781441005</v>
      </c>
      <c r="D1374" s="14">
        <v>262721864.87671232</v>
      </c>
    </row>
    <row r="1375" spans="1:4">
      <c r="A1375" s="12">
        <v>34870</v>
      </c>
      <c r="B1375" s="7">
        <v>3556885714285.7144</v>
      </c>
      <c r="C1375" s="13">
        <v>0.33990010365772655</v>
      </c>
      <c r="D1375" s="14">
        <v>262728649.13698632</v>
      </c>
    </row>
    <row r="1376" spans="1:4">
      <c r="A1376" s="12">
        <v>34871</v>
      </c>
      <c r="B1376" s="7">
        <v>3555071428571.4282</v>
      </c>
      <c r="C1376" s="13">
        <v>0.35168400667776029</v>
      </c>
      <c r="D1376" s="14">
        <v>262735433.39726028</v>
      </c>
    </row>
    <row r="1377" spans="1:4">
      <c r="A1377" s="12">
        <v>34872</v>
      </c>
      <c r="B1377" s="7">
        <v>3553257142857.1426</v>
      </c>
      <c r="C1377" s="13">
        <v>0.3512841607111048</v>
      </c>
      <c r="D1377" s="14">
        <v>262742217.65753424</v>
      </c>
    </row>
    <row r="1378" spans="1:4">
      <c r="A1378" s="12">
        <v>34873</v>
      </c>
      <c r="B1378" s="7">
        <v>3551442857142.8569</v>
      </c>
      <c r="C1378" s="13">
        <v>0.36039101648012739</v>
      </c>
      <c r="D1378" s="14">
        <v>262749001.9178082</v>
      </c>
    </row>
    <row r="1379" spans="1:4">
      <c r="A1379" s="12">
        <v>34876</v>
      </c>
      <c r="B1379" s="7">
        <v>3546000000000</v>
      </c>
      <c r="C1379" s="13">
        <v>0.35209065105922516</v>
      </c>
      <c r="D1379" s="14">
        <v>262769354.69863012</v>
      </c>
    </row>
    <row r="1380" spans="1:4">
      <c r="A1380" s="12">
        <v>34877</v>
      </c>
      <c r="B1380" s="7">
        <v>3542257142857.1426</v>
      </c>
      <c r="C1380" s="13">
        <v>0.3486087830289919</v>
      </c>
      <c r="D1380" s="14">
        <v>262776138.95890412</v>
      </c>
    </row>
    <row r="1381" spans="1:4">
      <c r="A1381" s="12">
        <v>34878</v>
      </c>
      <c r="B1381" s="7">
        <v>3538514285714.2861</v>
      </c>
      <c r="C1381" s="13">
        <v>0.35554096120797407</v>
      </c>
      <c r="D1381" s="14">
        <v>262782923.21917808</v>
      </c>
    </row>
    <row r="1382" spans="1:4">
      <c r="A1382" s="12">
        <v>34879</v>
      </c>
      <c r="B1382" s="7">
        <v>3534771428571.4287</v>
      </c>
      <c r="C1382" s="13">
        <v>0.36199746876076622</v>
      </c>
      <c r="D1382" s="14">
        <v>262789707.47945204</v>
      </c>
    </row>
    <row r="1383" spans="1:4">
      <c r="A1383" s="12">
        <v>34880</v>
      </c>
      <c r="B1383" s="7">
        <v>3531028571428.5713</v>
      </c>
      <c r="C1383" s="13">
        <v>0.36131515978256568</v>
      </c>
      <c r="D1383" s="14">
        <v>262796491.73972604</v>
      </c>
    </row>
    <row r="1384" spans="1:4">
      <c r="A1384" s="12">
        <v>34885</v>
      </c>
      <c r="B1384" s="7">
        <v>3528914285714.2856</v>
      </c>
      <c r="C1384" s="13">
        <v>0.3825797497966188</v>
      </c>
      <c r="D1384" s="14">
        <v>262829781.96721312</v>
      </c>
    </row>
    <row r="1385" spans="1:4">
      <c r="A1385" s="12">
        <v>34886</v>
      </c>
      <c r="B1385" s="7">
        <v>3533471428571.4287</v>
      </c>
      <c r="C1385" s="13">
        <v>0.38051455782228288</v>
      </c>
      <c r="D1385" s="14">
        <v>262836408.45901638</v>
      </c>
    </row>
    <row r="1386" spans="1:4">
      <c r="A1386" s="12">
        <v>34887</v>
      </c>
      <c r="B1386" s="7">
        <v>3538028571428.5713</v>
      </c>
      <c r="C1386" s="13">
        <v>0.37548833378921126</v>
      </c>
      <c r="D1386" s="14">
        <v>262843034.95081967</v>
      </c>
    </row>
    <row r="1387" spans="1:4">
      <c r="A1387" s="12">
        <v>34890</v>
      </c>
      <c r="B1387" s="7">
        <v>3551700000000</v>
      </c>
      <c r="C1387" s="13">
        <v>0.35700481913795884</v>
      </c>
      <c r="D1387" s="14">
        <v>262862914.42622951</v>
      </c>
    </row>
    <row r="1388" spans="1:4">
      <c r="A1388" s="12">
        <v>34891</v>
      </c>
      <c r="B1388" s="7">
        <v>3556571428571.4282</v>
      </c>
      <c r="C1388" s="13">
        <v>0.36636991050398415</v>
      </c>
      <c r="D1388" s="14">
        <v>262869540.9180328</v>
      </c>
    </row>
    <row r="1389" spans="1:4">
      <c r="A1389" s="12">
        <v>34892</v>
      </c>
      <c r="B1389" s="7">
        <v>3561442857142.8569</v>
      </c>
      <c r="C1389" s="13">
        <v>0.36228091848940064</v>
      </c>
      <c r="D1389" s="14">
        <v>262876167.40983605</v>
      </c>
    </row>
    <row r="1390" spans="1:4">
      <c r="A1390" s="12">
        <v>34893</v>
      </c>
      <c r="B1390" s="7">
        <v>3566314285714.2856</v>
      </c>
      <c r="C1390" s="13">
        <v>0.37677855771324137</v>
      </c>
      <c r="D1390" s="14">
        <v>262882793.90163934</v>
      </c>
    </row>
    <row r="1391" spans="1:4">
      <c r="A1391" s="12">
        <v>34894</v>
      </c>
      <c r="B1391" s="7">
        <v>3571185714285.7144</v>
      </c>
      <c r="C1391" s="13">
        <v>0.37113445183077554</v>
      </c>
      <c r="D1391" s="14">
        <v>262889420.39344263</v>
      </c>
    </row>
    <row r="1392" spans="1:4">
      <c r="A1392" s="12">
        <v>34897</v>
      </c>
      <c r="B1392" s="7">
        <v>3585800000000</v>
      </c>
      <c r="C1392" s="13">
        <v>0.37731649491627872</v>
      </c>
      <c r="D1392" s="14">
        <v>262909299.86885247</v>
      </c>
    </row>
    <row r="1393" spans="1:4">
      <c r="A1393" s="12">
        <v>34898</v>
      </c>
      <c r="B1393" s="7">
        <v>3583842857142.8569</v>
      </c>
      <c r="C1393" s="13">
        <v>0.366057271691825</v>
      </c>
      <c r="D1393" s="14">
        <v>262915926.36065573</v>
      </c>
    </row>
    <row r="1394" spans="1:4">
      <c r="A1394" s="12">
        <v>34899</v>
      </c>
      <c r="B1394" s="7">
        <v>3581885714285.7144</v>
      </c>
      <c r="C1394" s="13">
        <v>0.37345849677424736</v>
      </c>
      <c r="D1394" s="14">
        <v>262922552.85245901</v>
      </c>
    </row>
    <row r="1395" spans="1:4">
      <c r="A1395" s="12">
        <v>34900</v>
      </c>
      <c r="B1395" s="7">
        <v>3579928571428.5718</v>
      </c>
      <c r="C1395" s="13">
        <v>0.38703512692571285</v>
      </c>
      <c r="D1395" s="14">
        <v>262929179.3442623</v>
      </c>
    </row>
    <row r="1396" spans="1:4">
      <c r="A1396" s="12">
        <v>34901</v>
      </c>
      <c r="B1396" s="7">
        <v>3577971428571.4287</v>
      </c>
      <c r="C1396" s="13">
        <v>0.39481329204623333</v>
      </c>
      <c r="D1396" s="14">
        <v>262935805.83606556</v>
      </c>
    </row>
    <row r="1397" spans="1:4">
      <c r="A1397" s="12">
        <v>34904</v>
      </c>
      <c r="B1397" s="7">
        <v>3572100000000</v>
      </c>
      <c r="C1397" s="13">
        <v>0.40772614316567124</v>
      </c>
      <c r="D1397" s="14">
        <v>262955685.3114754</v>
      </c>
    </row>
    <row r="1398" spans="1:4">
      <c r="A1398" s="12">
        <v>34905</v>
      </c>
      <c r="B1398" s="7">
        <v>3569485714285.7139</v>
      </c>
      <c r="C1398" s="13">
        <v>0.39592840722106815</v>
      </c>
      <c r="D1398" s="14">
        <v>262962311.80327868</v>
      </c>
    </row>
    <row r="1399" spans="1:4">
      <c r="A1399" s="12">
        <v>34906</v>
      </c>
      <c r="B1399" s="7">
        <v>3566871428571.4287</v>
      </c>
      <c r="C1399" s="13">
        <v>0.37911432183260191</v>
      </c>
      <c r="D1399" s="14">
        <v>262968938.29508197</v>
      </c>
    </row>
    <row r="1400" spans="1:4">
      <c r="A1400" s="12">
        <v>34907</v>
      </c>
      <c r="B1400" s="7">
        <v>3564257142857.1426</v>
      </c>
      <c r="C1400" s="13">
        <v>0.37421765008557628</v>
      </c>
      <c r="D1400" s="14">
        <v>262975564.78688523</v>
      </c>
    </row>
    <row r="1401" spans="1:4">
      <c r="A1401" s="12">
        <v>34908</v>
      </c>
      <c r="B1401" s="7">
        <v>3561642857142.8574</v>
      </c>
      <c r="C1401" s="13">
        <v>0.36758536302665001</v>
      </c>
      <c r="D1401" s="14">
        <v>262982191.27868852</v>
      </c>
    </row>
    <row r="1402" spans="1:4">
      <c r="A1402" s="12">
        <v>34911</v>
      </c>
      <c r="B1402" s="7">
        <v>3553800000000</v>
      </c>
      <c r="C1402" s="13">
        <v>0.34613875249042902</v>
      </c>
      <c r="D1402" s="14">
        <v>263002070.75409836</v>
      </c>
    </row>
    <row r="1403" spans="1:4">
      <c r="A1403" s="12">
        <v>34912</v>
      </c>
      <c r="B1403" s="7">
        <v>3554414285714.2861</v>
      </c>
      <c r="C1403" s="13">
        <v>0.37951907854526512</v>
      </c>
      <c r="D1403" s="14">
        <v>263008697.24590164</v>
      </c>
    </row>
    <row r="1404" spans="1:4">
      <c r="A1404" s="12">
        <v>34913</v>
      </c>
      <c r="B1404" s="7">
        <v>3555028571428.5713</v>
      </c>
      <c r="C1404" s="13">
        <v>0.38915953383821578</v>
      </c>
      <c r="D1404" s="14">
        <v>263015323.73770493</v>
      </c>
    </row>
    <row r="1405" spans="1:4">
      <c r="A1405" s="12">
        <v>34914</v>
      </c>
      <c r="B1405" s="7">
        <v>3555642857142.8574</v>
      </c>
      <c r="C1405" s="13">
        <v>0.38713289917266946</v>
      </c>
      <c r="D1405" s="14">
        <v>263021950.22950819</v>
      </c>
    </row>
    <row r="1406" spans="1:4">
      <c r="A1406" s="12">
        <v>34915</v>
      </c>
      <c r="B1406" s="7">
        <v>3556257142857.1426</v>
      </c>
      <c r="C1406" s="13">
        <v>0.37941229419465466</v>
      </c>
      <c r="D1406" s="14">
        <v>263028576.72131148</v>
      </c>
    </row>
    <row r="1407" spans="1:4">
      <c r="A1407" s="12">
        <v>34918</v>
      </c>
      <c r="B1407" s="7">
        <v>3558100000000</v>
      </c>
      <c r="C1407" s="13">
        <v>0.37500354448743617</v>
      </c>
      <c r="D1407" s="14">
        <v>263048456.19672132</v>
      </c>
    </row>
    <row r="1408" spans="1:4">
      <c r="A1408" s="12">
        <v>34919</v>
      </c>
      <c r="B1408" s="7">
        <v>3563342857142.8569</v>
      </c>
      <c r="C1408" s="13">
        <v>0.37602752593461464</v>
      </c>
      <c r="D1408" s="14">
        <v>263055082.6885246</v>
      </c>
    </row>
    <row r="1409" spans="1:4">
      <c r="A1409" s="12">
        <v>34920</v>
      </c>
      <c r="B1409" s="7">
        <v>3568585714285.7144</v>
      </c>
      <c r="C1409" s="13">
        <v>0.35932823818135839</v>
      </c>
      <c r="D1409" s="14">
        <v>263061709.18032786</v>
      </c>
    </row>
    <row r="1410" spans="1:4">
      <c r="A1410" s="12">
        <v>34921</v>
      </c>
      <c r="B1410" s="7">
        <v>3573828571428.5718</v>
      </c>
      <c r="C1410" s="13">
        <v>0.36760139139087994</v>
      </c>
      <c r="D1410" s="14">
        <v>263068335.67213115</v>
      </c>
    </row>
    <row r="1411" spans="1:4">
      <c r="A1411" s="12">
        <v>34922</v>
      </c>
      <c r="B1411" s="7">
        <v>3579071428571.4282</v>
      </c>
      <c r="C1411" s="13">
        <v>0.36791050689556926</v>
      </c>
      <c r="D1411" s="14">
        <v>263074962.16393444</v>
      </c>
    </row>
    <row r="1412" spans="1:4">
      <c r="A1412" s="12">
        <v>34925</v>
      </c>
      <c r="B1412" s="7">
        <v>3594800000000</v>
      </c>
      <c r="C1412" s="13">
        <v>0.36008882495542494</v>
      </c>
      <c r="D1412" s="14">
        <v>263094841.63934427</v>
      </c>
    </row>
    <row r="1413" spans="1:4">
      <c r="A1413" s="12">
        <v>34926</v>
      </c>
      <c r="B1413" s="7">
        <v>3594257142857.1431</v>
      </c>
      <c r="C1413" s="13">
        <v>0.35792520323333349</v>
      </c>
      <c r="D1413" s="14">
        <v>263101468.13114753</v>
      </c>
    </row>
    <row r="1414" spans="1:4">
      <c r="A1414" s="12">
        <v>34927</v>
      </c>
      <c r="B1414" s="7">
        <v>3593714285714.2856</v>
      </c>
      <c r="C1414" s="13">
        <v>0.3639865615903467</v>
      </c>
      <c r="D1414" s="14">
        <v>263108094.62295082</v>
      </c>
    </row>
    <row r="1415" spans="1:4">
      <c r="A1415" s="12">
        <v>34928</v>
      </c>
      <c r="B1415" s="7">
        <v>3593171428571.4287</v>
      </c>
      <c r="C1415" s="13">
        <v>0.36285761855695614</v>
      </c>
      <c r="D1415" s="14">
        <v>263114721.11475411</v>
      </c>
    </row>
    <row r="1416" spans="1:4">
      <c r="A1416" s="12">
        <v>34929</v>
      </c>
      <c r="B1416" s="7">
        <v>3592628571428.5713</v>
      </c>
      <c r="C1416" s="13">
        <v>0.34951518983233854</v>
      </c>
      <c r="D1416" s="14">
        <v>263121347.60655737</v>
      </c>
    </row>
    <row r="1417" spans="1:4">
      <c r="A1417" s="12">
        <v>34932</v>
      </c>
      <c r="B1417" s="7">
        <v>3591000000000</v>
      </c>
      <c r="C1417" s="13">
        <v>0.33745459443617293</v>
      </c>
      <c r="D1417" s="14">
        <v>263141227.0819672</v>
      </c>
    </row>
    <row r="1418" spans="1:4">
      <c r="A1418" s="12">
        <v>34933</v>
      </c>
      <c r="B1418" s="7">
        <v>3589942857142.8569</v>
      </c>
      <c r="C1418" s="13">
        <v>0.34521274109235883</v>
      </c>
      <c r="D1418" s="14">
        <v>263147853.57377049</v>
      </c>
    </row>
    <row r="1419" spans="1:4">
      <c r="A1419" s="12">
        <v>34934</v>
      </c>
      <c r="B1419" s="7">
        <v>3588885714285.7144</v>
      </c>
      <c r="C1419" s="13">
        <v>0.35042139336616518</v>
      </c>
      <c r="D1419" s="14">
        <v>263154480.06557378</v>
      </c>
    </row>
    <row r="1420" spans="1:4">
      <c r="A1420" s="12">
        <v>34935</v>
      </c>
      <c r="B1420" s="7">
        <v>3587828571428.5713</v>
      </c>
      <c r="C1420" s="13">
        <v>0.34961324090721874</v>
      </c>
      <c r="D1420" s="14">
        <v>263161106.55737704</v>
      </c>
    </row>
    <row r="1421" spans="1:4">
      <c r="A1421" s="12">
        <v>34936</v>
      </c>
      <c r="B1421" s="7">
        <v>3586771428571.4287</v>
      </c>
      <c r="C1421" s="13">
        <v>0.32730804275252384</v>
      </c>
      <c r="D1421" s="14">
        <v>263167733.04918033</v>
      </c>
    </row>
    <row r="1422" spans="1:4">
      <c r="A1422" s="12">
        <v>34939</v>
      </c>
      <c r="B1422" s="7">
        <v>3583600000000</v>
      </c>
      <c r="C1422" s="13">
        <v>0.3334697010006436</v>
      </c>
      <c r="D1422" s="14">
        <v>263187612.52459016</v>
      </c>
    </row>
    <row r="1423" spans="1:4">
      <c r="A1423" s="12">
        <v>34940</v>
      </c>
      <c r="B1423" s="7">
        <v>3581128571428.5713</v>
      </c>
      <c r="C1423" s="13">
        <v>0.32767619198972087</v>
      </c>
      <c r="D1423" s="14">
        <v>263194239.01639345</v>
      </c>
    </row>
    <row r="1424" spans="1:4">
      <c r="A1424" s="12">
        <v>34941</v>
      </c>
      <c r="B1424" s="7">
        <v>3578657142857.1431</v>
      </c>
      <c r="C1424" s="13">
        <v>0.3260660381653992</v>
      </c>
      <c r="D1424" s="14">
        <v>263200865.50819671</v>
      </c>
    </row>
    <row r="1425" spans="1:4">
      <c r="A1425" s="12">
        <v>34942</v>
      </c>
      <c r="B1425" s="7">
        <v>3576185714285.7144</v>
      </c>
      <c r="C1425" s="13">
        <v>0.31651326260113838</v>
      </c>
      <c r="D1425" s="14">
        <v>263207492</v>
      </c>
    </row>
    <row r="1426" spans="1:4">
      <c r="A1426" s="12">
        <v>34943</v>
      </c>
      <c r="B1426" s="7">
        <v>3573714285714.2856</v>
      </c>
      <c r="C1426" s="13">
        <v>0.31650981496415781</v>
      </c>
      <c r="D1426" s="14">
        <v>263214118.49180329</v>
      </c>
    </row>
    <row r="1427" spans="1:4">
      <c r="A1427" s="12">
        <v>34947</v>
      </c>
      <c r="B1427" s="7">
        <v>3570442857142.8574</v>
      </c>
      <c r="C1427" s="13">
        <v>0.31897332570595277</v>
      </c>
      <c r="D1427" s="14">
        <v>263240624.45901638</v>
      </c>
    </row>
    <row r="1428" spans="1:4">
      <c r="A1428" s="12">
        <v>34948</v>
      </c>
      <c r="B1428" s="7">
        <v>3574585714285.7144</v>
      </c>
      <c r="C1428" s="13">
        <v>0.33240642658322311</v>
      </c>
      <c r="D1428" s="14">
        <v>263247250.95081967</v>
      </c>
    </row>
    <row r="1429" spans="1:4">
      <c r="A1429" s="12">
        <v>34949</v>
      </c>
      <c r="B1429" s="7">
        <v>3578728571428.5718</v>
      </c>
      <c r="C1429" s="13">
        <v>0.3352395300538375</v>
      </c>
      <c r="D1429" s="14">
        <v>263253877.44262296</v>
      </c>
    </row>
    <row r="1430" spans="1:4">
      <c r="A1430" s="12">
        <v>34950</v>
      </c>
      <c r="B1430" s="7">
        <v>3582871428571.4287</v>
      </c>
      <c r="C1430" s="13">
        <v>0.33167186596902254</v>
      </c>
      <c r="D1430" s="14">
        <v>263260503.93442622</v>
      </c>
    </row>
    <row r="1431" spans="1:4">
      <c r="A1431" s="12">
        <v>34953</v>
      </c>
      <c r="B1431" s="7">
        <v>3595300000000</v>
      </c>
      <c r="C1431" s="13">
        <v>0.32748600116839971</v>
      </c>
      <c r="D1431" s="14">
        <v>263280383.40983605</v>
      </c>
    </row>
    <row r="1432" spans="1:4">
      <c r="A1432" s="12">
        <v>34954</v>
      </c>
      <c r="B1432" s="7">
        <v>3598242857142.8574</v>
      </c>
      <c r="C1432" s="13">
        <v>0.3278910072580396</v>
      </c>
      <c r="D1432" s="14">
        <v>263287009.90163934</v>
      </c>
    </row>
    <row r="1433" spans="1:4">
      <c r="A1433" s="12">
        <v>34955</v>
      </c>
      <c r="B1433" s="7">
        <v>3601185714285.7144</v>
      </c>
      <c r="C1433" s="13">
        <v>0.31569305506310247</v>
      </c>
      <c r="D1433" s="14">
        <v>263293636.39344263</v>
      </c>
    </row>
    <row r="1434" spans="1:4">
      <c r="A1434" s="12">
        <v>34956</v>
      </c>
      <c r="B1434" s="7">
        <v>3604128571428.5713</v>
      </c>
      <c r="C1434" s="13">
        <v>0.32601004587386118</v>
      </c>
      <c r="D1434" s="14">
        <v>263300262.88524589</v>
      </c>
    </row>
    <row r="1435" spans="1:4">
      <c r="A1435" s="12">
        <v>34957</v>
      </c>
      <c r="B1435" s="7">
        <v>3607071428571.4287</v>
      </c>
      <c r="C1435" s="13">
        <v>0.32346759773910538</v>
      </c>
      <c r="D1435" s="14">
        <v>263306889.37704918</v>
      </c>
    </row>
    <row r="1436" spans="1:4">
      <c r="A1436" s="12">
        <v>34960</v>
      </c>
      <c r="B1436" s="7">
        <v>3615900000000</v>
      </c>
      <c r="C1436" s="13">
        <v>0.33526133709630174</v>
      </c>
      <c r="D1436" s="14">
        <v>263326768.85245901</v>
      </c>
    </row>
    <row r="1437" spans="1:4">
      <c r="A1437" s="12">
        <v>34961</v>
      </c>
      <c r="B1437" s="7">
        <v>3613471428571.4287</v>
      </c>
      <c r="C1437" s="13">
        <v>0.33714600510685666</v>
      </c>
      <c r="D1437" s="14">
        <v>263333395.3442623</v>
      </c>
    </row>
    <row r="1438" spans="1:4">
      <c r="A1438" s="12">
        <v>34962</v>
      </c>
      <c r="B1438" s="7">
        <v>3611042857142.8574</v>
      </c>
      <c r="C1438" s="13">
        <v>0.33746778379167403</v>
      </c>
      <c r="D1438" s="14">
        <v>263340021.83606556</v>
      </c>
    </row>
    <row r="1439" spans="1:4">
      <c r="A1439" s="12">
        <v>34963</v>
      </c>
      <c r="B1439" s="7">
        <v>3608614285714.2856</v>
      </c>
      <c r="C1439" s="13">
        <v>0.34613875249042902</v>
      </c>
      <c r="D1439" s="14">
        <v>263346648.32786885</v>
      </c>
    </row>
    <row r="1440" spans="1:4">
      <c r="A1440" s="12">
        <v>34964</v>
      </c>
      <c r="B1440" s="7">
        <v>3606185714285.7144</v>
      </c>
      <c r="C1440" s="13">
        <v>0.34294458552028761</v>
      </c>
      <c r="D1440" s="14">
        <v>263353274.81967214</v>
      </c>
    </row>
    <row r="1441" spans="1:4">
      <c r="A1441" s="12">
        <v>34967</v>
      </c>
      <c r="B1441" s="7">
        <v>3598900000000</v>
      </c>
      <c r="C1441" s="13">
        <v>0.31806714529997782</v>
      </c>
      <c r="D1441" s="14">
        <v>263373154.29508197</v>
      </c>
    </row>
    <row r="1442" spans="1:4">
      <c r="A1442" s="12">
        <v>34968</v>
      </c>
      <c r="B1442" s="7">
        <v>3594442857142.8569</v>
      </c>
      <c r="C1442" s="13">
        <v>0.31933782129165456</v>
      </c>
      <c r="D1442" s="14">
        <v>263379780.78688523</v>
      </c>
    </row>
    <row r="1443" spans="1:4">
      <c r="A1443" s="12">
        <v>34969</v>
      </c>
      <c r="B1443" s="7">
        <v>3589985714285.7144</v>
      </c>
      <c r="C1443" s="13">
        <v>0.32253581477929033</v>
      </c>
      <c r="D1443" s="14">
        <v>263386407.27868852</v>
      </c>
    </row>
    <row r="1444" spans="1:4">
      <c r="A1444" s="12">
        <v>34970</v>
      </c>
      <c r="B1444" s="7">
        <v>3585528571428.5713</v>
      </c>
      <c r="C1444" s="13">
        <v>0.31722698497155583</v>
      </c>
      <c r="D1444" s="14">
        <v>263393033.77049181</v>
      </c>
    </row>
    <row r="1445" spans="1:4">
      <c r="A1445" s="12">
        <v>34971</v>
      </c>
      <c r="B1445" s="7">
        <v>3581071428571.4282</v>
      </c>
      <c r="C1445" s="13">
        <v>0.319206407946031</v>
      </c>
      <c r="D1445" s="14">
        <v>263399660.26229507</v>
      </c>
    </row>
    <row r="1446" spans="1:4">
      <c r="A1446" s="12">
        <v>34974</v>
      </c>
      <c r="B1446" s="7">
        <v>3567700000000</v>
      </c>
      <c r="C1446" s="13">
        <v>0.29530132790211433</v>
      </c>
      <c r="D1446" s="14">
        <v>263419539.73770493</v>
      </c>
    </row>
    <row r="1447" spans="1:4">
      <c r="A1447" s="12">
        <v>34975</v>
      </c>
      <c r="B1447" s="7">
        <v>3569414285714.2856</v>
      </c>
      <c r="C1447" s="13">
        <v>0.30870322383748178</v>
      </c>
      <c r="D1447" s="14">
        <v>263426166.22950819</v>
      </c>
    </row>
    <row r="1448" spans="1:4">
      <c r="A1448" s="12">
        <v>34976</v>
      </c>
      <c r="B1448" s="7">
        <v>3571128571428.5713</v>
      </c>
      <c r="C1448" s="13">
        <v>0.30768461484614928</v>
      </c>
      <c r="D1448" s="14">
        <v>263432792.72131148</v>
      </c>
    </row>
    <row r="1449" spans="1:4">
      <c r="A1449" s="12">
        <v>34977</v>
      </c>
      <c r="B1449" s="7">
        <v>3572842857142.8569</v>
      </c>
      <c r="C1449" s="13">
        <v>0.31657072397016495</v>
      </c>
      <c r="D1449" s="14">
        <v>263439419.21311477</v>
      </c>
    </row>
    <row r="1450" spans="1:4">
      <c r="A1450" s="12">
        <v>34978</v>
      </c>
      <c r="B1450" s="7">
        <v>3574557142857.1426</v>
      </c>
      <c r="C1450" s="13">
        <v>0.3151121800759521</v>
      </c>
      <c r="D1450" s="14">
        <v>263446045.70491803</v>
      </c>
    </row>
    <row r="1451" spans="1:4">
      <c r="A1451" s="12">
        <v>34981</v>
      </c>
      <c r="B1451" s="7">
        <v>3579700000000</v>
      </c>
      <c r="C1451" s="13">
        <v>0.30435777887106213</v>
      </c>
      <c r="D1451" s="14">
        <v>263465925.18032786</v>
      </c>
    </row>
    <row r="1452" spans="1:4">
      <c r="A1452" s="12">
        <v>34982</v>
      </c>
      <c r="B1452" s="7">
        <v>3584942857142.8569</v>
      </c>
      <c r="C1452" s="13">
        <v>0.31161261147723246</v>
      </c>
      <c r="D1452" s="14">
        <v>263472551.67213115</v>
      </c>
    </row>
    <row r="1453" spans="1:4">
      <c r="A1453" s="12">
        <v>34983</v>
      </c>
      <c r="B1453" s="7">
        <v>3590185714285.7144</v>
      </c>
      <c r="C1453" s="13">
        <v>0.31970273687456435</v>
      </c>
      <c r="D1453" s="14">
        <v>263479178.16393444</v>
      </c>
    </row>
    <row r="1454" spans="1:4">
      <c r="A1454" s="12">
        <v>34984</v>
      </c>
      <c r="B1454" s="7">
        <v>3595428571428.5718</v>
      </c>
      <c r="C1454" s="13">
        <v>0.32486720635868543</v>
      </c>
      <c r="D1454" s="14">
        <v>263485804.6557377</v>
      </c>
    </row>
    <row r="1455" spans="1:4">
      <c r="A1455" s="12">
        <v>34985</v>
      </c>
      <c r="B1455" s="7">
        <v>3600671428571.4282</v>
      </c>
      <c r="C1455" s="13">
        <v>0.32038771110295416</v>
      </c>
      <c r="D1455" s="14">
        <v>263492431.14754099</v>
      </c>
    </row>
    <row r="1456" spans="1:4">
      <c r="A1456" s="12">
        <v>34988</v>
      </c>
      <c r="B1456" s="7">
        <v>3616400000000</v>
      </c>
      <c r="C1456" s="13">
        <v>0.32603709822703092</v>
      </c>
      <c r="D1456" s="14">
        <v>263512310.62295082</v>
      </c>
    </row>
    <row r="1457" spans="1:4">
      <c r="A1457" s="12">
        <v>34989</v>
      </c>
      <c r="B1457" s="7">
        <v>3616171428571.4287</v>
      </c>
      <c r="C1457" s="13">
        <v>0.32336034408682773</v>
      </c>
      <c r="D1457" s="14">
        <v>263518937.11475411</v>
      </c>
    </row>
    <row r="1458" spans="1:4">
      <c r="A1458" s="12">
        <v>34990</v>
      </c>
      <c r="B1458" s="7">
        <v>3615942857142.8569</v>
      </c>
      <c r="C1458" s="13">
        <v>0.32217071049344631</v>
      </c>
      <c r="D1458" s="14">
        <v>263525563.60655737</v>
      </c>
    </row>
    <row r="1459" spans="1:4">
      <c r="A1459" s="12">
        <v>34991</v>
      </c>
      <c r="B1459" s="7">
        <v>3615714285714.2856</v>
      </c>
      <c r="C1459" s="13">
        <v>0.32668153034283154</v>
      </c>
      <c r="D1459" s="14">
        <v>263532190.09836066</v>
      </c>
    </row>
    <row r="1460" spans="1:4">
      <c r="A1460" s="12">
        <v>34992</v>
      </c>
      <c r="B1460" s="7">
        <v>3615485714285.7144</v>
      </c>
      <c r="C1460" s="13">
        <v>0.32075294852913644</v>
      </c>
      <c r="D1460" s="14">
        <v>263538816.59016395</v>
      </c>
    </row>
    <row r="1461" spans="1:4">
      <c r="A1461" s="12">
        <v>34995</v>
      </c>
      <c r="B1461" s="7">
        <v>3614800000000</v>
      </c>
      <c r="C1461" s="13">
        <v>0.32043507359105466</v>
      </c>
      <c r="D1461" s="14">
        <v>263558696.06557378</v>
      </c>
    </row>
    <row r="1462" spans="1:4">
      <c r="A1462" s="12">
        <v>34996</v>
      </c>
      <c r="B1462" s="7">
        <v>3611200000000.0005</v>
      </c>
      <c r="C1462" s="13">
        <v>0.31766764851865759</v>
      </c>
      <c r="D1462" s="14">
        <v>263565322.55737704</v>
      </c>
    </row>
    <row r="1463" spans="1:4">
      <c r="A1463" s="12">
        <v>34997</v>
      </c>
      <c r="B1463" s="7">
        <v>3607600000000</v>
      </c>
      <c r="C1463" s="13">
        <v>0.31081931747488023</v>
      </c>
      <c r="D1463" s="14">
        <v>263571949.04918033</v>
      </c>
    </row>
    <row r="1464" spans="1:4">
      <c r="A1464" s="12">
        <v>34998</v>
      </c>
      <c r="B1464" s="7">
        <v>3604000000000</v>
      </c>
      <c r="C1464" s="13">
        <v>0.30524150818129236</v>
      </c>
      <c r="D1464" s="14">
        <v>263578575.54098362</v>
      </c>
    </row>
    <row r="1465" spans="1:4">
      <c r="A1465" s="12">
        <v>34999</v>
      </c>
      <c r="B1465" s="7">
        <v>3600400000000</v>
      </c>
      <c r="C1465" s="13">
        <v>0.30397015447262987</v>
      </c>
      <c r="D1465" s="14">
        <v>263585202.03278688</v>
      </c>
    </row>
    <row r="1466" spans="1:4">
      <c r="A1466" s="12">
        <v>35002</v>
      </c>
      <c r="B1466" s="7">
        <v>3589600000000</v>
      </c>
      <c r="C1466" s="13">
        <v>0.30168450555743215</v>
      </c>
      <c r="D1466" s="14">
        <v>263605081.50819671</v>
      </c>
    </row>
    <row r="1467" spans="1:4">
      <c r="A1467" s="12">
        <v>35003</v>
      </c>
      <c r="B1467" s="7">
        <v>3588357142857.1426</v>
      </c>
      <c r="C1467" s="13">
        <v>0.29837381794723716</v>
      </c>
      <c r="D1467" s="14">
        <v>263611708</v>
      </c>
    </row>
    <row r="1468" spans="1:4">
      <c r="A1468" s="12">
        <v>35004</v>
      </c>
      <c r="B1468" s="7">
        <v>3587114285714.2856</v>
      </c>
      <c r="C1468" s="13">
        <v>0.30066224374811878</v>
      </c>
      <c r="D1468" s="14">
        <v>263618334.49180329</v>
      </c>
    </row>
    <row r="1469" spans="1:4">
      <c r="A1469" s="12">
        <v>35005</v>
      </c>
      <c r="B1469" s="7">
        <v>3585871428571.4287</v>
      </c>
      <c r="C1469" s="13">
        <v>0.30021934463355254</v>
      </c>
      <c r="D1469" s="14">
        <v>263624960.98360655</v>
      </c>
    </row>
    <row r="1470" spans="1:4">
      <c r="A1470" s="12">
        <v>35006</v>
      </c>
      <c r="B1470" s="7">
        <v>3584628571428.5713</v>
      </c>
      <c r="C1470" s="13">
        <v>0.30215675538608894</v>
      </c>
      <c r="D1470" s="14">
        <v>263631587.47540984</v>
      </c>
    </row>
    <row r="1471" spans="1:4">
      <c r="A1471" s="12">
        <v>35009</v>
      </c>
      <c r="B1471" s="7">
        <v>3580900000000</v>
      </c>
      <c r="C1471" s="13">
        <v>0.30574866857029936</v>
      </c>
      <c r="D1471" s="14">
        <v>263651466.95081967</v>
      </c>
    </row>
    <row r="1472" spans="1:4">
      <c r="A1472" s="12">
        <v>35010</v>
      </c>
      <c r="B1472" s="7">
        <v>3586785714285.7144</v>
      </c>
      <c r="C1472" s="13">
        <v>0.30302370068220508</v>
      </c>
      <c r="D1472" s="14">
        <v>263658093.44262296</v>
      </c>
    </row>
    <row r="1473" spans="1:4">
      <c r="A1473" s="12">
        <v>35011</v>
      </c>
      <c r="B1473" s="7">
        <v>3592671428571.4287</v>
      </c>
      <c r="C1473" s="13">
        <v>0.29686027979514279</v>
      </c>
      <c r="D1473" s="14">
        <v>263664719.93442622</v>
      </c>
    </row>
    <row r="1474" spans="1:4">
      <c r="A1474" s="12">
        <v>35012</v>
      </c>
      <c r="B1474" s="7">
        <v>3598557142857.1431</v>
      </c>
      <c r="C1474" s="13">
        <v>0.29824583811594407</v>
      </c>
      <c r="D1474" s="14">
        <v>263671346.42622951</v>
      </c>
    </row>
    <row r="1475" spans="1:4">
      <c r="A1475" s="12">
        <v>35013</v>
      </c>
      <c r="B1475" s="7">
        <v>3604442857142.8569</v>
      </c>
      <c r="C1475" s="13">
        <v>0.29221642318550267</v>
      </c>
      <c r="D1475" s="14">
        <v>263677972.9180328</v>
      </c>
    </row>
    <row r="1476" spans="1:4">
      <c r="A1476" s="12">
        <v>35016</v>
      </c>
      <c r="B1476" s="7">
        <v>3622100000000</v>
      </c>
      <c r="C1476" s="13">
        <v>0.29097467921921416</v>
      </c>
      <c r="D1476" s="14">
        <v>263697852.39344263</v>
      </c>
    </row>
    <row r="1477" spans="1:4">
      <c r="A1477" s="12">
        <v>35017</v>
      </c>
      <c r="B1477" s="7">
        <v>3622299999999.9995</v>
      </c>
      <c r="C1477" s="13">
        <v>0.29081059257024944</v>
      </c>
      <c r="D1477" s="14">
        <v>263704478.88524589</v>
      </c>
    </row>
    <row r="1478" spans="1:4">
      <c r="A1478" s="12">
        <v>35018</v>
      </c>
      <c r="B1478" s="7">
        <v>3622500000000</v>
      </c>
      <c r="C1478" s="13">
        <v>0.28844335169362351</v>
      </c>
      <c r="D1478" s="14">
        <v>263711105.37704918</v>
      </c>
    </row>
    <row r="1479" spans="1:4">
      <c r="A1479" s="12">
        <v>35019</v>
      </c>
      <c r="B1479" s="7">
        <v>3622700000000</v>
      </c>
      <c r="C1479" s="13">
        <v>0.27928699911822236</v>
      </c>
      <c r="D1479" s="14">
        <v>263717731.86885247</v>
      </c>
    </row>
    <row r="1480" spans="1:4">
      <c r="A1480" s="12">
        <v>35020</v>
      </c>
      <c r="B1480" s="7">
        <v>3622900000000</v>
      </c>
      <c r="C1480" s="13">
        <v>0.26971409603408258</v>
      </c>
      <c r="D1480" s="14">
        <v>263724358.36065573</v>
      </c>
    </row>
    <row r="1481" spans="1:4">
      <c r="A1481" s="12">
        <v>35023</v>
      </c>
      <c r="B1481" s="7">
        <v>3623500000000</v>
      </c>
      <c r="C1481" s="13">
        <v>0.2564055096036742</v>
      </c>
      <c r="D1481" s="14">
        <v>263744237.83606556</v>
      </c>
    </row>
    <row r="1482" spans="1:4">
      <c r="A1482" s="12">
        <v>35024</v>
      </c>
      <c r="B1482" s="7">
        <v>3623300000000</v>
      </c>
      <c r="C1482" s="13">
        <v>0.248204387835956</v>
      </c>
      <c r="D1482" s="14">
        <v>263750864.32786885</v>
      </c>
    </row>
    <row r="1483" spans="1:4">
      <c r="A1483" s="12">
        <v>35025</v>
      </c>
      <c r="B1483" s="7">
        <v>3623100000000</v>
      </c>
      <c r="C1483" s="13">
        <v>0.26300919435517689</v>
      </c>
      <c r="D1483" s="14">
        <v>263757490.81967214</v>
      </c>
    </row>
    <row r="1484" spans="1:4">
      <c r="A1484" s="12">
        <v>35030</v>
      </c>
      <c r="B1484" s="7">
        <v>3622100000000</v>
      </c>
      <c r="C1484" s="13">
        <v>0.26233956689599408</v>
      </c>
      <c r="D1484" s="14">
        <v>263790623.27868852</v>
      </c>
    </row>
    <row r="1485" spans="1:4">
      <c r="A1485" s="12">
        <v>35031</v>
      </c>
      <c r="B1485" s="7">
        <v>3621242857142.8574</v>
      </c>
      <c r="C1485" s="13">
        <v>0.27151609986406644</v>
      </c>
      <c r="D1485" s="14">
        <v>263797249.77049181</v>
      </c>
    </row>
    <row r="1486" spans="1:4">
      <c r="A1486" s="12">
        <v>35032</v>
      </c>
      <c r="B1486" s="7">
        <v>3620385714285.7144</v>
      </c>
      <c r="C1486" s="13">
        <v>0.27074724064580663</v>
      </c>
      <c r="D1486" s="14">
        <v>263803876.26229507</v>
      </c>
    </row>
    <row r="1487" spans="1:4">
      <c r="A1487" s="12">
        <v>35033</v>
      </c>
      <c r="B1487" s="7">
        <v>3619528571428.5713</v>
      </c>
      <c r="C1487" s="13">
        <v>0.27265461953040604</v>
      </c>
      <c r="D1487" s="14">
        <v>263810502.75409836</v>
      </c>
    </row>
    <row r="1488" spans="1:4">
      <c r="A1488" s="12">
        <v>35034</v>
      </c>
      <c r="B1488" s="7">
        <v>3618671428571.4282</v>
      </c>
      <c r="C1488" s="13">
        <v>0.26442409513031445</v>
      </c>
      <c r="D1488" s="14">
        <v>263817129.24590164</v>
      </c>
    </row>
    <row r="1489" spans="1:4">
      <c r="A1489" s="12">
        <v>35037</v>
      </c>
      <c r="B1489" s="7">
        <v>3616100000000</v>
      </c>
      <c r="C1489" s="13">
        <v>0.25696090819694006</v>
      </c>
      <c r="D1489" s="14">
        <v>263837008.72131148</v>
      </c>
    </row>
    <row r="1490" spans="1:4">
      <c r="A1490" s="12">
        <v>35038</v>
      </c>
      <c r="B1490" s="7">
        <v>3619085714285.7144</v>
      </c>
      <c r="C1490" s="13">
        <v>0.24444884747432463</v>
      </c>
      <c r="D1490" s="14">
        <v>263843635.21311477</v>
      </c>
    </row>
    <row r="1491" spans="1:4">
      <c r="A1491" s="12">
        <v>35039</v>
      </c>
      <c r="B1491" s="7">
        <v>3622071428571.4282</v>
      </c>
      <c r="C1491" s="13">
        <v>0.24589997918499881</v>
      </c>
      <c r="D1491" s="14">
        <v>263850261.70491803</v>
      </c>
    </row>
    <row r="1492" spans="1:4">
      <c r="A1492" s="12">
        <v>35040</v>
      </c>
      <c r="B1492" s="7">
        <v>3625057142857.1431</v>
      </c>
      <c r="C1492" s="13">
        <v>0.24617152197884123</v>
      </c>
      <c r="D1492" s="14">
        <v>263856888.19672132</v>
      </c>
    </row>
    <row r="1493" spans="1:4">
      <c r="A1493" s="12">
        <v>35041</v>
      </c>
      <c r="B1493" s="7">
        <v>3628042857142.8569</v>
      </c>
      <c r="C1493" s="13">
        <v>0.24348924983051712</v>
      </c>
      <c r="D1493" s="14">
        <v>263863514.6885246</v>
      </c>
    </row>
    <row r="1494" spans="1:4">
      <c r="A1494" s="12">
        <v>35044</v>
      </c>
      <c r="B1494" s="7">
        <v>3637000000000</v>
      </c>
      <c r="C1494" s="13">
        <v>0.24881952838211366</v>
      </c>
      <c r="D1494" s="14">
        <v>263883394.16393444</v>
      </c>
    </row>
    <row r="1495" spans="1:4">
      <c r="A1495" s="12">
        <v>35045</v>
      </c>
      <c r="B1495" s="7">
        <v>3639385714285.7144</v>
      </c>
      <c r="C1495" s="13">
        <v>0.24299448330237516</v>
      </c>
      <c r="D1495" s="14">
        <v>263890020.6557377</v>
      </c>
    </row>
    <row r="1496" spans="1:4">
      <c r="A1496" s="12">
        <v>35046</v>
      </c>
      <c r="B1496" s="7">
        <v>3641771428571.4287</v>
      </c>
      <c r="C1496" s="13">
        <v>0.23612573331979142</v>
      </c>
      <c r="D1496" s="14">
        <v>263896647.14754099</v>
      </c>
    </row>
    <row r="1497" spans="1:4">
      <c r="A1497" s="12">
        <v>35047</v>
      </c>
      <c r="B1497" s="7">
        <v>3644157142857.1431</v>
      </c>
      <c r="C1497" s="13">
        <v>0.2296383841257231</v>
      </c>
      <c r="D1497" s="14">
        <v>263903273.63934427</v>
      </c>
    </row>
    <row r="1498" spans="1:4">
      <c r="A1498" s="12">
        <v>35048</v>
      </c>
      <c r="B1498" s="7">
        <v>3646542857142.8569</v>
      </c>
      <c r="C1498" s="13">
        <v>0.22622669401016482</v>
      </c>
      <c r="D1498" s="14">
        <v>263909900.13114753</v>
      </c>
    </row>
    <row r="1499" spans="1:4">
      <c r="A1499" s="12">
        <v>35051</v>
      </c>
      <c r="B1499" s="7">
        <v>3653700000000</v>
      </c>
      <c r="C1499" s="13">
        <v>0.21315842871577192</v>
      </c>
      <c r="D1499" s="14">
        <v>263929779.60655737</v>
      </c>
    </row>
    <row r="1500" spans="1:4">
      <c r="A1500" s="12">
        <v>35052</v>
      </c>
      <c r="B1500" s="7">
        <v>3653000000000</v>
      </c>
      <c r="C1500" s="13">
        <v>0.18985267263446517</v>
      </c>
      <c r="D1500" s="14">
        <v>263936406.09836066</v>
      </c>
    </row>
    <row r="1501" spans="1:4">
      <c r="A1501" s="12">
        <v>35053</v>
      </c>
      <c r="B1501" s="7">
        <v>3652299999999.9995</v>
      </c>
      <c r="C1501" s="13">
        <v>0.17900125027393174</v>
      </c>
      <c r="D1501" s="14">
        <v>263943032.59016395</v>
      </c>
    </row>
    <row r="1502" spans="1:4">
      <c r="A1502" s="12">
        <v>35054</v>
      </c>
      <c r="B1502" s="7">
        <v>3651600000000</v>
      </c>
      <c r="C1502" s="13">
        <v>0.16078800917986691</v>
      </c>
      <c r="D1502" s="14">
        <v>263949659.0819672</v>
      </c>
    </row>
    <row r="1503" spans="1:4">
      <c r="A1503" s="12">
        <v>35055</v>
      </c>
      <c r="B1503" s="7">
        <v>3650900000000</v>
      </c>
      <c r="C1503" s="13">
        <v>0.22759211871080798</v>
      </c>
      <c r="D1503" s="14">
        <v>263956285.57377049</v>
      </c>
    </row>
    <row r="1504" spans="1:4">
      <c r="A1504" s="12">
        <v>35059</v>
      </c>
      <c r="B1504" s="7">
        <v>3648628571428.5713</v>
      </c>
      <c r="C1504" s="13">
        <v>0.21798745117464502</v>
      </c>
      <c r="D1504" s="14">
        <v>263982791.54098362</v>
      </c>
    </row>
    <row r="1505" spans="1:4">
      <c r="A1505" s="12">
        <v>35060</v>
      </c>
      <c r="B1505" s="7">
        <v>3648457142857.1431</v>
      </c>
      <c r="C1505" s="13">
        <v>0.18788031725829948</v>
      </c>
      <c r="D1505" s="14">
        <v>263989418.03278688</v>
      </c>
    </row>
    <row r="1506" spans="1:4">
      <c r="A1506" s="12">
        <v>35061</v>
      </c>
      <c r="B1506" s="7">
        <v>3648285714285.7144</v>
      </c>
      <c r="C1506" s="13">
        <v>0.21414232533358762</v>
      </c>
      <c r="D1506" s="14">
        <v>263996044.52459016</v>
      </c>
    </row>
    <row r="1507" spans="1:4">
      <c r="A1507" s="12">
        <v>35062</v>
      </c>
      <c r="B1507" s="7">
        <v>3648114285714.2856</v>
      </c>
      <c r="C1507" s="13">
        <v>0.20451074307629399</v>
      </c>
      <c r="D1507" s="14">
        <v>264002671.01639345</v>
      </c>
    </row>
    <row r="1508" spans="1:4">
      <c r="A1508" s="12">
        <v>35066</v>
      </c>
      <c r="B1508" s="7">
        <v>3649414285714.2856</v>
      </c>
      <c r="C1508" s="13">
        <v>0.18691432399546226</v>
      </c>
      <c r="D1508" s="14">
        <v>264029176.98360655</v>
      </c>
    </row>
    <row r="1509" spans="1:4">
      <c r="A1509" s="12">
        <v>35067</v>
      </c>
      <c r="B1509" s="7">
        <v>3651228571428.5713</v>
      </c>
      <c r="C1509" s="13">
        <v>0.17888732000315097</v>
      </c>
      <c r="D1509" s="14">
        <v>264035803.47540984</v>
      </c>
    </row>
    <row r="1510" spans="1:4">
      <c r="A1510" s="12">
        <v>35068</v>
      </c>
      <c r="B1510" s="7">
        <v>3653042857142.8569</v>
      </c>
      <c r="C1510" s="13">
        <v>0.18048704467865018</v>
      </c>
      <c r="D1510" s="14">
        <v>264042429.96721312</v>
      </c>
    </row>
    <row r="1511" spans="1:4">
      <c r="A1511" s="12">
        <v>35069</v>
      </c>
      <c r="B1511" s="7">
        <v>3654857142857.1431</v>
      </c>
      <c r="C1511" s="13">
        <v>0.1810901529906912</v>
      </c>
      <c r="D1511" s="14">
        <v>264049056.45901638</v>
      </c>
    </row>
    <row r="1512" spans="1:4">
      <c r="A1512" s="12">
        <v>35072</v>
      </c>
      <c r="B1512" s="7">
        <v>3660300000000</v>
      </c>
      <c r="C1512" s="13">
        <v>0.1810901529906912</v>
      </c>
      <c r="D1512" s="14">
        <v>264068935.93442622</v>
      </c>
    </row>
    <row r="1513" spans="1:4">
      <c r="A1513" s="12">
        <v>35073</v>
      </c>
      <c r="B1513" s="7">
        <v>3663314285714.2856</v>
      </c>
      <c r="C1513" s="13">
        <v>0.18202265269892531</v>
      </c>
      <c r="D1513" s="14">
        <v>264075562.42622951</v>
      </c>
    </row>
    <row r="1514" spans="1:4">
      <c r="A1514" s="12">
        <v>35074</v>
      </c>
      <c r="B1514" s="7">
        <v>3666328571428.5718</v>
      </c>
      <c r="C1514" s="13">
        <v>0.19077003435418785</v>
      </c>
      <c r="D1514" s="14">
        <v>264082188.9180328</v>
      </c>
    </row>
    <row r="1515" spans="1:4">
      <c r="A1515" s="12">
        <v>35075</v>
      </c>
      <c r="B1515" s="7">
        <v>3669342857142.8569</v>
      </c>
      <c r="C1515" s="13">
        <v>0.21918923347914901</v>
      </c>
      <c r="D1515" s="14">
        <v>264088815.40983605</v>
      </c>
    </row>
    <row r="1516" spans="1:4">
      <c r="A1516" s="12">
        <v>35076</v>
      </c>
      <c r="B1516" s="7">
        <v>3672357142857.1431</v>
      </c>
      <c r="C1516" s="13">
        <v>0.23809215590151112</v>
      </c>
      <c r="D1516" s="14">
        <v>264095441.90163934</v>
      </c>
    </row>
    <row r="1517" spans="1:4">
      <c r="A1517" s="12">
        <v>35079</v>
      </c>
      <c r="B1517" s="7">
        <v>3681400000000</v>
      </c>
      <c r="C1517" s="13">
        <v>0.27113870133450252</v>
      </c>
      <c r="D1517" s="14">
        <v>264115321.37704918</v>
      </c>
    </row>
    <row r="1518" spans="1:4">
      <c r="A1518" s="12">
        <v>35080</v>
      </c>
      <c r="B1518" s="7">
        <v>3681071428571.4282</v>
      </c>
      <c r="C1518" s="13">
        <v>0.26724523492915947</v>
      </c>
      <c r="D1518" s="14">
        <v>264121947.86885247</v>
      </c>
    </row>
    <row r="1519" spans="1:4">
      <c r="A1519" s="12">
        <v>35081</v>
      </c>
      <c r="B1519" s="7">
        <v>3680742857142.8574</v>
      </c>
      <c r="C1519" s="13">
        <v>0.23436548103186142</v>
      </c>
      <c r="D1519" s="14">
        <v>264128574.36065573</v>
      </c>
    </row>
    <row r="1520" spans="1:4">
      <c r="A1520" s="12">
        <v>35082</v>
      </c>
      <c r="B1520" s="7">
        <v>3680414285714.2856</v>
      </c>
      <c r="C1520" s="13">
        <v>0.23796565108478063</v>
      </c>
      <c r="D1520" s="14">
        <v>264135200.85245901</v>
      </c>
    </row>
    <row r="1521" spans="1:4">
      <c r="A1521" s="12">
        <v>35083</v>
      </c>
      <c r="B1521" s="7">
        <v>3680085714285.7144</v>
      </c>
      <c r="C1521" s="13">
        <v>0.24910351740883205</v>
      </c>
      <c r="D1521" s="14">
        <v>264141827.3442623</v>
      </c>
    </row>
    <row r="1522" spans="1:4">
      <c r="A1522" s="12">
        <v>35086</v>
      </c>
      <c r="B1522" s="7">
        <v>3679100000000</v>
      </c>
      <c r="C1522" s="13">
        <v>0.25586561184711448</v>
      </c>
      <c r="D1522" s="14">
        <v>264161706.81967214</v>
      </c>
    </row>
    <row r="1523" spans="1:4">
      <c r="A1523" s="12">
        <v>35087</v>
      </c>
      <c r="B1523" s="7">
        <v>3673442857142.8569</v>
      </c>
      <c r="C1523" s="13">
        <v>0.22719415322493494</v>
      </c>
      <c r="D1523" s="14">
        <v>264168333.3114754</v>
      </c>
    </row>
    <row r="1524" spans="1:4">
      <c r="A1524" s="12">
        <v>35088</v>
      </c>
      <c r="B1524" s="7">
        <v>3667785714285.7144</v>
      </c>
      <c r="C1524" s="13">
        <v>0.2223283252077804</v>
      </c>
      <c r="D1524" s="14">
        <v>264174959.80327868</v>
      </c>
    </row>
    <row r="1525" spans="1:4">
      <c r="A1525" s="12">
        <v>35089</v>
      </c>
      <c r="B1525" s="7">
        <v>3662128571428.5713</v>
      </c>
      <c r="C1525" s="13">
        <v>0.2400424058574859</v>
      </c>
      <c r="D1525" s="14">
        <v>264181586.29508197</v>
      </c>
    </row>
    <row r="1526" spans="1:4">
      <c r="A1526" s="12">
        <v>35090</v>
      </c>
      <c r="B1526" s="7">
        <v>3656471428571.4287</v>
      </c>
      <c r="C1526" s="13">
        <v>0.26232275194343785</v>
      </c>
      <c r="D1526" s="14">
        <v>264188212.78688523</v>
      </c>
    </row>
    <row r="1527" spans="1:4">
      <c r="A1527" s="12">
        <v>35093</v>
      </c>
      <c r="B1527" s="7">
        <v>3639500000000</v>
      </c>
      <c r="C1527" s="13">
        <v>0.2415567616171593</v>
      </c>
      <c r="D1527" s="14">
        <v>264208092.26229507</v>
      </c>
    </row>
    <row r="1528" spans="1:4">
      <c r="A1528" s="12">
        <v>35094</v>
      </c>
      <c r="B1528" s="7">
        <v>3634828571428.5718</v>
      </c>
      <c r="C1528" s="13">
        <v>0.2260512619625617</v>
      </c>
      <c r="D1528" s="14">
        <v>264214718.75409836</v>
      </c>
    </row>
    <row r="1529" spans="1:4">
      <c r="A1529" s="12">
        <v>35095</v>
      </c>
      <c r="B1529" s="7">
        <v>3630157142857.1431</v>
      </c>
      <c r="C1529" s="13">
        <v>0.21202519059547068</v>
      </c>
      <c r="D1529" s="14">
        <v>264221345.24590164</v>
      </c>
    </row>
    <row r="1530" spans="1:4">
      <c r="A1530" s="12">
        <v>35096</v>
      </c>
      <c r="B1530" s="7">
        <v>3625485714285.7144</v>
      </c>
      <c r="C1530" s="13">
        <v>0.22508349507262512</v>
      </c>
      <c r="D1530" s="14">
        <v>264227971.73770493</v>
      </c>
    </row>
    <row r="1531" spans="1:4">
      <c r="A1531" s="12">
        <v>35097</v>
      </c>
      <c r="B1531" s="7">
        <v>3620814285714.2856</v>
      </c>
      <c r="C1531" s="13">
        <v>0.22710557754627816</v>
      </c>
      <c r="D1531" s="14">
        <v>264234598.22950819</v>
      </c>
    </row>
    <row r="1532" spans="1:4">
      <c r="A1532" s="12">
        <v>35100</v>
      </c>
      <c r="B1532" s="7">
        <v>3606800000000</v>
      </c>
      <c r="C1532" s="13">
        <v>0.25905196120832885</v>
      </c>
      <c r="D1532" s="14">
        <v>264254477.70491803</v>
      </c>
    </row>
    <row r="1533" spans="1:4">
      <c r="A1533" s="12">
        <v>35101</v>
      </c>
      <c r="B1533" s="7">
        <v>3611600000000.0005</v>
      </c>
      <c r="C1533" s="13">
        <v>0.22959270246602745</v>
      </c>
      <c r="D1533" s="14">
        <v>264261104.19672132</v>
      </c>
    </row>
    <row r="1534" spans="1:4">
      <c r="A1534" s="12">
        <v>35102</v>
      </c>
      <c r="B1534" s="7">
        <v>3616400000000</v>
      </c>
      <c r="C1534" s="13">
        <v>0.22403743959921779</v>
      </c>
      <c r="D1534" s="14">
        <v>264267730.6885246</v>
      </c>
    </row>
    <row r="1535" spans="1:4">
      <c r="A1535" s="12">
        <v>35103</v>
      </c>
      <c r="B1535" s="7">
        <v>3621200000000.0005</v>
      </c>
      <c r="C1535" s="13">
        <v>0.22736435004754238</v>
      </c>
      <c r="D1535" s="14">
        <v>264274357.18032786</v>
      </c>
    </row>
    <row r="1536" spans="1:4">
      <c r="A1536" s="12">
        <v>35104</v>
      </c>
      <c r="B1536" s="7">
        <v>3626000000000</v>
      </c>
      <c r="C1536" s="13">
        <v>0.22044046688846203</v>
      </c>
      <c r="D1536" s="14">
        <v>264280983.67213115</v>
      </c>
    </row>
    <row r="1537" spans="1:4">
      <c r="A1537" s="12">
        <v>35107</v>
      </c>
      <c r="B1537" s="7">
        <v>3640400000000</v>
      </c>
      <c r="C1537" s="13">
        <v>0.22688897900685673</v>
      </c>
      <c r="D1537" s="14">
        <v>264300863.14754099</v>
      </c>
    </row>
    <row r="1538" spans="1:4">
      <c r="A1538" s="12">
        <v>35108</v>
      </c>
      <c r="B1538" s="7">
        <v>3641142857142.8574</v>
      </c>
      <c r="C1538" s="13">
        <v>0.20515985344633661</v>
      </c>
      <c r="D1538" s="14">
        <v>264307489.63934427</v>
      </c>
    </row>
    <row r="1539" spans="1:4">
      <c r="A1539" s="12">
        <v>35109</v>
      </c>
      <c r="B1539" s="7">
        <v>3641885714285.7144</v>
      </c>
      <c r="C1539" s="13">
        <v>0.21090472637415514</v>
      </c>
      <c r="D1539" s="14">
        <v>264314116.13114753</v>
      </c>
    </row>
    <row r="1540" spans="1:4">
      <c r="A1540" s="12">
        <v>35110</v>
      </c>
      <c r="B1540" s="7">
        <v>3642628571428.5713</v>
      </c>
      <c r="C1540" s="13">
        <v>0.21044009847237852</v>
      </c>
      <c r="D1540" s="14">
        <v>264320742.62295082</v>
      </c>
    </row>
    <row r="1541" spans="1:4">
      <c r="A1541" s="12">
        <v>35111</v>
      </c>
      <c r="B1541" s="7">
        <v>3643371428571.4287</v>
      </c>
      <c r="C1541" s="13">
        <v>0.22121366415492863</v>
      </c>
      <c r="D1541" s="14">
        <v>264327369.11475411</v>
      </c>
    </row>
    <row r="1542" spans="1:4">
      <c r="A1542" s="12">
        <v>35115</v>
      </c>
      <c r="B1542" s="7">
        <v>3645657142857.1431</v>
      </c>
      <c r="C1542" s="13">
        <v>0.22076718211478133</v>
      </c>
      <c r="D1542" s="14">
        <v>264353875.0819672</v>
      </c>
    </row>
    <row r="1543" spans="1:4">
      <c r="A1543" s="12">
        <v>35116</v>
      </c>
      <c r="B1543" s="7">
        <v>3645714285714.2856</v>
      </c>
      <c r="C1543" s="13">
        <v>0.21708021095558278</v>
      </c>
      <c r="D1543" s="14">
        <v>264360501.57377049</v>
      </c>
    </row>
    <row r="1544" spans="1:4">
      <c r="A1544" s="12">
        <v>35117</v>
      </c>
      <c r="B1544" s="7">
        <v>3645771428571.4287</v>
      </c>
      <c r="C1544" s="13">
        <v>0.2028568592337931</v>
      </c>
      <c r="D1544" s="14">
        <v>264367128.06557378</v>
      </c>
    </row>
    <row r="1545" spans="1:4">
      <c r="A1545" s="12">
        <v>35118</v>
      </c>
      <c r="B1545" s="7">
        <v>3645828571428.5713</v>
      </c>
      <c r="C1545" s="13">
        <v>0.19797725276738259</v>
      </c>
      <c r="D1545" s="14">
        <v>264373754.55737704</v>
      </c>
    </row>
    <row r="1546" spans="1:4">
      <c r="A1546" s="12">
        <v>35121</v>
      </c>
      <c r="B1546" s="7">
        <v>3646000000000</v>
      </c>
      <c r="C1546" s="13">
        <v>0.22882619875501917</v>
      </c>
      <c r="D1546" s="14">
        <v>264393634.03278688</v>
      </c>
    </row>
    <row r="1547" spans="1:4">
      <c r="A1547" s="12">
        <v>35122</v>
      </c>
      <c r="B1547" s="7">
        <v>3645285714285.7144</v>
      </c>
      <c r="C1547" s="13">
        <v>0.22785064691166623</v>
      </c>
      <c r="D1547" s="14">
        <v>264400260.52459016</v>
      </c>
    </row>
    <row r="1548" spans="1:4">
      <c r="A1548" s="12">
        <v>35123</v>
      </c>
      <c r="B1548" s="7">
        <v>3644571428571.4282</v>
      </c>
      <c r="C1548" s="13">
        <v>0.23231138656362205</v>
      </c>
      <c r="D1548" s="14">
        <v>264406887.01639345</v>
      </c>
    </row>
    <row r="1549" spans="1:4">
      <c r="A1549" s="12">
        <v>35124</v>
      </c>
      <c r="B1549" s="7">
        <v>3643857142857.1426</v>
      </c>
      <c r="C1549" s="13">
        <v>0.23767709721976524</v>
      </c>
      <c r="D1549" s="14">
        <v>264413513.50819671</v>
      </c>
    </row>
    <row r="1550" spans="1:4">
      <c r="A1550" s="12">
        <v>35125</v>
      </c>
      <c r="B1550" s="7">
        <v>3643142857142.8574</v>
      </c>
      <c r="C1550" s="13">
        <v>0.24683180441273453</v>
      </c>
      <c r="D1550" s="14">
        <v>264420140</v>
      </c>
    </row>
    <row r="1551" spans="1:4">
      <c r="A1551" s="12">
        <v>35128</v>
      </c>
      <c r="B1551" s="7">
        <v>3641000000000</v>
      </c>
      <c r="C1551" s="13">
        <v>0.23988051169872432</v>
      </c>
      <c r="D1551" s="14">
        <v>264440019.47540984</v>
      </c>
    </row>
    <row r="1552" spans="1:4">
      <c r="A1552" s="12">
        <v>35129</v>
      </c>
      <c r="B1552" s="7">
        <v>3646871428571.4287</v>
      </c>
      <c r="C1552" s="13">
        <v>0.24506980418856986</v>
      </c>
      <c r="D1552" s="14">
        <v>264446645.96721312</v>
      </c>
    </row>
    <row r="1553" spans="1:4">
      <c r="A1553" s="12">
        <v>35130</v>
      </c>
      <c r="B1553" s="7">
        <v>3652742857142.8574</v>
      </c>
      <c r="C1553" s="13">
        <v>0.23871945075655415</v>
      </c>
      <c r="D1553" s="14">
        <v>264453272.45901638</v>
      </c>
    </row>
    <row r="1554" spans="1:4">
      <c r="A1554" s="12">
        <v>35131</v>
      </c>
      <c r="B1554" s="7">
        <v>3658614285714.2856</v>
      </c>
      <c r="C1554" s="13">
        <v>0.24771232061262538</v>
      </c>
      <c r="D1554" s="14">
        <v>264459898.95081967</v>
      </c>
    </row>
    <row r="1555" spans="1:4">
      <c r="A1555" s="12">
        <v>35132</v>
      </c>
      <c r="B1555" s="7">
        <v>3664485714285.7139</v>
      </c>
      <c r="C1555" s="13">
        <v>0.25248784521889089</v>
      </c>
      <c r="D1555" s="14">
        <v>264466525.44262296</v>
      </c>
    </row>
    <row r="1556" spans="1:4">
      <c r="A1556" s="12">
        <v>35135</v>
      </c>
      <c r="B1556" s="7">
        <v>3682100000000</v>
      </c>
      <c r="C1556" s="13">
        <v>0.24157145020052997</v>
      </c>
      <c r="D1556" s="14">
        <v>264486404.9180328</v>
      </c>
    </row>
    <row r="1557" spans="1:4">
      <c r="A1557" s="12">
        <v>35136</v>
      </c>
      <c r="B1557" s="7">
        <v>3683628571428.5713</v>
      </c>
      <c r="C1557" s="13">
        <v>0.23913212853787352</v>
      </c>
      <c r="D1557" s="14">
        <v>264493031.40983605</v>
      </c>
    </row>
    <row r="1558" spans="1:4">
      <c r="A1558" s="12">
        <v>35137</v>
      </c>
      <c r="B1558" s="7">
        <v>3685157142857.1431</v>
      </c>
      <c r="C1558" s="13">
        <v>0.23118142354422608</v>
      </c>
      <c r="D1558" s="14">
        <v>264499657.90163934</v>
      </c>
    </row>
    <row r="1559" spans="1:4">
      <c r="A1559" s="12">
        <v>35138</v>
      </c>
      <c r="B1559" s="7">
        <v>3686685714285.7144</v>
      </c>
      <c r="C1559" s="13">
        <v>0.22673400105745173</v>
      </c>
      <c r="D1559" s="14">
        <v>264506284.39344263</v>
      </c>
    </row>
    <row r="1560" spans="1:4">
      <c r="A1560" s="12">
        <v>35139</v>
      </c>
      <c r="B1560" s="7">
        <v>3688214285714.2856</v>
      </c>
      <c r="C1560" s="13">
        <v>0.21461140418098748</v>
      </c>
      <c r="D1560" s="14">
        <v>264512910.88524589</v>
      </c>
    </row>
    <row r="1561" spans="1:4">
      <c r="A1561" s="12">
        <v>35142</v>
      </c>
      <c r="B1561" s="7">
        <v>3692800000000</v>
      </c>
      <c r="C1561" s="13">
        <v>0.19351060173546261</v>
      </c>
      <c r="D1561" s="14">
        <v>264532790.36065573</v>
      </c>
    </row>
    <row r="1562" spans="1:4">
      <c r="A1562" s="12">
        <v>35143</v>
      </c>
      <c r="B1562" s="7">
        <v>3693542857142.8574</v>
      </c>
      <c r="C1562" s="13">
        <v>0.18782132378463454</v>
      </c>
      <c r="D1562" s="14">
        <v>264539416.85245901</v>
      </c>
    </row>
    <row r="1563" spans="1:4">
      <c r="A1563" s="12">
        <v>35144</v>
      </c>
      <c r="B1563" s="7">
        <v>3694285714285.7144</v>
      </c>
      <c r="C1563" s="13">
        <v>0.19016833092089927</v>
      </c>
      <c r="D1563" s="14">
        <v>264546043.3442623</v>
      </c>
    </row>
    <row r="1564" spans="1:4">
      <c r="A1564" s="12">
        <v>35145</v>
      </c>
      <c r="B1564" s="7">
        <v>3695028571428.5713</v>
      </c>
      <c r="C1564" s="13">
        <v>0.18831524460014812</v>
      </c>
      <c r="D1564" s="14">
        <v>264552669.83606556</v>
      </c>
    </row>
    <row r="1565" spans="1:4">
      <c r="A1565" s="12">
        <v>35146</v>
      </c>
      <c r="B1565" s="7">
        <v>3695771428571.4287</v>
      </c>
      <c r="C1565" s="13">
        <v>0.17666613255854538</v>
      </c>
      <c r="D1565" s="14">
        <v>264559296.32786885</v>
      </c>
    </row>
    <row r="1566" spans="1:4">
      <c r="A1566" s="12">
        <v>35149</v>
      </c>
      <c r="B1566" s="7">
        <v>3698000000000</v>
      </c>
      <c r="C1566" s="13">
        <v>0.17940553611713925</v>
      </c>
      <c r="D1566" s="14">
        <v>264579175.80327868</v>
      </c>
    </row>
    <row r="1567" spans="1:4">
      <c r="A1567" s="12">
        <v>35150</v>
      </c>
      <c r="B1567" s="7">
        <v>3695171428571.4282</v>
      </c>
      <c r="C1567" s="13">
        <v>0.218966311574287</v>
      </c>
      <c r="D1567" s="14">
        <v>264585802.29508197</v>
      </c>
    </row>
    <row r="1568" spans="1:4">
      <c r="A1568" s="12">
        <v>35151</v>
      </c>
      <c r="B1568" s="7">
        <v>3692342857142.8569</v>
      </c>
      <c r="C1568" s="13">
        <v>0.21481864848004328</v>
      </c>
      <c r="D1568" s="14">
        <v>264592428.78688523</v>
      </c>
    </row>
    <row r="1569" spans="1:4">
      <c r="A1569" s="12">
        <v>35152</v>
      </c>
      <c r="B1569" s="7">
        <v>3689514285714.2856</v>
      </c>
      <c r="C1569" s="13">
        <v>0.21692123096725183</v>
      </c>
      <c r="D1569" s="14">
        <v>264599055.27868852</v>
      </c>
    </row>
    <row r="1570" spans="1:4">
      <c r="A1570" s="12">
        <v>35153</v>
      </c>
      <c r="B1570" s="7">
        <v>3686685714285.7144</v>
      </c>
      <c r="C1570" s="13">
        <v>0.21658651473553536</v>
      </c>
      <c r="D1570" s="14">
        <v>264605681.77049181</v>
      </c>
    </row>
    <row r="1571" spans="1:4">
      <c r="A1571" s="12">
        <v>35156</v>
      </c>
      <c r="B1571" s="7">
        <v>3678200000000</v>
      </c>
      <c r="C1571" s="13">
        <v>0.2167383849052994</v>
      </c>
      <c r="D1571" s="14">
        <v>264625561.24590164</v>
      </c>
    </row>
    <row r="1572" spans="1:4">
      <c r="A1572" s="12">
        <v>35157</v>
      </c>
      <c r="B1572" s="7">
        <v>3681528571428.5713</v>
      </c>
      <c r="C1572" s="13">
        <v>0.21436265021116466</v>
      </c>
      <c r="D1572" s="14">
        <v>264632187.73770493</v>
      </c>
    </row>
    <row r="1573" spans="1:4">
      <c r="A1573" s="12">
        <v>35158</v>
      </c>
      <c r="B1573" s="7">
        <v>3684857142857.1426</v>
      </c>
      <c r="C1573" s="13">
        <v>0.21577527783915801</v>
      </c>
      <c r="D1573" s="14">
        <v>264638814.22950819</v>
      </c>
    </row>
    <row r="1574" spans="1:4">
      <c r="A1574" s="12">
        <v>35159</v>
      </c>
      <c r="B1574" s="7">
        <v>3688185714285.7144</v>
      </c>
      <c r="C1574" s="13">
        <v>0.20968392064279523</v>
      </c>
      <c r="D1574" s="14">
        <v>264645440.72131148</v>
      </c>
    </row>
    <row r="1575" spans="1:4">
      <c r="A1575" s="12">
        <v>35163</v>
      </c>
      <c r="B1575" s="7">
        <v>3701500000000</v>
      </c>
      <c r="C1575" s="13">
        <v>0.20569304828107571</v>
      </c>
      <c r="D1575" s="14">
        <v>264671946.6885246</v>
      </c>
    </row>
    <row r="1576" spans="1:4">
      <c r="A1576" s="12">
        <v>35164</v>
      </c>
      <c r="B1576" s="7">
        <v>3707971428571.4287</v>
      </c>
      <c r="C1576" s="13">
        <v>0.2055405100112907</v>
      </c>
      <c r="D1576" s="14">
        <v>264678573.18032786</v>
      </c>
    </row>
    <row r="1577" spans="1:4">
      <c r="A1577" s="12">
        <v>35165</v>
      </c>
      <c r="B1577" s="7">
        <v>3714442857142.8569</v>
      </c>
      <c r="C1577" s="13">
        <v>0.20232850055889143</v>
      </c>
      <c r="D1577" s="14">
        <v>264685199.67213115</v>
      </c>
    </row>
    <row r="1578" spans="1:4">
      <c r="A1578" s="12">
        <v>35166</v>
      </c>
      <c r="B1578" s="7">
        <v>3720914285714.2856</v>
      </c>
      <c r="C1578" s="13">
        <v>0.1977964031572059</v>
      </c>
      <c r="D1578" s="14">
        <v>264691826.16393444</v>
      </c>
    </row>
    <row r="1579" spans="1:4">
      <c r="A1579" s="12">
        <v>35167</v>
      </c>
      <c r="B1579" s="7">
        <v>3727385714285.7144</v>
      </c>
      <c r="C1579" s="13">
        <v>0.19628588787645224</v>
      </c>
      <c r="D1579" s="14">
        <v>264698452.6557377</v>
      </c>
    </row>
    <row r="1580" spans="1:4">
      <c r="A1580" s="12">
        <v>35170</v>
      </c>
      <c r="B1580" s="7">
        <v>3746800000000</v>
      </c>
      <c r="C1580" s="13">
        <v>0.19827895811765289</v>
      </c>
      <c r="D1580" s="14">
        <v>264718332.13114753</v>
      </c>
    </row>
    <row r="1581" spans="1:4">
      <c r="A1581" s="12">
        <v>35171</v>
      </c>
      <c r="B1581" s="7">
        <v>3747514285714.2861</v>
      </c>
      <c r="C1581" s="13">
        <v>0.20274482175211422</v>
      </c>
      <c r="D1581" s="14">
        <v>264724958.62295082</v>
      </c>
    </row>
    <row r="1582" spans="1:4">
      <c r="A1582" s="12">
        <v>35172</v>
      </c>
      <c r="B1582" s="7">
        <v>3748228571428.5718</v>
      </c>
      <c r="C1582" s="13">
        <v>0.20011668891950993</v>
      </c>
      <c r="D1582" s="14">
        <v>264731585.11475411</v>
      </c>
    </row>
    <row r="1583" spans="1:4">
      <c r="A1583" s="12">
        <v>35173</v>
      </c>
      <c r="B1583" s="7">
        <v>3748942857142.8574</v>
      </c>
      <c r="C1583" s="13">
        <v>0.20508760420222111</v>
      </c>
      <c r="D1583" s="14">
        <v>264738211.60655737</v>
      </c>
    </row>
    <row r="1584" spans="1:4">
      <c r="A1584" s="12">
        <v>35174</v>
      </c>
      <c r="B1584" s="7">
        <v>3749657142857.1431</v>
      </c>
      <c r="C1584" s="13">
        <v>0.20193686185479881</v>
      </c>
      <c r="D1584" s="14">
        <v>264744838.09836066</v>
      </c>
    </row>
    <row r="1585" spans="1:4">
      <c r="A1585" s="12">
        <v>35177</v>
      </c>
      <c r="B1585" s="7">
        <v>3751800000000</v>
      </c>
      <c r="C1585" s="13">
        <v>0.20135250037482225</v>
      </c>
      <c r="D1585" s="14">
        <v>264764717.57377049</v>
      </c>
    </row>
    <row r="1586" spans="1:4">
      <c r="A1586" s="12">
        <v>35178</v>
      </c>
      <c r="B1586" s="7">
        <v>3746557142857.1431</v>
      </c>
      <c r="C1586" s="13">
        <v>0.21526980566106968</v>
      </c>
      <c r="D1586" s="14">
        <v>264771344.06557378</v>
      </c>
    </row>
    <row r="1587" spans="1:4">
      <c r="A1587" s="12">
        <v>35179</v>
      </c>
      <c r="B1587" s="7">
        <v>3741314285714.2856</v>
      </c>
      <c r="C1587" s="13">
        <v>0.2235226073271982</v>
      </c>
      <c r="D1587" s="14">
        <v>264777970.55737704</v>
      </c>
    </row>
    <row r="1588" spans="1:4">
      <c r="A1588" s="12">
        <v>35180</v>
      </c>
      <c r="B1588" s="7">
        <v>3736071428571.4282</v>
      </c>
      <c r="C1588" s="13">
        <v>0.2198458885608055</v>
      </c>
      <c r="D1588" s="14">
        <v>264784597.04918033</v>
      </c>
    </row>
    <row r="1589" spans="1:4">
      <c r="A1589" s="12">
        <v>35181</v>
      </c>
      <c r="B1589" s="7">
        <v>3730828571428.5718</v>
      </c>
      <c r="C1589" s="13">
        <v>0.22397183190327052</v>
      </c>
      <c r="D1589" s="14">
        <v>264791223.54098362</v>
      </c>
    </row>
    <row r="1590" spans="1:4">
      <c r="A1590" s="12">
        <v>35184</v>
      </c>
      <c r="B1590" s="7">
        <v>3715100000000</v>
      </c>
      <c r="C1590" s="13">
        <v>0.2223818250899332</v>
      </c>
      <c r="D1590" s="14">
        <v>264811103.01639345</v>
      </c>
    </row>
    <row r="1591" spans="1:4">
      <c r="A1591" s="12">
        <v>35185</v>
      </c>
      <c r="B1591" s="7">
        <v>3707885714285.7144</v>
      </c>
      <c r="C1591" s="13">
        <v>0.22945316593731263</v>
      </c>
      <c r="D1591" s="14">
        <v>264817729.50819671</v>
      </c>
    </row>
    <row r="1592" spans="1:4">
      <c r="A1592" s="12">
        <v>35186</v>
      </c>
      <c r="B1592" s="7">
        <v>3700671428571.4282</v>
      </c>
      <c r="C1592" s="13">
        <v>0.23078671977680837</v>
      </c>
      <c r="D1592" s="14">
        <v>264824356</v>
      </c>
    </row>
    <row r="1593" spans="1:4">
      <c r="A1593" s="12">
        <v>35187</v>
      </c>
      <c r="B1593" s="7">
        <v>3693457142857.1426</v>
      </c>
      <c r="C1593" s="13">
        <v>0.23454995913367188</v>
      </c>
      <c r="D1593" s="14">
        <v>264830982.49180329</v>
      </c>
    </row>
    <row r="1594" spans="1:4">
      <c r="A1594" s="12">
        <v>35188</v>
      </c>
      <c r="B1594" s="7">
        <v>3686242857142.8574</v>
      </c>
      <c r="C1594" s="13">
        <v>0.23894591384860372</v>
      </c>
      <c r="D1594" s="14">
        <v>264837608.98360655</v>
      </c>
    </row>
    <row r="1595" spans="1:4">
      <c r="A1595" s="12">
        <v>35191</v>
      </c>
      <c r="B1595" s="7">
        <v>3664600000000</v>
      </c>
      <c r="C1595" s="13">
        <v>0.23765353710975051</v>
      </c>
      <c r="D1595" s="14">
        <v>264857488.45901638</v>
      </c>
    </row>
    <row r="1596" spans="1:4">
      <c r="A1596" s="12">
        <v>35192</v>
      </c>
      <c r="B1596" s="7">
        <v>3669114285714.2856</v>
      </c>
      <c r="C1596" s="13">
        <v>0.23303121664426651</v>
      </c>
      <c r="D1596" s="14">
        <v>264864114.95081967</v>
      </c>
    </row>
    <row r="1597" spans="1:4">
      <c r="A1597" s="12">
        <v>35193</v>
      </c>
      <c r="B1597" s="7">
        <v>3673628571428.5713</v>
      </c>
      <c r="C1597" s="13">
        <v>0.23369703549470788</v>
      </c>
      <c r="D1597" s="14">
        <v>264870741.44262296</v>
      </c>
    </row>
    <row r="1598" spans="1:4">
      <c r="A1598" s="12">
        <v>35194</v>
      </c>
      <c r="B1598" s="7">
        <v>3678142857142.8569</v>
      </c>
      <c r="C1598" s="13">
        <v>0.23359556862473918</v>
      </c>
      <c r="D1598" s="14">
        <v>264877367.93442622</v>
      </c>
    </row>
    <row r="1599" spans="1:4">
      <c r="A1599" s="12">
        <v>35195</v>
      </c>
      <c r="B1599" s="7">
        <v>3682657142857.1431</v>
      </c>
      <c r="C1599" s="13">
        <v>0.23261007511403739</v>
      </c>
      <c r="D1599" s="14">
        <v>264883994.42622951</v>
      </c>
    </row>
    <row r="1600" spans="1:4">
      <c r="A1600" s="12">
        <v>35198</v>
      </c>
      <c r="B1600" s="7">
        <v>3696200000000</v>
      </c>
      <c r="C1600" s="13">
        <v>0.22176550621992158</v>
      </c>
      <c r="D1600" s="14">
        <v>264903873.90163934</v>
      </c>
    </row>
    <row r="1601" spans="1:4">
      <c r="A1601" s="12">
        <v>35199</v>
      </c>
      <c r="B1601" s="7">
        <v>3696085714285.7139</v>
      </c>
      <c r="C1601" s="13">
        <v>0.22330353716182844</v>
      </c>
      <c r="D1601" s="14">
        <v>264910500.39344263</v>
      </c>
    </row>
    <row r="1602" spans="1:4">
      <c r="A1602" s="12">
        <v>35200</v>
      </c>
      <c r="B1602" s="7">
        <v>3695971428571.4287</v>
      </c>
      <c r="C1602" s="13">
        <v>0.22015547273670025</v>
      </c>
      <c r="D1602" s="14">
        <v>264917126.88524589</v>
      </c>
    </row>
    <row r="1603" spans="1:4">
      <c r="A1603" s="12">
        <v>35201</v>
      </c>
      <c r="B1603" s="7">
        <v>3695857142857.1426</v>
      </c>
      <c r="C1603" s="13">
        <v>0.22418783303177953</v>
      </c>
      <c r="D1603" s="14">
        <v>264923753.37704918</v>
      </c>
    </row>
    <row r="1604" spans="1:4">
      <c r="A1604" s="12">
        <v>35202</v>
      </c>
      <c r="B1604" s="7">
        <v>3695742857142.8574</v>
      </c>
      <c r="C1604" s="13">
        <v>0.22691261802629209</v>
      </c>
      <c r="D1604" s="14">
        <v>264930379.86885247</v>
      </c>
    </row>
    <row r="1605" spans="1:4">
      <c r="A1605" s="12">
        <v>35205</v>
      </c>
      <c r="B1605" s="7">
        <v>3695400000000</v>
      </c>
      <c r="C1605" s="13">
        <v>0.21285605258887677</v>
      </c>
      <c r="D1605" s="14">
        <v>264950259.3442623</v>
      </c>
    </row>
    <row r="1606" spans="1:4">
      <c r="A1606" s="12">
        <v>35206</v>
      </c>
      <c r="B1606" s="7">
        <v>3694142857142.8574</v>
      </c>
      <c r="C1606" s="13">
        <v>0.21372978886867</v>
      </c>
      <c r="D1606" s="14">
        <v>264956885.83606556</v>
      </c>
    </row>
    <row r="1607" spans="1:4">
      <c r="A1607" s="12">
        <v>35207</v>
      </c>
      <c r="B1607" s="7">
        <v>3692885714285.7144</v>
      </c>
      <c r="C1607" s="13">
        <v>0.2178731605937744</v>
      </c>
      <c r="D1607" s="14">
        <v>264963512.32786885</v>
      </c>
    </row>
    <row r="1608" spans="1:4">
      <c r="A1608" s="12">
        <v>35208</v>
      </c>
      <c r="B1608" s="7">
        <v>3691628571428.5713</v>
      </c>
      <c r="C1608" s="13">
        <v>0.21793160993061253</v>
      </c>
      <c r="D1608" s="14">
        <v>264970138.81967214</v>
      </c>
    </row>
    <row r="1609" spans="1:4">
      <c r="A1609" s="12">
        <v>35209</v>
      </c>
      <c r="B1609" s="7">
        <v>3690371428571.4287</v>
      </c>
      <c r="C1609" s="13">
        <v>0.21565287357944812</v>
      </c>
      <c r="D1609" s="14">
        <v>264976765.3114754</v>
      </c>
    </row>
    <row r="1610" spans="1:4">
      <c r="A1610" s="12">
        <v>35213</v>
      </c>
      <c r="B1610" s="7">
        <v>3684128571428.5713</v>
      </c>
      <c r="C1610" s="13">
        <v>0.21166399302619315</v>
      </c>
      <c r="D1610" s="14">
        <v>265003271.27868852</v>
      </c>
    </row>
    <row r="1611" spans="1:4">
      <c r="A1611" s="12">
        <v>35214</v>
      </c>
      <c r="B1611" s="7">
        <v>3681657142857.1431</v>
      </c>
      <c r="C1611" s="13">
        <v>0.211928343957377</v>
      </c>
      <c r="D1611" s="14">
        <v>265009897.77049181</v>
      </c>
    </row>
    <row r="1612" spans="1:4">
      <c r="A1612" s="12">
        <v>35215</v>
      </c>
      <c r="B1612" s="7">
        <v>3679185714285.7144</v>
      </c>
      <c r="C1612" s="13">
        <v>0.22004489736430305</v>
      </c>
      <c r="D1612" s="14">
        <v>265016524.26229507</v>
      </c>
    </row>
    <row r="1613" spans="1:4">
      <c r="A1613" s="12">
        <v>35216</v>
      </c>
      <c r="B1613" s="7">
        <v>3676714285714.2856</v>
      </c>
      <c r="C1613" s="13">
        <v>0.22023189654932246</v>
      </c>
      <c r="D1613" s="14">
        <v>265023150.75409836</v>
      </c>
    </row>
    <row r="1614" spans="1:4">
      <c r="A1614" s="12">
        <v>35219</v>
      </c>
      <c r="B1614" s="7">
        <v>3669300000000</v>
      </c>
      <c r="C1614" s="13">
        <v>0.21969945933660273</v>
      </c>
      <c r="D1614" s="14">
        <v>265043030.22950819</v>
      </c>
    </row>
    <row r="1615" spans="1:4">
      <c r="A1615" s="12">
        <v>35220</v>
      </c>
      <c r="B1615" s="7">
        <v>3675071428571.4287</v>
      </c>
      <c r="C1615" s="13">
        <v>0.22066753039167139</v>
      </c>
      <c r="D1615" s="14">
        <v>265049656.72131148</v>
      </c>
    </row>
    <row r="1616" spans="1:4">
      <c r="A1616" s="12">
        <v>35221</v>
      </c>
      <c r="B1616" s="7">
        <v>3680842857142.8569</v>
      </c>
      <c r="C1616" s="13">
        <v>0.22313292429177342</v>
      </c>
      <c r="D1616" s="14">
        <v>265056283.21311477</v>
      </c>
    </row>
    <row r="1617" spans="1:4">
      <c r="A1617" s="12">
        <v>35222</v>
      </c>
      <c r="B1617" s="7">
        <v>3686614285714.2856</v>
      </c>
      <c r="C1617" s="13">
        <v>0.22296521660079818</v>
      </c>
      <c r="D1617" s="14">
        <v>265062909.70491803</v>
      </c>
    </row>
    <row r="1618" spans="1:4">
      <c r="A1618" s="12">
        <v>35223</v>
      </c>
      <c r="B1618" s="7">
        <v>3692385714285.7144</v>
      </c>
      <c r="C1618" s="13">
        <v>0.21805840477754335</v>
      </c>
      <c r="D1618" s="14">
        <v>265069536.19672132</v>
      </c>
    </row>
    <row r="1619" spans="1:4">
      <c r="A1619" s="12">
        <v>35226</v>
      </c>
      <c r="B1619" s="7">
        <v>3709700000000</v>
      </c>
      <c r="C1619" s="13">
        <v>0.21910805082692253</v>
      </c>
      <c r="D1619" s="14">
        <v>265089415.67213115</v>
      </c>
    </row>
    <row r="1620" spans="1:4">
      <c r="A1620" s="12">
        <v>35227</v>
      </c>
      <c r="B1620" s="7">
        <v>3713399999999.9995</v>
      </c>
      <c r="C1620" s="13">
        <v>0.21651242566275372</v>
      </c>
      <c r="D1620" s="14">
        <v>265096042.16393444</v>
      </c>
    </row>
    <row r="1621" spans="1:4">
      <c r="A1621" s="12">
        <v>35228</v>
      </c>
      <c r="B1621" s="7">
        <v>3717100000000</v>
      </c>
      <c r="C1621" s="13">
        <v>0.21657023301634237</v>
      </c>
      <c r="D1621" s="14">
        <v>265102668.6557377</v>
      </c>
    </row>
    <row r="1622" spans="1:4">
      <c r="A1622" s="12">
        <v>35229</v>
      </c>
      <c r="B1622" s="7">
        <v>3720799999999.9995</v>
      </c>
      <c r="C1622" s="13">
        <v>0.21202756604115</v>
      </c>
      <c r="D1622" s="14">
        <v>265109295.14754099</v>
      </c>
    </row>
    <row r="1623" spans="1:4">
      <c r="A1623" s="12">
        <v>35230</v>
      </c>
      <c r="B1623" s="7">
        <v>3724500000000</v>
      </c>
      <c r="C1623" s="13">
        <v>0.20856923570528577</v>
      </c>
      <c r="D1623" s="14">
        <v>265115921.63934427</v>
      </c>
    </row>
    <row r="1624" spans="1:4">
      <c r="A1624" s="12">
        <v>35233</v>
      </c>
      <c r="B1624" s="7">
        <v>3735600000000</v>
      </c>
      <c r="C1624" s="13">
        <v>0.19680357346467106</v>
      </c>
      <c r="D1624" s="14">
        <v>265135801.11475411</v>
      </c>
    </row>
    <row r="1625" spans="1:4">
      <c r="A1625" s="12">
        <v>35234</v>
      </c>
      <c r="B1625" s="7">
        <v>3735214285714.2856</v>
      </c>
      <c r="C1625" s="13">
        <v>0.19512828032938676</v>
      </c>
      <c r="D1625" s="14">
        <v>265142427.60655737</v>
      </c>
    </row>
    <row r="1626" spans="1:4">
      <c r="A1626" s="12">
        <v>35235</v>
      </c>
      <c r="B1626" s="7">
        <v>3734828571428.5713</v>
      </c>
      <c r="C1626" s="13">
        <v>0.19728306594318287</v>
      </c>
      <c r="D1626" s="14">
        <v>265149054.09836066</v>
      </c>
    </row>
    <row r="1627" spans="1:4">
      <c r="A1627" s="12">
        <v>35236</v>
      </c>
      <c r="B1627" s="7">
        <v>3734442857142.8569</v>
      </c>
      <c r="C1627" s="13">
        <v>0.19857438120719079</v>
      </c>
      <c r="D1627" s="14">
        <v>265155680.59016395</v>
      </c>
    </row>
    <row r="1628" spans="1:4">
      <c r="A1628" s="12">
        <v>35237</v>
      </c>
      <c r="B1628" s="7">
        <v>3734057142857.1431</v>
      </c>
      <c r="C1628" s="13">
        <v>0.20101653620690688</v>
      </c>
      <c r="D1628" s="14">
        <v>265162307.0819672</v>
      </c>
    </row>
    <row r="1629" spans="1:4">
      <c r="A1629" s="12">
        <v>35240</v>
      </c>
      <c r="B1629" s="7">
        <v>3732900000000</v>
      </c>
      <c r="C1629" s="13">
        <v>0.199972884784233</v>
      </c>
      <c r="D1629" s="14">
        <v>265182186.55737704</v>
      </c>
    </row>
    <row r="1630" spans="1:4">
      <c r="A1630" s="12">
        <v>35241</v>
      </c>
      <c r="B1630" s="7">
        <v>3727428571428.5718</v>
      </c>
      <c r="C1630" s="13">
        <v>0.19865723672404467</v>
      </c>
      <c r="D1630" s="14">
        <v>265188813.04918033</v>
      </c>
    </row>
    <row r="1631" spans="1:4">
      <c r="A1631" s="12">
        <v>35242</v>
      </c>
      <c r="B1631" s="7">
        <v>3721957142857.1431</v>
      </c>
      <c r="C1631" s="13">
        <v>0.19365976086580117</v>
      </c>
      <c r="D1631" s="14">
        <v>265195439.54098362</v>
      </c>
    </row>
    <row r="1632" spans="1:4">
      <c r="A1632" s="12">
        <v>35243</v>
      </c>
      <c r="B1632" s="7">
        <v>3716485714285.7144</v>
      </c>
      <c r="C1632" s="13">
        <v>0.18526395458530559</v>
      </c>
      <c r="D1632" s="14">
        <v>265202066.03278688</v>
      </c>
    </row>
    <row r="1633" spans="1:4">
      <c r="A1633" s="12">
        <v>35244</v>
      </c>
      <c r="B1633" s="7">
        <v>3711014285714.2856</v>
      </c>
      <c r="C1633" s="13">
        <v>0.17851662671505242</v>
      </c>
      <c r="D1633" s="14">
        <v>265208692.52459016</v>
      </c>
    </row>
    <row r="1634" spans="1:4">
      <c r="A1634" s="12">
        <v>35247</v>
      </c>
      <c r="B1634" s="7">
        <v>3694600000000</v>
      </c>
      <c r="C1634" s="13">
        <v>0.18384579748653226</v>
      </c>
      <c r="D1634" s="14">
        <v>265228572</v>
      </c>
    </row>
    <row r="1635" spans="1:4">
      <c r="A1635" s="12">
        <v>35248</v>
      </c>
      <c r="B1635" s="7">
        <v>3697314285714.2856</v>
      </c>
      <c r="C1635" s="13">
        <v>0.18262858754245845</v>
      </c>
      <c r="D1635" s="14">
        <v>265235572.0958904</v>
      </c>
    </row>
    <row r="1636" spans="1:4">
      <c r="A1636" s="12">
        <v>35249</v>
      </c>
      <c r="B1636" s="7">
        <v>3700028571428.5713</v>
      </c>
      <c r="C1636" s="13">
        <v>0.18042398492746156</v>
      </c>
      <c r="D1636" s="14">
        <v>265242572.19178084</v>
      </c>
    </row>
    <row r="1637" spans="1:4">
      <c r="A1637" s="12">
        <v>35254</v>
      </c>
      <c r="B1637" s="7">
        <v>3713600000000</v>
      </c>
      <c r="C1637" s="13">
        <v>0.18074469651714486</v>
      </c>
      <c r="D1637" s="14">
        <v>265277572.67123288</v>
      </c>
    </row>
    <row r="1638" spans="1:4">
      <c r="A1638" s="12">
        <v>35255</v>
      </c>
      <c r="B1638" s="7">
        <v>3719114285714.2856</v>
      </c>
      <c r="C1638" s="13">
        <v>0.18569608211943534</v>
      </c>
      <c r="D1638" s="14">
        <v>265284572.76712328</v>
      </c>
    </row>
    <row r="1639" spans="1:4">
      <c r="A1639" s="12">
        <v>35256</v>
      </c>
      <c r="B1639" s="7">
        <v>3724628571428.5713</v>
      </c>
      <c r="C1639" s="13">
        <v>0.18249543019649245</v>
      </c>
      <c r="D1639" s="14">
        <v>265291572.86301368</v>
      </c>
    </row>
    <row r="1640" spans="1:4">
      <c r="A1640" s="12">
        <v>35257</v>
      </c>
      <c r="B1640" s="7">
        <v>3730142857142.8569</v>
      </c>
      <c r="C1640" s="13">
        <v>0.18571597587400318</v>
      </c>
      <c r="D1640" s="14">
        <v>265298572.95890412</v>
      </c>
    </row>
    <row r="1641" spans="1:4">
      <c r="A1641" s="12">
        <v>35258</v>
      </c>
      <c r="B1641" s="7">
        <v>3735657142857.1431</v>
      </c>
      <c r="C1641" s="13">
        <v>0.1821054018902997</v>
      </c>
      <c r="D1641" s="14">
        <v>265305573.05479452</v>
      </c>
    </row>
    <row r="1642" spans="1:4">
      <c r="A1642" s="12">
        <v>35261</v>
      </c>
      <c r="B1642" s="7">
        <v>3752200000000</v>
      </c>
      <c r="C1642" s="13">
        <v>0.17882649996266012</v>
      </c>
      <c r="D1642" s="14">
        <v>265326573.34246576</v>
      </c>
    </row>
    <row r="1643" spans="1:4">
      <c r="A1643" s="12">
        <v>35262</v>
      </c>
      <c r="B1643" s="7">
        <v>3750542857142.8569</v>
      </c>
      <c r="C1643" s="13">
        <v>0.17989604627117017</v>
      </c>
      <c r="D1643" s="14">
        <v>265333573.43835616</v>
      </c>
    </row>
    <row r="1644" spans="1:4">
      <c r="A1644" s="12">
        <v>35263</v>
      </c>
      <c r="B1644" s="7">
        <v>3748885714285.7144</v>
      </c>
      <c r="C1644" s="13">
        <v>0.1904671424137945</v>
      </c>
      <c r="D1644" s="14">
        <v>265340573.53424656</v>
      </c>
    </row>
    <row r="1645" spans="1:4">
      <c r="A1645" s="12">
        <v>35264</v>
      </c>
      <c r="B1645" s="7">
        <v>3747228571428.5713</v>
      </c>
      <c r="C1645" s="13">
        <v>0.20684048577156425</v>
      </c>
      <c r="D1645" s="14">
        <v>265347573.630137</v>
      </c>
    </row>
    <row r="1646" spans="1:4">
      <c r="A1646" s="12">
        <v>35265</v>
      </c>
      <c r="B1646" s="7">
        <v>3745571428571.4282</v>
      </c>
      <c r="C1646" s="13">
        <v>0.21650544435624686</v>
      </c>
      <c r="D1646" s="14">
        <v>265354573.7260274</v>
      </c>
    </row>
    <row r="1647" spans="1:4">
      <c r="A1647" s="12">
        <v>35268</v>
      </c>
      <c r="B1647" s="7">
        <v>3740600000000</v>
      </c>
      <c r="C1647" s="13">
        <v>0.2313397372023844</v>
      </c>
      <c r="D1647" s="14">
        <v>265375574.01369864</v>
      </c>
    </row>
    <row r="1648" spans="1:4">
      <c r="A1648" s="12">
        <v>35269</v>
      </c>
      <c r="B1648" s="7">
        <v>3738285714285.7144</v>
      </c>
      <c r="C1648" s="13">
        <v>0.21383399230997063</v>
      </c>
      <c r="D1648" s="14">
        <v>265382574.10958904</v>
      </c>
    </row>
    <row r="1649" spans="1:4">
      <c r="A1649" s="12">
        <v>35270</v>
      </c>
      <c r="B1649" s="7">
        <v>3735971428571.4287</v>
      </c>
      <c r="C1649" s="13">
        <v>0.21832344371287882</v>
      </c>
      <c r="D1649" s="14">
        <v>265389574.20547944</v>
      </c>
    </row>
    <row r="1650" spans="1:4">
      <c r="A1650" s="12">
        <v>35271</v>
      </c>
      <c r="B1650" s="7">
        <v>3733657142857.1431</v>
      </c>
      <c r="C1650" s="13">
        <v>0.22159889169830449</v>
      </c>
      <c r="D1650" s="14">
        <v>265396574.30136988</v>
      </c>
    </row>
    <row r="1651" spans="1:4">
      <c r="A1651" s="12">
        <v>35272</v>
      </c>
      <c r="B1651" s="7">
        <v>3731342857142.8569</v>
      </c>
      <c r="C1651" s="13">
        <v>0.23821230895600054</v>
      </c>
      <c r="D1651" s="14">
        <v>265403574.39726028</v>
      </c>
    </row>
    <row r="1652" spans="1:4">
      <c r="A1652" s="12">
        <v>35275</v>
      </c>
      <c r="B1652" s="7">
        <v>3724400000000</v>
      </c>
      <c r="C1652" s="13">
        <v>0.25282306003172245</v>
      </c>
      <c r="D1652" s="14">
        <v>265424574.68493152</v>
      </c>
    </row>
    <row r="1653" spans="1:4">
      <c r="A1653" s="12">
        <v>35276</v>
      </c>
      <c r="B1653" s="7">
        <v>3722485714285.7144</v>
      </c>
      <c r="C1653" s="13">
        <v>0.24218239040811021</v>
      </c>
      <c r="D1653" s="14">
        <v>265431574.78082192</v>
      </c>
    </row>
    <row r="1654" spans="1:4">
      <c r="A1654" s="12">
        <v>35277</v>
      </c>
      <c r="B1654" s="7">
        <v>3720571428571.4282</v>
      </c>
      <c r="C1654" s="13">
        <v>0.2394412011922897</v>
      </c>
      <c r="D1654" s="14">
        <v>265438574.87671232</v>
      </c>
    </row>
    <row r="1655" spans="1:4">
      <c r="A1655" s="12">
        <v>35278</v>
      </c>
      <c r="B1655" s="7">
        <v>3718657142857.1431</v>
      </c>
      <c r="C1655" s="13">
        <v>0.22359156432385938</v>
      </c>
      <c r="D1655" s="14">
        <v>265445574.97260273</v>
      </c>
    </row>
    <row r="1656" spans="1:4">
      <c r="A1656" s="12">
        <v>35279</v>
      </c>
      <c r="B1656" s="7">
        <v>3716742857142.8574</v>
      </c>
      <c r="C1656" s="13">
        <v>0.21817126440284246</v>
      </c>
      <c r="D1656" s="14">
        <v>265452575.06849316</v>
      </c>
    </row>
    <row r="1657" spans="1:4">
      <c r="A1657" s="12">
        <v>35282</v>
      </c>
      <c r="B1657" s="7">
        <v>3711000000000</v>
      </c>
      <c r="C1657" s="13">
        <v>0.22830185629720101</v>
      </c>
      <c r="D1657" s="14">
        <v>265473575.3561644</v>
      </c>
    </row>
    <row r="1658" spans="1:4">
      <c r="A1658" s="12">
        <v>35283</v>
      </c>
      <c r="B1658" s="7">
        <v>3716642857142.8574</v>
      </c>
      <c r="C1658" s="13">
        <v>0.23934213670116108</v>
      </c>
      <c r="D1658" s="14">
        <v>265480575.4520548</v>
      </c>
    </row>
    <row r="1659" spans="1:4">
      <c r="A1659" s="12">
        <v>35284</v>
      </c>
      <c r="B1659" s="7">
        <v>3722285714285.7144</v>
      </c>
      <c r="C1659" s="13">
        <v>0.24087007039745081</v>
      </c>
      <c r="D1659" s="14">
        <v>265487575.5479452</v>
      </c>
    </row>
    <row r="1660" spans="1:4">
      <c r="A1660" s="12">
        <v>35285</v>
      </c>
      <c r="B1660" s="7">
        <v>3727928571428.5718</v>
      </c>
      <c r="C1660" s="13">
        <v>0.24232226078690713</v>
      </c>
      <c r="D1660" s="14">
        <v>265494575.6438356</v>
      </c>
    </row>
    <row r="1661" spans="1:4">
      <c r="A1661" s="12">
        <v>35286</v>
      </c>
      <c r="B1661" s="7">
        <v>3733571428571.4282</v>
      </c>
      <c r="C1661" s="13">
        <v>0.23883749679615238</v>
      </c>
      <c r="D1661" s="14">
        <v>265501575.73972604</v>
      </c>
    </row>
    <row r="1662" spans="1:4">
      <c r="A1662" s="12">
        <v>35289</v>
      </c>
      <c r="B1662" s="7">
        <v>3750500000000</v>
      </c>
      <c r="C1662" s="13">
        <v>0.2382428018817199</v>
      </c>
      <c r="D1662" s="14">
        <v>265522576.02739727</v>
      </c>
    </row>
    <row r="1663" spans="1:4">
      <c r="A1663" s="12">
        <v>35290</v>
      </c>
      <c r="B1663" s="7">
        <v>3750442857142.8569</v>
      </c>
      <c r="C1663" s="13">
        <v>0.2384683317459389</v>
      </c>
      <c r="D1663" s="14">
        <v>265529576.12328768</v>
      </c>
    </row>
    <row r="1664" spans="1:4">
      <c r="A1664" s="12">
        <v>35291</v>
      </c>
      <c r="B1664" s="7">
        <v>3750385714285.7144</v>
      </c>
      <c r="C1664" s="13">
        <v>0.23662179063025682</v>
      </c>
      <c r="D1664" s="14">
        <v>265536576.21917808</v>
      </c>
    </row>
    <row r="1665" spans="1:4">
      <c r="A1665" s="12">
        <v>35292</v>
      </c>
      <c r="B1665" s="7">
        <v>3750328571428.5713</v>
      </c>
      <c r="C1665" s="13">
        <v>0.24360702210862989</v>
      </c>
      <c r="D1665" s="14">
        <v>265543576.31506848</v>
      </c>
    </row>
    <row r="1666" spans="1:4">
      <c r="A1666" s="12">
        <v>35293</v>
      </c>
      <c r="B1666" s="7">
        <v>3750271428571.4287</v>
      </c>
      <c r="C1666" s="13">
        <v>0.22814697859459793</v>
      </c>
      <c r="D1666" s="14">
        <v>265550576.41095892</v>
      </c>
    </row>
    <row r="1667" spans="1:4">
      <c r="A1667" s="12">
        <v>35296</v>
      </c>
      <c r="B1667" s="7">
        <v>3750100000000</v>
      </c>
      <c r="C1667" s="13">
        <v>0.21981125186236489</v>
      </c>
      <c r="D1667" s="14">
        <v>265571576.69863012</v>
      </c>
    </row>
    <row r="1668" spans="1:4">
      <c r="A1668" s="12">
        <v>35297</v>
      </c>
      <c r="B1668" s="7">
        <v>3749014285714.2856</v>
      </c>
      <c r="C1668" s="13">
        <v>0.23669685948825706</v>
      </c>
      <c r="D1668" s="14">
        <v>265578576.79452056</v>
      </c>
    </row>
    <row r="1669" spans="1:4">
      <c r="A1669" s="12">
        <v>35298</v>
      </c>
      <c r="B1669" s="7">
        <v>3747928571428.5718</v>
      </c>
      <c r="C1669" s="13">
        <v>0.24589484165344497</v>
      </c>
      <c r="D1669" s="14">
        <v>265585576.89041096</v>
      </c>
    </row>
    <row r="1670" spans="1:4">
      <c r="A1670" s="12">
        <v>35299</v>
      </c>
      <c r="B1670" s="7">
        <v>3746842857142.8569</v>
      </c>
      <c r="C1670" s="13">
        <v>0.25583953294253836</v>
      </c>
      <c r="D1670" s="14">
        <v>265592576.98630136</v>
      </c>
    </row>
    <row r="1671" spans="1:4">
      <c r="A1671" s="12">
        <v>35300</v>
      </c>
      <c r="B1671" s="7">
        <v>3745757142857.1426</v>
      </c>
      <c r="C1671" s="13">
        <v>0.25416317630191415</v>
      </c>
      <c r="D1671" s="14">
        <v>265599577.0821918</v>
      </c>
    </row>
    <row r="1672" spans="1:4">
      <c r="A1672" s="12">
        <v>35303</v>
      </c>
      <c r="B1672" s="7">
        <v>3742500000000</v>
      </c>
      <c r="C1672" s="13">
        <v>0.26988067919507591</v>
      </c>
      <c r="D1672" s="14">
        <v>265620577.369863</v>
      </c>
    </row>
    <row r="1673" spans="1:4">
      <c r="A1673" s="12">
        <v>35304</v>
      </c>
      <c r="B1673" s="7">
        <v>3739542857142.8569</v>
      </c>
      <c r="C1673" s="13">
        <v>0.26607943047968402</v>
      </c>
      <c r="D1673" s="14">
        <v>265627577.46575344</v>
      </c>
    </row>
    <row r="1674" spans="1:4">
      <c r="A1674" s="12">
        <v>35305</v>
      </c>
      <c r="B1674" s="7">
        <v>3736585714285.7144</v>
      </c>
      <c r="C1674" s="13">
        <v>0.26645011088622383</v>
      </c>
      <c r="D1674" s="14">
        <v>265634577.56164384</v>
      </c>
    </row>
    <row r="1675" spans="1:4">
      <c r="A1675" s="12">
        <v>35306</v>
      </c>
      <c r="B1675" s="7">
        <v>3733628571428.5713</v>
      </c>
      <c r="C1675" s="13">
        <v>0.25811583308411945</v>
      </c>
      <c r="D1675" s="14">
        <v>265641577.65753424</v>
      </c>
    </row>
    <row r="1676" spans="1:4">
      <c r="A1676" s="12">
        <v>35307</v>
      </c>
      <c r="B1676" s="7">
        <v>3730671428571.4287</v>
      </c>
      <c r="C1676" s="13">
        <v>0.26422670335691589</v>
      </c>
      <c r="D1676" s="14">
        <v>265648577.75342464</v>
      </c>
    </row>
    <row r="1677" spans="1:4">
      <c r="A1677" s="12">
        <v>35311</v>
      </c>
      <c r="B1677" s="7">
        <v>3723328571428.5718</v>
      </c>
      <c r="C1677" s="13">
        <v>0.26234968671358705</v>
      </c>
      <c r="D1677" s="14">
        <v>265676578.13698632</v>
      </c>
    </row>
    <row r="1678" spans="1:4">
      <c r="A1678" s="12">
        <v>35312</v>
      </c>
      <c r="B1678" s="7">
        <v>3724857142857.1431</v>
      </c>
      <c r="C1678" s="13">
        <v>0.27216554942821647</v>
      </c>
      <c r="D1678" s="14">
        <v>265683578.23287672</v>
      </c>
    </row>
    <row r="1679" spans="1:4">
      <c r="A1679" s="12">
        <v>35313</v>
      </c>
      <c r="B1679" s="7">
        <v>3726385714285.7144</v>
      </c>
      <c r="C1679" s="13">
        <v>0.26351193580625082</v>
      </c>
      <c r="D1679" s="14">
        <v>265690578.32876712</v>
      </c>
    </row>
    <row r="1680" spans="1:4">
      <c r="A1680" s="12">
        <v>35314</v>
      </c>
      <c r="B1680" s="7">
        <v>3727914285714.2856</v>
      </c>
      <c r="C1680" s="13">
        <v>0.25404550039190621</v>
      </c>
      <c r="D1680" s="14">
        <v>265697578.42465752</v>
      </c>
    </row>
    <row r="1681" spans="1:4">
      <c r="A1681" s="12">
        <v>35317</v>
      </c>
      <c r="B1681" s="7">
        <v>3732500000000</v>
      </c>
      <c r="C1681" s="13">
        <v>0.24953716525397346</v>
      </c>
      <c r="D1681" s="14">
        <v>265718578.71232876</v>
      </c>
    </row>
    <row r="1682" spans="1:4">
      <c r="A1682" s="12">
        <v>35318</v>
      </c>
      <c r="B1682" s="7">
        <v>3738528571428.5713</v>
      </c>
      <c r="C1682" s="13">
        <v>0.26206338870133644</v>
      </c>
      <c r="D1682" s="14">
        <v>265725578.80821916</v>
      </c>
    </row>
    <row r="1683" spans="1:4">
      <c r="A1683" s="12">
        <v>35319</v>
      </c>
      <c r="B1683" s="7">
        <v>3744557142857.1431</v>
      </c>
      <c r="C1683" s="13">
        <v>0.25537885652097164</v>
      </c>
      <c r="D1683" s="14">
        <v>265732578.9041096</v>
      </c>
    </row>
    <row r="1684" spans="1:4">
      <c r="A1684" s="12">
        <v>35320</v>
      </c>
      <c r="B1684" s="7">
        <v>3750585714285.7144</v>
      </c>
      <c r="C1684" s="13">
        <v>0.25388341860529939</v>
      </c>
      <c r="D1684" s="14">
        <v>265739579</v>
      </c>
    </row>
    <row r="1685" spans="1:4">
      <c r="A1685" s="12">
        <v>35321</v>
      </c>
      <c r="B1685" s="7">
        <v>3756614285714.2856</v>
      </c>
      <c r="C1685" s="13">
        <v>0.2500706058734557</v>
      </c>
      <c r="D1685" s="14">
        <v>265746579.0958904</v>
      </c>
    </row>
    <row r="1686" spans="1:4">
      <c r="A1686" s="12">
        <v>35324</v>
      </c>
      <c r="B1686" s="7">
        <v>3774700000000</v>
      </c>
      <c r="C1686" s="13">
        <v>0.24406417395425384</v>
      </c>
      <c r="D1686" s="14">
        <v>265767579.38356164</v>
      </c>
    </row>
    <row r="1687" spans="1:4">
      <c r="A1687" s="12">
        <v>35325</v>
      </c>
      <c r="B1687" s="7">
        <v>3772357142857.1426</v>
      </c>
      <c r="C1687" s="13">
        <v>0.24826828757508171</v>
      </c>
      <c r="D1687" s="14">
        <v>265774579.47945204</v>
      </c>
    </row>
    <row r="1688" spans="1:4">
      <c r="A1688" s="12">
        <v>35326</v>
      </c>
      <c r="B1688" s="7">
        <v>3770014285714.2856</v>
      </c>
      <c r="C1688" s="13">
        <v>0.23994876311249497</v>
      </c>
      <c r="D1688" s="14">
        <v>265781579.57534248</v>
      </c>
    </row>
    <row r="1689" spans="1:4">
      <c r="A1689" s="12">
        <v>35327</v>
      </c>
      <c r="B1689" s="7">
        <v>3767671428571.4282</v>
      </c>
      <c r="C1689" s="13">
        <v>0.23168337510779194</v>
      </c>
      <c r="D1689" s="14">
        <v>265788579.67123288</v>
      </c>
    </row>
    <row r="1690" spans="1:4">
      <c r="A1690" s="12">
        <v>35328</v>
      </c>
      <c r="B1690" s="7">
        <v>3765328571428.5718</v>
      </c>
      <c r="C1690" s="13">
        <v>0.241461052761859</v>
      </c>
      <c r="D1690" s="14">
        <v>265795579.76712328</v>
      </c>
    </row>
    <row r="1691" spans="1:4">
      <c r="A1691" s="12">
        <v>35331</v>
      </c>
      <c r="B1691" s="7">
        <v>3758300000000</v>
      </c>
      <c r="C1691" s="13">
        <v>0.25567269563267292</v>
      </c>
      <c r="D1691" s="14">
        <v>265816580.05479452</v>
      </c>
    </row>
    <row r="1692" spans="1:4">
      <c r="A1692" s="12">
        <v>35332</v>
      </c>
      <c r="B1692" s="7">
        <v>3752600000000.0005</v>
      </c>
      <c r="C1692" s="13">
        <v>0.2567595588830987</v>
      </c>
      <c r="D1692" s="14">
        <v>265823580.15068492</v>
      </c>
    </row>
    <row r="1693" spans="1:4">
      <c r="A1693" s="12">
        <v>35333</v>
      </c>
      <c r="B1693" s="7">
        <v>3746900000000</v>
      </c>
      <c r="C1693" s="13">
        <v>0.22241175846815736</v>
      </c>
      <c r="D1693" s="14">
        <v>265830580.24657536</v>
      </c>
    </row>
    <row r="1694" spans="1:4">
      <c r="A1694" s="12">
        <v>35334</v>
      </c>
      <c r="B1694" s="7">
        <v>3741200000000.0005</v>
      </c>
      <c r="C1694" s="13">
        <v>0.21994048015687814</v>
      </c>
      <c r="D1694" s="14">
        <v>265837580.34246576</v>
      </c>
    </row>
    <row r="1695" spans="1:4">
      <c r="A1695" s="12">
        <v>35335</v>
      </c>
      <c r="B1695" s="7">
        <v>3735500000000</v>
      </c>
      <c r="C1695" s="13">
        <v>0.21376468646679814</v>
      </c>
      <c r="D1695" s="14">
        <v>265844580.43835616</v>
      </c>
    </row>
    <row r="1696" spans="1:4">
      <c r="A1696" s="12">
        <v>35338</v>
      </c>
      <c r="B1696" s="7">
        <v>3718400000000</v>
      </c>
      <c r="C1696" s="13">
        <v>0.21205676161783052</v>
      </c>
      <c r="D1696" s="14">
        <v>265865580.7260274</v>
      </c>
    </row>
    <row r="1697" spans="1:4">
      <c r="A1697" s="12">
        <v>35339</v>
      </c>
      <c r="B1697" s="7">
        <v>3717714285714.2856</v>
      </c>
      <c r="C1697" s="13">
        <v>0.2151675464492529</v>
      </c>
      <c r="D1697" s="14">
        <v>265872580.8219178</v>
      </c>
    </row>
    <row r="1698" spans="1:4">
      <c r="A1698" s="12">
        <v>35340</v>
      </c>
      <c r="B1698" s="7">
        <v>3717028571428.5713</v>
      </c>
      <c r="C1698" s="13">
        <v>0.21659299370673249</v>
      </c>
      <c r="D1698" s="14">
        <v>265879580.9178082</v>
      </c>
    </row>
    <row r="1699" spans="1:4">
      <c r="A1699" s="12">
        <v>35341</v>
      </c>
      <c r="B1699" s="7">
        <v>3716342857142.8569</v>
      </c>
      <c r="C1699" s="13">
        <v>0.19778424680608822</v>
      </c>
      <c r="D1699" s="14">
        <v>265886581.01369864</v>
      </c>
    </row>
    <row r="1700" spans="1:4">
      <c r="A1700" s="12">
        <v>35342</v>
      </c>
      <c r="B1700" s="7">
        <v>3715657142857.1431</v>
      </c>
      <c r="C1700" s="13">
        <v>0.19417277908083203</v>
      </c>
      <c r="D1700" s="14">
        <v>265893581.10958904</v>
      </c>
    </row>
    <row r="1701" spans="1:4">
      <c r="A1701" s="12">
        <v>35345</v>
      </c>
      <c r="B1701" s="7">
        <v>3713600000000</v>
      </c>
      <c r="C1701" s="13">
        <v>0.19419438602905964</v>
      </c>
      <c r="D1701" s="14">
        <v>265914581.39726028</v>
      </c>
    </row>
    <row r="1702" spans="1:4">
      <c r="A1702" s="12">
        <v>35346</v>
      </c>
      <c r="B1702" s="7">
        <v>3720085714285.7144</v>
      </c>
      <c r="C1702" s="13">
        <v>0.18749615414875151</v>
      </c>
      <c r="D1702" s="14">
        <v>265921581.49315068</v>
      </c>
    </row>
    <row r="1703" spans="1:4">
      <c r="A1703" s="12">
        <v>35347</v>
      </c>
      <c r="B1703" s="7">
        <v>3726571428571.4282</v>
      </c>
      <c r="C1703" s="13">
        <v>0.18735380334756166</v>
      </c>
      <c r="D1703" s="14">
        <v>265928581.58904108</v>
      </c>
    </row>
    <row r="1704" spans="1:4">
      <c r="A1704" s="12">
        <v>35348</v>
      </c>
      <c r="B1704" s="7">
        <v>3733057142857.1431</v>
      </c>
      <c r="C1704" s="13">
        <v>0.1987608038239386</v>
      </c>
      <c r="D1704" s="14">
        <v>265935581.68493152</v>
      </c>
    </row>
    <row r="1705" spans="1:4">
      <c r="A1705" s="12">
        <v>35349</v>
      </c>
      <c r="B1705" s="7">
        <v>3739542857142.8569</v>
      </c>
      <c r="C1705" s="13">
        <v>0.19848915364426989</v>
      </c>
      <c r="D1705" s="14">
        <v>265942581.78082192</v>
      </c>
    </row>
    <row r="1706" spans="1:4">
      <c r="A1706" s="12">
        <v>35352</v>
      </c>
      <c r="B1706" s="7">
        <v>3759000000000</v>
      </c>
      <c r="C1706" s="13">
        <v>0.19814239634859837</v>
      </c>
      <c r="D1706" s="14">
        <v>265963582.06849316</v>
      </c>
    </row>
    <row r="1707" spans="1:4">
      <c r="A1707" s="12">
        <v>35353</v>
      </c>
      <c r="B1707" s="7">
        <v>3759328571428.5718</v>
      </c>
      <c r="C1707" s="13">
        <v>0.18654849770004878</v>
      </c>
      <c r="D1707" s="14">
        <v>265970582.16438356</v>
      </c>
    </row>
    <row r="1708" spans="1:4">
      <c r="A1708" s="12">
        <v>35354</v>
      </c>
      <c r="B1708" s="7">
        <v>3759657142857.1431</v>
      </c>
      <c r="C1708" s="13">
        <v>0.18912674320217895</v>
      </c>
      <c r="D1708" s="14">
        <v>265977582.26027396</v>
      </c>
    </row>
    <row r="1709" spans="1:4">
      <c r="A1709" s="12">
        <v>35355</v>
      </c>
      <c r="B1709" s="7">
        <v>3759985714285.7144</v>
      </c>
      <c r="C1709" s="13">
        <v>0.18876787801308359</v>
      </c>
      <c r="D1709" s="14">
        <v>265984582.3561644</v>
      </c>
    </row>
    <row r="1710" spans="1:4">
      <c r="A1710" s="12">
        <v>35356</v>
      </c>
      <c r="B1710" s="7">
        <v>3760314285714.2856</v>
      </c>
      <c r="C1710" s="13">
        <v>0.18940705918253806</v>
      </c>
      <c r="D1710" s="14">
        <v>265991582.4520548</v>
      </c>
    </row>
    <row r="1711" spans="1:4">
      <c r="A1711" s="12">
        <v>35359</v>
      </c>
      <c r="B1711" s="7">
        <v>3761300000000</v>
      </c>
      <c r="C1711" s="13">
        <v>0.18296047182226624</v>
      </c>
      <c r="D1711" s="14">
        <v>266012582.73972604</v>
      </c>
    </row>
    <row r="1712" spans="1:4">
      <c r="A1712" s="12">
        <v>35360</v>
      </c>
      <c r="B1712" s="7">
        <v>3760228571428.5718</v>
      </c>
      <c r="C1712" s="13">
        <v>0.17360411612855178</v>
      </c>
      <c r="D1712" s="14">
        <v>266019582.83561644</v>
      </c>
    </row>
    <row r="1713" spans="1:4">
      <c r="A1713" s="12">
        <v>35361</v>
      </c>
      <c r="B1713" s="7">
        <v>3759157142857.1431</v>
      </c>
      <c r="C1713" s="13">
        <v>0.18056420847221374</v>
      </c>
      <c r="D1713" s="14">
        <v>266026582.93150684</v>
      </c>
    </row>
    <row r="1714" spans="1:4">
      <c r="A1714" s="12">
        <v>35362</v>
      </c>
      <c r="B1714" s="7">
        <v>3758085714285.7144</v>
      </c>
      <c r="C1714" s="13">
        <v>0.18839227236494932</v>
      </c>
      <c r="D1714" s="14">
        <v>266033583.02739727</v>
      </c>
    </row>
    <row r="1715" spans="1:4">
      <c r="A1715" s="12">
        <v>35363</v>
      </c>
      <c r="B1715" s="7">
        <v>3757014285714.2861</v>
      </c>
      <c r="C1715" s="13">
        <v>0.17599111840830395</v>
      </c>
      <c r="D1715" s="14">
        <v>266040583.12328768</v>
      </c>
    </row>
    <row r="1716" spans="1:4">
      <c r="A1716" s="12">
        <v>35366</v>
      </c>
      <c r="B1716" s="7">
        <v>3753800000000</v>
      </c>
      <c r="C1716" s="13">
        <v>0.17109895359956012</v>
      </c>
      <c r="D1716" s="14">
        <v>266061583.41095892</v>
      </c>
    </row>
    <row r="1717" spans="1:4">
      <c r="A1717" s="12">
        <v>35367</v>
      </c>
      <c r="B1717" s="7">
        <v>3751142857142.8574</v>
      </c>
      <c r="C1717" s="13">
        <v>0.1690713875218017</v>
      </c>
      <c r="D1717" s="14">
        <v>266068583.50684932</v>
      </c>
    </row>
    <row r="1718" spans="1:4">
      <c r="A1718" s="12">
        <v>35368</v>
      </c>
      <c r="B1718" s="7">
        <v>3748485714285.7144</v>
      </c>
      <c r="C1718" s="13">
        <v>0.16593800077977663</v>
      </c>
      <c r="D1718" s="14">
        <v>266075583.60273972</v>
      </c>
    </row>
    <row r="1719" spans="1:4">
      <c r="A1719" s="12">
        <v>35369</v>
      </c>
      <c r="B1719" s="7">
        <v>3745828571428.5718</v>
      </c>
      <c r="C1719" s="13">
        <v>0.17742823826831208</v>
      </c>
      <c r="D1719" s="14">
        <v>266082583.69863012</v>
      </c>
    </row>
    <row r="1720" spans="1:4">
      <c r="A1720" s="12">
        <v>35370</v>
      </c>
      <c r="B1720" s="7">
        <v>3743171428571.4282</v>
      </c>
      <c r="C1720" s="13">
        <v>0.18332585024538892</v>
      </c>
      <c r="D1720" s="14">
        <v>266089583.79452056</v>
      </c>
    </row>
    <row r="1721" spans="1:4">
      <c r="A1721" s="12">
        <v>35373</v>
      </c>
      <c r="B1721" s="7">
        <v>3735200000000</v>
      </c>
      <c r="C1721" s="13">
        <v>0.19059618055090199</v>
      </c>
      <c r="D1721" s="14">
        <v>266110584.0821918</v>
      </c>
    </row>
    <row r="1722" spans="1:4">
      <c r="A1722" s="12">
        <v>35374</v>
      </c>
      <c r="B1722" s="7">
        <v>3740614285714.2856</v>
      </c>
      <c r="C1722" s="13">
        <v>0.18445656158456464</v>
      </c>
      <c r="D1722" s="14">
        <v>266117584.1780822</v>
      </c>
    </row>
    <row r="1723" spans="1:4">
      <c r="A1723" s="12">
        <v>35375</v>
      </c>
      <c r="B1723" s="7">
        <v>3746028571428.5713</v>
      </c>
      <c r="C1723" s="13">
        <v>0.18356964157115879</v>
      </c>
      <c r="D1723" s="14">
        <v>266124584.2739726</v>
      </c>
    </row>
    <row r="1724" spans="1:4">
      <c r="A1724" s="12">
        <v>35376</v>
      </c>
      <c r="B1724" s="7">
        <v>3751442857142.8569</v>
      </c>
      <c r="C1724" s="13">
        <v>0.18599120719485332</v>
      </c>
      <c r="D1724" s="14">
        <v>266131584.369863</v>
      </c>
    </row>
    <row r="1725" spans="1:4">
      <c r="A1725" s="12">
        <v>35377</v>
      </c>
      <c r="B1725" s="7">
        <v>3756857142857.1426</v>
      </c>
      <c r="C1725" s="13">
        <v>0.18016474953410344</v>
      </c>
      <c r="D1725" s="14">
        <v>266138584.46575344</v>
      </c>
    </row>
    <row r="1726" spans="1:4">
      <c r="A1726" s="12">
        <v>35380</v>
      </c>
      <c r="B1726" s="7">
        <v>3773100000000</v>
      </c>
      <c r="C1726" s="13">
        <v>0.17734077233899304</v>
      </c>
      <c r="D1726" s="14">
        <v>266159584.75342464</v>
      </c>
    </row>
    <row r="1727" spans="1:4">
      <c r="A1727" s="12">
        <v>35381</v>
      </c>
      <c r="B1727" s="7">
        <v>3775100000000</v>
      </c>
      <c r="C1727" s="13">
        <v>0.18253652535719947</v>
      </c>
      <c r="D1727" s="14">
        <v>266166584.84931508</v>
      </c>
    </row>
    <row r="1728" spans="1:4">
      <c r="A1728" s="12">
        <v>35382</v>
      </c>
      <c r="B1728" s="7">
        <v>3777100000000</v>
      </c>
      <c r="C1728" s="13">
        <v>0.17913915651531165</v>
      </c>
      <c r="D1728" s="14">
        <v>266173584.94520548</v>
      </c>
    </row>
    <row r="1729" spans="1:4">
      <c r="A1729" s="12">
        <v>35383</v>
      </c>
      <c r="B1729" s="7">
        <v>3779100000000</v>
      </c>
      <c r="C1729" s="13">
        <v>0.16936246031061064</v>
      </c>
      <c r="D1729" s="14">
        <v>266180585.04109588</v>
      </c>
    </row>
    <row r="1730" spans="1:4">
      <c r="A1730" s="12">
        <v>35384</v>
      </c>
      <c r="B1730" s="7">
        <v>3781100000000</v>
      </c>
      <c r="C1730" s="13">
        <v>0.16366741211943636</v>
      </c>
      <c r="D1730" s="14">
        <v>266187585.13698632</v>
      </c>
    </row>
    <row r="1731" spans="1:4">
      <c r="A1731" s="12">
        <v>35387</v>
      </c>
      <c r="B1731" s="7">
        <v>3787100000000</v>
      </c>
      <c r="C1731" s="13">
        <v>0.16116124708376484</v>
      </c>
      <c r="D1731" s="14">
        <v>266208585.42465752</v>
      </c>
    </row>
    <row r="1732" spans="1:4">
      <c r="A1732" s="12">
        <v>35388</v>
      </c>
      <c r="B1732" s="7">
        <v>3787757142857.1426</v>
      </c>
      <c r="C1732" s="13">
        <v>0.14387643846510997</v>
      </c>
      <c r="D1732" s="14">
        <v>266215585.52054796</v>
      </c>
    </row>
    <row r="1733" spans="1:4">
      <c r="A1733" s="12">
        <v>35389</v>
      </c>
      <c r="B1733" s="7">
        <v>3788414285714.2856</v>
      </c>
      <c r="C1733" s="13">
        <v>0.13448632054632981</v>
      </c>
      <c r="D1733" s="14">
        <v>266222585.61643836</v>
      </c>
    </row>
    <row r="1734" spans="1:4">
      <c r="A1734" s="12">
        <v>35390</v>
      </c>
      <c r="B1734" s="7">
        <v>3789071428571.4282</v>
      </c>
      <c r="C1734" s="13">
        <v>0.12572526682012802</v>
      </c>
      <c r="D1734" s="14">
        <v>266229585.71232876</v>
      </c>
    </row>
    <row r="1735" spans="1:4">
      <c r="A1735" s="12">
        <v>35391</v>
      </c>
      <c r="B1735" s="7">
        <v>3789728571428.5713</v>
      </c>
      <c r="C1735" s="13">
        <v>0.14135399974178528</v>
      </c>
      <c r="D1735" s="14">
        <v>266236585.80821916</v>
      </c>
    </row>
    <row r="1736" spans="1:4">
      <c r="A1736" s="12">
        <v>35394</v>
      </c>
      <c r="B1736" s="7">
        <v>3791700000000</v>
      </c>
      <c r="C1736" s="13">
        <v>0.14038371107619727</v>
      </c>
      <c r="D1736" s="14">
        <v>266257586.0958904</v>
      </c>
    </row>
    <row r="1737" spans="1:4">
      <c r="A1737" s="12">
        <v>35395</v>
      </c>
      <c r="B1737" s="7">
        <v>3788971428571.4287</v>
      </c>
      <c r="C1737" s="13">
        <v>0.13668536509187429</v>
      </c>
      <c r="D1737" s="14">
        <v>266264586.19178084</v>
      </c>
    </row>
    <row r="1738" spans="1:4">
      <c r="A1738" s="12">
        <v>35396</v>
      </c>
      <c r="B1738" s="7">
        <v>3786242857142.8569</v>
      </c>
      <c r="C1738" s="13">
        <v>0.13911188560059365</v>
      </c>
      <c r="D1738" s="14">
        <v>266271586.28767124</v>
      </c>
    </row>
    <row r="1739" spans="1:4">
      <c r="A1739" s="12">
        <v>35401</v>
      </c>
      <c r="B1739" s="7">
        <v>3772600000000</v>
      </c>
      <c r="C1739" s="13">
        <v>0.14526563951521818</v>
      </c>
      <c r="D1739" s="14">
        <v>266306586.76712328</v>
      </c>
    </row>
    <row r="1740" spans="1:4">
      <c r="A1740" s="12">
        <v>35402</v>
      </c>
      <c r="B1740" s="7">
        <v>3777214285714.2856</v>
      </c>
      <c r="C1740" s="13">
        <v>0.14038265273003614</v>
      </c>
      <c r="D1740" s="14">
        <v>266313586.86301368</v>
      </c>
    </row>
    <row r="1741" spans="1:4">
      <c r="A1741" s="12">
        <v>35403</v>
      </c>
      <c r="B1741" s="7">
        <v>3781828571428.5713</v>
      </c>
      <c r="C1741" s="13">
        <v>0.13522871577033457</v>
      </c>
      <c r="D1741" s="14">
        <v>266320586.95890412</v>
      </c>
    </row>
    <row r="1742" spans="1:4">
      <c r="A1742" s="12">
        <v>35404</v>
      </c>
      <c r="B1742" s="7">
        <v>3786442857142.8569</v>
      </c>
      <c r="C1742" s="13">
        <v>0.12397936728153355</v>
      </c>
      <c r="D1742" s="14">
        <v>266327587.05479452</v>
      </c>
    </row>
    <row r="1743" spans="1:4">
      <c r="A1743" s="12">
        <v>35405</v>
      </c>
      <c r="B1743" s="7">
        <v>3791057142857.1431</v>
      </c>
      <c r="C1743" s="13">
        <v>0.13330729232356534</v>
      </c>
      <c r="D1743" s="14">
        <v>266334587.15068492</v>
      </c>
    </row>
    <row r="1744" spans="1:4">
      <c r="A1744" s="12">
        <v>35408</v>
      </c>
      <c r="B1744" s="7">
        <v>3804900000000</v>
      </c>
      <c r="C1744" s="13">
        <v>0.14479405286509761</v>
      </c>
      <c r="D1744" s="14">
        <v>266355587.43835616</v>
      </c>
    </row>
    <row r="1745" spans="1:4">
      <c r="A1745" s="12">
        <v>35409</v>
      </c>
      <c r="B1745" s="7">
        <v>3808357142857.1431</v>
      </c>
      <c r="C1745" s="13">
        <v>0.14056697279827887</v>
      </c>
      <c r="D1745" s="14">
        <v>266362587.53424656</v>
      </c>
    </row>
    <row r="1746" spans="1:4">
      <c r="A1746" s="12">
        <v>35410</v>
      </c>
      <c r="B1746" s="7">
        <v>3811814285714.2856</v>
      </c>
      <c r="C1746" s="13">
        <v>0.14076959054471652</v>
      </c>
      <c r="D1746" s="14">
        <v>266369587.630137</v>
      </c>
    </row>
    <row r="1747" spans="1:4">
      <c r="A1747" s="12">
        <v>35411</v>
      </c>
      <c r="B1747" s="7">
        <v>3815271428571.4287</v>
      </c>
      <c r="C1747" s="13">
        <v>0.13812337921692783</v>
      </c>
      <c r="D1747" s="14">
        <v>266376587.7260274</v>
      </c>
    </row>
    <row r="1748" spans="1:4">
      <c r="A1748" s="12">
        <v>35412</v>
      </c>
      <c r="B1748" s="7">
        <v>3818728571428.5713</v>
      </c>
      <c r="C1748" s="13">
        <v>0.12523885990402897</v>
      </c>
      <c r="D1748" s="14">
        <v>266383587.8219178</v>
      </c>
    </row>
    <row r="1749" spans="1:4">
      <c r="A1749" s="12">
        <v>35415</v>
      </c>
      <c r="B1749" s="7">
        <v>3829100000000</v>
      </c>
      <c r="C1749" s="13">
        <v>0.10624861461862439</v>
      </c>
      <c r="D1749" s="14">
        <v>266404588.10958904</v>
      </c>
    </row>
    <row r="1750" spans="1:4">
      <c r="A1750" s="12">
        <v>35416</v>
      </c>
      <c r="B1750" s="7">
        <v>3828900000000</v>
      </c>
      <c r="C1750" s="13">
        <v>0.1130860737323553</v>
      </c>
      <c r="D1750" s="14">
        <v>266411588.20547944</v>
      </c>
    </row>
    <row r="1751" spans="1:4">
      <c r="A1751" s="12">
        <v>35417</v>
      </c>
      <c r="B1751" s="7">
        <v>3828700000000</v>
      </c>
      <c r="C1751" s="13">
        <v>0.11409442058448414</v>
      </c>
      <c r="D1751" s="14">
        <v>266418588.30136988</v>
      </c>
    </row>
    <row r="1752" spans="1:4">
      <c r="A1752" s="12">
        <v>35418</v>
      </c>
      <c r="B1752" s="7">
        <v>3828500000000</v>
      </c>
      <c r="C1752" s="13">
        <v>0.10541262185764841</v>
      </c>
      <c r="D1752" s="14">
        <v>266425588.39726028</v>
      </c>
    </row>
    <row r="1753" spans="1:4">
      <c r="A1753" s="12">
        <v>35419</v>
      </c>
      <c r="B1753" s="7">
        <v>3828299999999.9995</v>
      </c>
      <c r="C1753" s="13">
        <v>0.10589966100672549</v>
      </c>
      <c r="D1753" s="14">
        <v>266432588.49315068</v>
      </c>
    </row>
    <row r="1754" spans="1:4">
      <c r="A1754" s="12">
        <v>35422</v>
      </c>
      <c r="B1754" s="7">
        <v>3827700000000</v>
      </c>
      <c r="C1754" s="13">
        <v>0.11514327635159337</v>
      </c>
      <c r="D1754" s="14">
        <v>266453588.78082192</v>
      </c>
    </row>
    <row r="1755" spans="1:4">
      <c r="A1755" s="12">
        <v>35423</v>
      </c>
      <c r="B1755" s="7">
        <v>3828014285714.2856</v>
      </c>
      <c r="C1755" s="13">
        <v>0.1191354129088288</v>
      </c>
      <c r="D1755" s="14">
        <v>266460588.87671232</v>
      </c>
    </row>
    <row r="1756" spans="1:4">
      <c r="A1756" s="12">
        <v>35425</v>
      </c>
      <c r="B1756" s="7">
        <v>3828642857142.8569</v>
      </c>
      <c r="C1756" s="13">
        <v>0.1396427638994138</v>
      </c>
      <c r="D1756" s="14">
        <v>266474589.06849316</v>
      </c>
    </row>
    <row r="1757" spans="1:4">
      <c r="A1757" s="12">
        <v>35426</v>
      </c>
      <c r="B1757" s="7">
        <v>3828957142857.1431</v>
      </c>
      <c r="C1757" s="13">
        <v>0.15604970011852307</v>
      </c>
      <c r="D1757" s="14">
        <v>266481589.16438356</v>
      </c>
    </row>
    <row r="1758" spans="1:4">
      <c r="A1758" s="12">
        <v>35429</v>
      </c>
      <c r="B1758" s="7">
        <v>3829900000000</v>
      </c>
      <c r="C1758" s="13">
        <v>0.17202158387764038</v>
      </c>
      <c r="D1758" s="14">
        <v>266502589.4520548</v>
      </c>
    </row>
    <row r="1759" spans="1:4">
      <c r="A1759" s="12">
        <v>35430</v>
      </c>
      <c r="B1759" s="7">
        <v>3829071428571.4282</v>
      </c>
      <c r="C1759" s="13">
        <v>0.16512029338802794</v>
      </c>
      <c r="D1759" s="14">
        <v>266509589.5479452</v>
      </c>
    </row>
    <row r="1760" spans="1:4">
      <c r="A1760" s="12">
        <v>35432</v>
      </c>
      <c r="B1760" s="7">
        <v>3827414285714.2856</v>
      </c>
      <c r="C1760" s="13">
        <v>0.15888768154158434</v>
      </c>
      <c r="D1760" s="14">
        <v>266523589.73972604</v>
      </c>
    </row>
    <row r="1761" spans="1:4">
      <c r="A1761" s="12">
        <v>35433</v>
      </c>
      <c r="B1761" s="7">
        <v>3826585714285.7144</v>
      </c>
      <c r="C1761" s="13">
        <v>0.14858062289826418</v>
      </c>
      <c r="D1761" s="14">
        <v>266530589.83561644</v>
      </c>
    </row>
    <row r="1762" spans="1:4">
      <c r="A1762" s="12">
        <v>35436</v>
      </c>
      <c r="B1762" s="7">
        <v>3824100000000</v>
      </c>
      <c r="C1762" s="13">
        <v>0.1259815144069821</v>
      </c>
      <c r="D1762" s="14">
        <v>266551590.12328768</v>
      </c>
    </row>
    <row r="1763" spans="1:4">
      <c r="A1763" s="12">
        <v>35437</v>
      </c>
      <c r="B1763" s="7">
        <v>3829414285714.2856</v>
      </c>
      <c r="C1763" s="13">
        <v>0.13728046456317436</v>
      </c>
      <c r="D1763" s="14">
        <v>266558590.21917808</v>
      </c>
    </row>
    <row r="1764" spans="1:4">
      <c r="A1764" s="12">
        <v>35438</v>
      </c>
      <c r="B1764" s="7">
        <v>3834728571428.5713</v>
      </c>
      <c r="C1764" s="13">
        <v>0.12953631224245785</v>
      </c>
      <c r="D1764" s="14">
        <v>266565590.31506848</v>
      </c>
    </row>
    <row r="1765" spans="1:4">
      <c r="A1765" s="12">
        <v>35439</v>
      </c>
      <c r="B1765" s="7">
        <v>3840042857142.8569</v>
      </c>
      <c r="C1765" s="13">
        <v>0.13133166015067818</v>
      </c>
      <c r="D1765" s="14">
        <v>266572590.41095892</v>
      </c>
    </row>
    <row r="1766" spans="1:4">
      <c r="A1766" s="12">
        <v>35440</v>
      </c>
      <c r="B1766" s="7">
        <v>3845357142857.1431</v>
      </c>
      <c r="C1766" s="13">
        <v>0.13811658176663949</v>
      </c>
      <c r="D1766" s="14">
        <v>266579590.50684932</v>
      </c>
    </row>
    <row r="1767" spans="1:4">
      <c r="A1767" s="12">
        <v>35443</v>
      </c>
      <c r="B1767" s="7">
        <v>3861300000000</v>
      </c>
      <c r="C1767" s="13">
        <v>0.14391729914567919</v>
      </c>
      <c r="D1767" s="14">
        <v>266600590.79452056</v>
      </c>
    </row>
    <row r="1768" spans="1:4">
      <c r="A1768" s="12">
        <v>35444</v>
      </c>
      <c r="B1768" s="7">
        <v>3859385714285.7144</v>
      </c>
      <c r="C1768" s="13">
        <v>0.13862693330220344</v>
      </c>
      <c r="D1768" s="14">
        <v>266607590.89041096</v>
      </c>
    </row>
    <row r="1769" spans="1:4">
      <c r="A1769" s="12">
        <v>35445</v>
      </c>
      <c r="B1769" s="7">
        <v>3857471428571.4287</v>
      </c>
      <c r="C1769" s="13">
        <v>0.12820207109715692</v>
      </c>
      <c r="D1769" s="14">
        <v>266614590.98630136</v>
      </c>
    </row>
    <row r="1770" spans="1:4">
      <c r="A1770" s="12">
        <v>35446</v>
      </c>
      <c r="B1770" s="7">
        <v>3855557142857.1431</v>
      </c>
      <c r="C1770" s="13">
        <v>0.13919560598911734</v>
      </c>
      <c r="D1770" s="14">
        <v>266621591.0821918</v>
      </c>
    </row>
    <row r="1771" spans="1:4">
      <c r="A1771" s="12">
        <v>35447</v>
      </c>
      <c r="B1771" s="7">
        <v>3853642857142.8574</v>
      </c>
      <c r="C1771" s="13">
        <v>0.14275646682097082</v>
      </c>
      <c r="D1771" s="14">
        <v>266628591.1780822</v>
      </c>
    </row>
    <row r="1772" spans="1:4">
      <c r="A1772" s="12">
        <v>35450</v>
      </c>
      <c r="B1772" s="7">
        <v>3847900000000</v>
      </c>
      <c r="C1772" s="13">
        <v>0.15168839205622897</v>
      </c>
      <c r="D1772" s="14">
        <v>266649591.46575344</v>
      </c>
    </row>
    <row r="1773" spans="1:4">
      <c r="A1773" s="12">
        <v>35451</v>
      </c>
      <c r="B1773" s="7">
        <v>3845042857142.8574</v>
      </c>
      <c r="C1773" s="13">
        <v>0.16068173977194808</v>
      </c>
      <c r="D1773" s="14">
        <v>266656591.56164384</v>
      </c>
    </row>
    <row r="1774" spans="1:4">
      <c r="A1774" s="12">
        <v>35452</v>
      </c>
      <c r="B1774" s="7">
        <v>3842185714285.7144</v>
      </c>
      <c r="C1774" s="13">
        <v>0.16339013352059584</v>
      </c>
      <c r="D1774" s="14">
        <v>266663591.65753424</v>
      </c>
    </row>
    <row r="1775" spans="1:4">
      <c r="A1775" s="12">
        <v>35453</v>
      </c>
      <c r="B1775" s="7">
        <v>3839328571428.5718</v>
      </c>
      <c r="C1775" s="13">
        <v>0.17030473792966738</v>
      </c>
      <c r="D1775" s="14">
        <v>266670591.75342464</v>
      </c>
    </row>
    <row r="1776" spans="1:4">
      <c r="A1776" s="12">
        <v>35454</v>
      </c>
      <c r="B1776" s="7">
        <v>3836471428571.4287</v>
      </c>
      <c r="C1776" s="13">
        <v>0.16911281156915198</v>
      </c>
      <c r="D1776" s="14">
        <v>266677591.84931508</v>
      </c>
    </row>
    <row r="1777" spans="1:4">
      <c r="A1777" s="12">
        <v>35457</v>
      </c>
      <c r="B1777" s="7">
        <v>3827900000000</v>
      </c>
      <c r="C1777" s="13">
        <v>0.1604167944221036</v>
      </c>
      <c r="D1777" s="14">
        <v>266698592.13698632</v>
      </c>
    </row>
    <row r="1778" spans="1:4">
      <c r="A1778" s="12">
        <v>35458</v>
      </c>
      <c r="B1778" s="7">
        <v>3822628571428.5713</v>
      </c>
      <c r="C1778" s="13">
        <v>0.18685627464786997</v>
      </c>
      <c r="D1778" s="14">
        <v>266705592.23287672</v>
      </c>
    </row>
    <row r="1779" spans="1:4">
      <c r="A1779" s="12">
        <v>35459</v>
      </c>
      <c r="B1779" s="7">
        <v>3817357142857.1431</v>
      </c>
      <c r="C1779" s="13">
        <v>0.19229045363104236</v>
      </c>
      <c r="D1779" s="14">
        <v>266712592.32876712</v>
      </c>
    </row>
    <row r="1780" spans="1:4">
      <c r="A1780" s="12">
        <v>35460</v>
      </c>
      <c r="B1780" s="7">
        <v>3812085714285.7144</v>
      </c>
      <c r="C1780" s="13">
        <v>0.18678578158602754</v>
      </c>
      <c r="D1780" s="14">
        <v>266719592.42465752</v>
      </c>
    </row>
    <row r="1781" spans="1:4">
      <c r="A1781" s="12">
        <v>35461</v>
      </c>
      <c r="B1781" s="7">
        <v>3806814285714.2856</v>
      </c>
      <c r="C1781" s="13">
        <v>0.19767762012655254</v>
      </c>
      <c r="D1781" s="14">
        <v>266726592.52054796</v>
      </c>
    </row>
    <row r="1782" spans="1:4">
      <c r="A1782" s="12">
        <v>35464</v>
      </c>
      <c r="B1782" s="7">
        <v>3791000000000</v>
      </c>
      <c r="C1782" s="13">
        <v>0.20428452776999639</v>
      </c>
      <c r="D1782" s="14">
        <v>266747592.80821916</v>
      </c>
    </row>
    <row r="1783" spans="1:4">
      <c r="A1783" s="12">
        <v>35465</v>
      </c>
      <c r="B1783" s="7">
        <v>3793357142857.1426</v>
      </c>
      <c r="C1783" s="13">
        <v>0.18989077550163003</v>
      </c>
      <c r="D1783" s="14">
        <v>266754592.9041096</v>
      </c>
    </row>
    <row r="1784" spans="1:4">
      <c r="A1784" s="12">
        <v>35466</v>
      </c>
      <c r="B1784" s="7">
        <v>3795714285714.2856</v>
      </c>
      <c r="C1784" s="13">
        <v>0.19567088190619775</v>
      </c>
      <c r="D1784" s="14">
        <v>266761593</v>
      </c>
    </row>
    <row r="1785" spans="1:4">
      <c r="A1785" s="12">
        <v>35467</v>
      </c>
      <c r="B1785" s="7">
        <v>3798071428571.4282</v>
      </c>
      <c r="C1785" s="13">
        <v>0.20528658536858008</v>
      </c>
      <c r="D1785" s="14">
        <v>266768593.0958904</v>
      </c>
    </row>
    <row r="1786" spans="1:4">
      <c r="A1786" s="12">
        <v>35468</v>
      </c>
      <c r="B1786" s="7">
        <v>3800428571428.5718</v>
      </c>
      <c r="C1786" s="13">
        <v>0.22650966048395393</v>
      </c>
      <c r="D1786" s="14">
        <v>266775593.19178084</v>
      </c>
    </row>
    <row r="1787" spans="1:4">
      <c r="A1787" s="12">
        <v>35471</v>
      </c>
      <c r="B1787" s="7">
        <v>3807500000000</v>
      </c>
      <c r="C1787" s="13">
        <v>0.22621258339115199</v>
      </c>
      <c r="D1787" s="14">
        <v>266796593.47945204</v>
      </c>
    </row>
    <row r="1788" spans="1:4">
      <c r="A1788" s="12">
        <v>35472</v>
      </c>
      <c r="B1788" s="7">
        <v>3810628571428.5713</v>
      </c>
      <c r="C1788" s="13">
        <v>0.22149671300095999</v>
      </c>
      <c r="D1788" s="14">
        <v>266803593.57534248</v>
      </c>
    </row>
    <row r="1789" spans="1:4">
      <c r="A1789" s="12">
        <v>35473</v>
      </c>
      <c r="B1789" s="7">
        <v>3813757142857.1426</v>
      </c>
      <c r="C1789" s="13">
        <v>0.23818212900499711</v>
      </c>
      <c r="D1789" s="14">
        <v>266810593.67123288</v>
      </c>
    </row>
    <row r="1790" spans="1:4">
      <c r="A1790" s="12">
        <v>35474</v>
      </c>
      <c r="B1790" s="7">
        <v>3816885714285.7144</v>
      </c>
      <c r="C1790" s="13">
        <v>0.24759494939791418</v>
      </c>
      <c r="D1790" s="14">
        <v>266817593.76712328</v>
      </c>
    </row>
    <row r="1791" spans="1:4">
      <c r="A1791" s="12">
        <v>35475</v>
      </c>
      <c r="B1791" s="7">
        <v>3820014285714.2861</v>
      </c>
      <c r="C1791" s="13">
        <v>0.24881931667874205</v>
      </c>
      <c r="D1791" s="14">
        <v>266824593.86301368</v>
      </c>
    </row>
    <row r="1792" spans="1:4">
      <c r="A1792" s="12">
        <v>35479</v>
      </c>
      <c r="B1792" s="7">
        <v>3828985714285.7144</v>
      </c>
      <c r="C1792" s="13">
        <v>0.24937165825516502</v>
      </c>
      <c r="D1792" s="14">
        <v>266852594.24657536</v>
      </c>
    </row>
    <row r="1793" spans="1:4">
      <c r="A1793" s="12">
        <v>35480</v>
      </c>
      <c r="B1793" s="7">
        <v>3828571428571.4282</v>
      </c>
      <c r="C1793" s="13">
        <v>0.24053380425909721</v>
      </c>
      <c r="D1793" s="14">
        <v>266859594.34246576</v>
      </c>
    </row>
    <row r="1794" spans="1:4">
      <c r="A1794" s="12">
        <v>35481</v>
      </c>
      <c r="B1794" s="7">
        <v>3828157142857.1431</v>
      </c>
      <c r="C1794" s="13">
        <v>0.25790543822003081</v>
      </c>
      <c r="D1794" s="14">
        <v>266866594.43835616</v>
      </c>
    </row>
    <row r="1795" spans="1:4">
      <c r="A1795" s="12">
        <v>35482</v>
      </c>
      <c r="B1795" s="7">
        <v>3827742857142.8574</v>
      </c>
      <c r="C1795" s="13">
        <v>0.2591710181997583</v>
      </c>
      <c r="D1795" s="14">
        <v>266873594.53424656</v>
      </c>
    </row>
    <row r="1796" spans="1:4">
      <c r="A1796" s="12">
        <v>35485</v>
      </c>
      <c r="B1796" s="7">
        <v>3826500000000</v>
      </c>
      <c r="C1796" s="13">
        <v>0.28689417494571257</v>
      </c>
      <c r="D1796" s="14">
        <v>266894594.8219178</v>
      </c>
    </row>
    <row r="1797" spans="1:4">
      <c r="A1797" s="12">
        <v>35486</v>
      </c>
      <c r="B1797" s="7">
        <v>3824100000000</v>
      </c>
      <c r="C1797" s="13">
        <v>0.27134202000819541</v>
      </c>
      <c r="D1797" s="14">
        <v>266901594.9178082</v>
      </c>
    </row>
    <row r="1798" spans="1:4">
      <c r="A1798" s="12">
        <v>35487</v>
      </c>
      <c r="B1798" s="7">
        <v>3821700000000</v>
      </c>
      <c r="C1798" s="13">
        <v>0.27057240201470889</v>
      </c>
      <c r="D1798" s="14">
        <v>266908595.01369864</v>
      </c>
    </row>
    <row r="1799" spans="1:4">
      <c r="A1799" s="12">
        <v>35488</v>
      </c>
      <c r="B1799" s="7">
        <v>3819299999999.9995</v>
      </c>
      <c r="C1799" s="13">
        <v>0.2764484276129946</v>
      </c>
      <c r="D1799" s="14">
        <v>266915595.10958904</v>
      </c>
    </row>
    <row r="1800" spans="1:4">
      <c r="A1800" s="12">
        <v>35489</v>
      </c>
      <c r="B1800" s="7">
        <v>3816900000000</v>
      </c>
      <c r="C1800" s="13">
        <v>0.28375587345675335</v>
      </c>
      <c r="D1800" s="14">
        <v>266922595.20547944</v>
      </c>
    </row>
    <row r="1801" spans="1:4">
      <c r="A1801" s="12">
        <v>35492</v>
      </c>
      <c r="B1801" s="7">
        <v>3809700000000</v>
      </c>
      <c r="C1801" s="13">
        <v>0.28721513694817252</v>
      </c>
      <c r="D1801" s="14">
        <v>266943595.49315068</v>
      </c>
    </row>
    <row r="1802" spans="1:4">
      <c r="A1802" s="12">
        <v>35493</v>
      </c>
      <c r="B1802" s="7">
        <v>3813142857142.8569</v>
      </c>
      <c r="C1802" s="13">
        <v>0.26411068668113502</v>
      </c>
      <c r="D1802" s="14">
        <v>266950595.58904108</v>
      </c>
    </row>
    <row r="1803" spans="1:4">
      <c r="A1803" s="12">
        <v>35494</v>
      </c>
      <c r="B1803" s="7">
        <v>3816585714285.7144</v>
      </c>
      <c r="C1803" s="13">
        <v>0.27934499508377902</v>
      </c>
      <c r="D1803" s="14">
        <v>266957595.68493152</v>
      </c>
    </row>
    <row r="1804" spans="1:4">
      <c r="A1804" s="12">
        <v>35495</v>
      </c>
      <c r="B1804" s="7">
        <v>3820028571428.5713</v>
      </c>
      <c r="C1804" s="13">
        <v>0.26895623949435382</v>
      </c>
      <c r="D1804" s="14">
        <v>266964595.78082192</v>
      </c>
    </row>
    <row r="1805" spans="1:4">
      <c r="A1805" s="12">
        <v>35496</v>
      </c>
      <c r="B1805" s="7">
        <v>3823471428571.4287</v>
      </c>
      <c r="C1805" s="13">
        <v>0.25860434958603928</v>
      </c>
      <c r="D1805" s="14">
        <v>266971595.87671232</v>
      </c>
    </row>
    <row r="1806" spans="1:4">
      <c r="A1806" s="12">
        <v>35499</v>
      </c>
      <c r="B1806" s="7">
        <v>3833800000000</v>
      </c>
      <c r="C1806" s="13">
        <v>0.26528814928606981</v>
      </c>
      <c r="D1806" s="14">
        <v>266992596.16438356</v>
      </c>
    </row>
    <row r="1807" spans="1:4">
      <c r="A1807" s="12">
        <v>35500</v>
      </c>
      <c r="B1807" s="7">
        <v>3838485714285.7144</v>
      </c>
      <c r="C1807" s="13">
        <v>0.27067770512620093</v>
      </c>
      <c r="D1807" s="14">
        <v>266999596.26027396</v>
      </c>
    </row>
    <row r="1808" spans="1:4">
      <c r="A1808" s="12">
        <v>35501</v>
      </c>
      <c r="B1808" s="7">
        <v>3843171428571.4287</v>
      </c>
      <c r="C1808" s="13">
        <v>0.26175838533704993</v>
      </c>
      <c r="D1808" s="14">
        <v>267006596.3561644</v>
      </c>
    </row>
    <row r="1809" spans="1:4">
      <c r="A1809" s="12">
        <v>35502</v>
      </c>
      <c r="B1809" s="7">
        <v>3847857142857.1431</v>
      </c>
      <c r="C1809" s="13">
        <v>0.26383515284742493</v>
      </c>
      <c r="D1809" s="14">
        <v>267013596.4520548</v>
      </c>
    </row>
    <row r="1810" spans="1:4">
      <c r="A1810" s="12">
        <v>35503</v>
      </c>
      <c r="B1810" s="7">
        <v>3852542857142.8569</v>
      </c>
      <c r="C1810" s="13">
        <v>0.25725250680598327</v>
      </c>
      <c r="D1810" s="14">
        <v>267020596.5479452</v>
      </c>
    </row>
    <row r="1811" spans="1:4">
      <c r="A1811" s="12">
        <v>35506</v>
      </c>
      <c r="B1811" s="7">
        <v>3866600000000</v>
      </c>
      <c r="C1811" s="13">
        <v>0.26634633225054943</v>
      </c>
      <c r="D1811" s="14">
        <v>267041596.83561644</v>
      </c>
    </row>
    <row r="1812" spans="1:4">
      <c r="A1812" s="12">
        <v>35507</v>
      </c>
      <c r="B1812" s="7">
        <v>3866328571428.5713</v>
      </c>
      <c r="C1812" s="13">
        <v>0.26002974503574455</v>
      </c>
      <c r="D1812" s="14">
        <v>267048596.93150684</v>
      </c>
    </row>
    <row r="1813" spans="1:4">
      <c r="A1813" s="12">
        <v>35508</v>
      </c>
      <c r="B1813" s="7">
        <v>3866057142857.1431</v>
      </c>
      <c r="C1813" s="13">
        <v>0.26016075035468966</v>
      </c>
      <c r="D1813" s="14">
        <v>267055597.02739727</v>
      </c>
    </row>
    <row r="1814" spans="1:4">
      <c r="A1814" s="12">
        <v>35509</v>
      </c>
      <c r="B1814" s="7">
        <v>3865785714285.7144</v>
      </c>
      <c r="C1814" s="13">
        <v>0.25967323268601583</v>
      </c>
      <c r="D1814" s="14">
        <v>267062597.12328768</v>
      </c>
    </row>
    <row r="1815" spans="1:4">
      <c r="A1815" s="12">
        <v>35510</v>
      </c>
      <c r="B1815" s="7">
        <v>3865514285714.2856</v>
      </c>
      <c r="C1815" s="13">
        <v>0.27207549703738598</v>
      </c>
      <c r="D1815" s="14">
        <v>267069597.21917808</v>
      </c>
    </row>
    <row r="1816" spans="1:4">
      <c r="A1816" s="12">
        <v>35513</v>
      </c>
      <c r="B1816" s="7">
        <v>3864700000000</v>
      </c>
      <c r="C1816" s="13">
        <v>0.27969391328681653</v>
      </c>
      <c r="D1816" s="14">
        <v>267090597.50684932</v>
      </c>
    </row>
    <row r="1817" spans="1:4">
      <c r="A1817" s="12">
        <v>35514</v>
      </c>
      <c r="B1817" s="7">
        <v>3861899999999.9995</v>
      </c>
      <c r="C1817" s="13">
        <v>0.27000272325917224</v>
      </c>
      <c r="D1817" s="14">
        <v>267097597.60273972</v>
      </c>
    </row>
    <row r="1818" spans="1:4">
      <c r="A1818" s="12">
        <v>35515</v>
      </c>
      <c r="B1818" s="7">
        <v>3859100000000</v>
      </c>
      <c r="C1818" s="13">
        <v>0.272469572745064</v>
      </c>
      <c r="D1818" s="14">
        <v>267104597.69863012</v>
      </c>
    </row>
    <row r="1819" spans="1:4">
      <c r="A1819" s="12">
        <v>35516</v>
      </c>
      <c r="B1819" s="7">
        <v>3856299999999.9995</v>
      </c>
      <c r="C1819" s="13">
        <v>0.26516733046303642</v>
      </c>
      <c r="D1819" s="14">
        <v>267111597.79452056</v>
      </c>
    </row>
    <row r="1820" spans="1:4">
      <c r="A1820" s="12">
        <v>35520</v>
      </c>
      <c r="B1820" s="7">
        <v>3845100000000</v>
      </c>
      <c r="C1820" s="13">
        <v>0.26718797596324206</v>
      </c>
      <c r="D1820" s="14">
        <v>267139598.1780822</v>
      </c>
    </row>
    <row r="1821" spans="1:4">
      <c r="A1821" s="12">
        <v>35521</v>
      </c>
      <c r="B1821" s="7">
        <v>3847914285714.2856</v>
      </c>
      <c r="C1821" s="13">
        <v>0.27505433820118874</v>
      </c>
      <c r="D1821" s="14">
        <v>267146598.2739726</v>
      </c>
    </row>
    <row r="1822" spans="1:4">
      <c r="A1822" s="12">
        <v>35522</v>
      </c>
      <c r="B1822" s="7">
        <v>3850728571428.5713</v>
      </c>
      <c r="C1822" s="13">
        <v>0.28251897343404919</v>
      </c>
      <c r="D1822" s="14">
        <v>267153598.369863</v>
      </c>
    </row>
    <row r="1823" spans="1:4">
      <c r="A1823" s="12">
        <v>35523</v>
      </c>
      <c r="B1823" s="7">
        <v>3853542857142.8569</v>
      </c>
      <c r="C1823" s="13">
        <v>0.27674879638698296</v>
      </c>
      <c r="D1823" s="14">
        <v>267160598.46575344</v>
      </c>
    </row>
    <row r="1824" spans="1:4">
      <c r="A1824" s="12">
        <v>35524</v>
      </c>
      <c r="B1824" s="7">
        <v>3856357142857.1431</v>
      </c>
      <c r="C1824" s="13">
        <v>0.27517427038871212</v>
      </c>
      <c r="D1824" s="14">
        <v>267167598.56164384</v>
      </c>
    </row>
    <row r="1825" spans="1:4">
      <c r="A1825" s="12">
        <v>35527</v>
      </c>
      <c r="B1825" s="7">
        <v>3864800000000</v>
      </c>
      <c r="C1825" s="13">
        <v>0.27298378917081434</v>
      </c>
      <c r="D1825" s="14">
        <v>267188598.84931508</v>
      </c>
    </row>
    <row r="1826" spans="1:4">
      <c r="A1826" s="12">
        <v>35528</v>
      </c>
      <c r="B1826" s="7">
        <v>3872342857142.8569</v>
      </c>
      <c r="C1826" s="13">
        <v>0.27623722746945312</v>
      </c>
      <c r="D1826" s="14">
        <v>267195598.94520548</v>
      </c>
    </row>
    <row r="1827" spans="1:4">
      <c r="A1827" s="12">
        <v>35529</v>
      </c>
      <c r="B1827" s="7">
        <v>3879885714285.7144</v>
      </c>
      <c r="C1827" s="13">
        <v>0.27967466727519785</v>
      </c>
      <c r="D1827" s="14">
        <v>267202599.04109588</v>
      </c>
    </row>
    <row r="1828" spans="1:4">
      <c r="A1828" s="12">
        <v>35530</v>
      </c>
      <c r="B1828" s="7">
        <v>3887428571428.5718</v>
      </c>
      <c r="C1828" s="13">
        <v>0.2774211497207863</v>
      </c>
      <c r="D1828" s="14">
        <v>267209599.13698632</v>
      </c>
    </row>
    <row r="1829" spans="1:4">
      <c r="A1829" s="12">
        <v>35531</v>
      </c>
      <c r="B1829" s="7">
        <v>3894971428571.4287</v>
      </c>
      <c r="C1829" s="13">
        <v>0.27351239727670912</v>
      </c>
      <c r="D1829" s="14">
        <v>267216599.23287672</v>
      </c>
    </row>
    <row r="1830" spans="1:4">
      <c r="A1830" s="12">
        <v>35534</v>
      </c>
      <c r="B1830" s="7">
        <v>3917600000000</v>
      </c>
      <c r="C1830" s="13">
        <v>0.26811154111370045</v>
      </c>
      <c r="D1830" s="14">
        <v>267237599.52054796</v>
      </c>
    </row>
    <row r="1831" spans="1:4">
      <c r="A1831" s="12">
        <v>35535</v>
      </c>
      <c r="B1831" s="7">
        <v>3918057142857.1431</v>
      </c>
      <c r="C1831" s="13">
        <v>0.26996064412388548</v>
      </c>
      <c r="D1831" s="14">
        <v>267244599.61643836</v>
      </c>
    </row>
    <row r="1832" spans="1:4">
      <c r="A1832" s="12">
        <v>35536</v>
      </c>
      <c r="B1832" s="7">
        <v>3918514285714.2856</v>
      </c>
      <c r="C1832" s="13">
        <v>0.26419564582686073</v>
      </c>
      <c r="D1832" s="14">
        <v>267251599.71232876</v>
      </c>
    </row>
    <row r="1833" spans="1:4">
      <c r="A1833" s="12">
        <v>35537</v>
      </c>
      <c r="B1833" s="7">
        <v>3918971428571.4287</v>
      </c>
      <c r="C1833" s="13">
        <v>0.25627186131846297</v>
      </c>
      <c r="D1833" s="14">
        <v>267258599.80821916</v>
      </c>
    </row>
    <row r="1834" spans="1:4">
      <c r="A1834" s="12">
        <v>35538</v>
      </c>
      <c r="B1834" s="7">
        <v>3919428571428.5718</v>
      </c>
      <c r="C1834" s="13">
        <v>0.25174259419375983</v>
      </c>
      <c r="D1834" s="14">
        <v>267265599.9041096</v>
      </c>
    </row>
    <row r="1835" spans="1:4">
      <c r="A1835" s="12">
        <v>35541</v>
      </c>
      <c r="B1835" s="7">
        <v>3920800000000</v>
      </c>
      <c r="C1835" s="13">
        <v>0.25096833865910589</v>
      </c>
      <c r="D1835" s="14">
        <v>267286600.19178084</v>
      </c>
    </row>
    <row r="1836" spans="1:4">
      <c r="A1836" s="12">
        <v>35542</v>
      </c>
      <c r="B1836" s="7">
        <v>3918814285714.2856</v>
      </c>
      <c r="C1836" s="13">
        <v>0.25034187540624803</v>
      </c>
      <c r="D1836" s="14">
        <v>267293600.28767124</v>
      </c>
    </row>
    <row r="1837" spans="1:4">
      <c r="A1837" s="12">
        <v>35543</v>
      </c>
      <c r="B1837" s="7">
        <v>3916828571428.5718</v>
      </c>
      <c r="C1837" s="13">
        <v>0.25533986373310591</v>
      </c>
      <c r="D1837" s="14">
        <v>267300600.38356164</v>
      </c>
    </row>
    <row r="1838" spans="1:4">
      <c r="A1838" s="12">
        <v>35544</v>
      </c>
      <c r="B1838" s="7">
        <v>3914842857142.8569</v>
      </c>
      <c r="C1838" s="13">
        <v>0.24634678220685854</v>
      </c>
      <c r="D1838" s="14">
        <v>267307600.47945204</v>
      </c>
    </row>
    <row r="1839" spans="1:4">
      <c r="A1839" s="12">
        <v>35545</v>
      </c>
      <c r="B1839" s="7">
        <v>3912857142857.1431</v>
      </c>
      <c r="C1839" s="13">
        <v>0.24548730153155765</v>
      </c>
      <c r="D1839" s="14">
        <v>267314600.57534248</v>
      </c>
    </row>
    <row r="1840" spans="1:4">
      <c r="A1840" s="12">
        <v>35548</v>
      </c>
      <c r="B1840" s="7">
        <v>3906900000000</v>
      </c>
      <c r="C1840" s="13">
        <v>0.25174259419375983</v>
      </c>
      <c r="D1840" s="14">
        <v>267335600.86301368</v>
      </c>
    </row>
    <row r="1841" spans="1:4">
      <c r="A1841" s="12">
        <v>35549</v>
      </c>
      <c r="B1841" s="7">
        <v>3897842857142.8569</v>
      </c>
      <c r="C1841" s="13">
        <v>0.24148108283631062</v>
      </c>
      <c r="D1841" s="14">
        <v>267342600.95890412</v>
      </c>
    </row>
    <row r="1842" spans="1:4">
      <c r="A1842" s="12">
        <v>35550</v>
      </c>
      <c r="B1842" s="7">
        <v>3888785714285.7144</v>
      </c>
      <c r="C1842" s="13">
        <v>0.23863516216052846</v>
      </c>
      <c r="D1842" s="14">
        <v>267349601.05479452</v>
      </c>
    </row>
    <row r="1843" spans="1:4">
      <c r="A1843" s="12">
        <v>35551</v>
      </c>
      <c r="B1843" s="7">
        <v>3879728571428.5713</v>
      </c>
      <c r="C1843" s="13">
        <v>0.2343178967321444</v>
      </c>
      <c r="D1843" s="14">
        <v>267356601.15068492</v>
      </c>
    </row>
    <row r="1844" spans="1:4">
      <c r="A1844" s="12">
        <v>35552</v>
      </c>
      <c r="B1844" s="7">
        <v>3870671428571.4287</v>
      </c>
      <c r="C1844" s="13">
        <v>0.23326272494566838</v>
      </c>
      <c r="D1844" s="14">
        <v>267363601.24657536</v>
      </c>
    </row>
    <row r="1845" spans="1:4">
      <c r="A1845" s="12">
        <v>35555</v>
      </c>
      <c r="B1845" s="7">
        <v>3843500000000</v>
      </c>
      <c r="C1845" s="13">
        <v>0.23813843326456499</v>
      </c>
      <c r="D1845" s="14">
        <v>267384601.53424656</v>
      </c>
    </row>
    <row r="1846" spans="1:4">
      <c r="A1846" s="12">
        <v>35556</v>
      </c>
      <c r="B1846" s="7">
        <v>3845371428571.4287</v>
      </c>
      <c r="C1846" s="13">
        <v>0.22899821695271211</v>
      </c>
      <c r="D1846" s="14">
        <v>267391601.630137</v>
      </c>
    </row>
    <row r="1847" spans="1:4">
      <c r="A1847" s="12">
        <v>35557</v>
      </c>
      <c r="B1847" s="7">
        <v>3847242857142.8574</v>
      </c>
      <c r="C1847" s="13">
        <v>0.22548853759862453</v>
      </c>
      <c r="D1847" s="14">
        <v>267398601.7260274</v>
      </c>
    </row>
    <row r="1848" spans="1:4">
      <c r="A1848" s="12">
        <v>35558</v>
      </c>
      <c r="B1848" s="7">
        <v>3849114285714.2856</v>
      </c>
      <c r="C1848" s="13">
        <v>0.22869857152851961</v>
      </c>
      <c r="D1848" s="14">
        <v>267405601.8219178</v>
      </c>
    </row>
    <row r="1849" spans="1:4">
      <c r="A1849" s="12">
        <v>35559</v>
      </c>
      <c r="B1849" s="7">
        <v>3850985714285.7139</v>
      </c>
      <c r="C1849" s="13">
        <v>0.23110511145924792</v>
      </c>
      <c r="D1849" s="14">
        <v>267412601.9178082</v>
      </c>
    </row>
    <row r="1850" spans="1:4">
      <c r="A1850" s="12">
        <v>35562</v>
      </c>
      <c r="B1850" s="7">
        <v>3856600000000</v>
      </c>
      <c r="C1850" s="13">
        <v>0.22742114229918201</v>
      </c>
      <c r="D1850" s="14">
        <v>267433602.20547944</v>
      </c>
    </row>
    <row r="1851" spans="1:4">
      <c r="A1851" s="12">
        <v>35563</v>
      </c>
      <c r="B1851" s="7">
        <v>3856757142857.1426</v>
      </c>
      <c r="C1851" s="13">
        <v>0.23049448414036883</v>
      </c>
      <c r="D1851" s="14">
        <v>267440602.30136988</v>
      </c>
    </row>
    <row r="1852" spans="1:4">
      <c r="A1852" s="12">
        <v>35564</v>
      </c>
      <c r="B1852" s="7">
        <v>3856914285714.2856</v>
      </c>
      <c r="C1852" s="13">
        <v>0.22157784083255869</v>
      </c>
      <c r="D1852" s="14">
        <v>267447602.39726028</v>
      </c>
    </row>
    <row r="1853" spans="1:4">
      <c r="A1853" s="12">
        <v>35565</v>
      </c>
      <c r="B1853" s="7">
        <v>3857071428571.4282</v>
      </c>
      <c r="C1853" s="13">
        <v>0.22989411301015072</v>
      </c>
      <c r="D1853" s="14">
        <v>267454602.49315068</v>
      </c>
    </row>
    <row r="1854" spans="1:4">
      <c r="A1854" s="12">
        <v>35566</v>
      </c>
      <c r="B1854" s="7">
        <v>3857228571428.5713</v>
      </c>
      <c r="C1854" s="13">
        <v>0.22029450576116116</v>
      </c>
      <c r="D1854" s="14">
        <v>267461602.58904108</v>
      </c>
    </row>
    <row r="1855" spans="1:4">
      <c r="A1855" s="12">
        <v>35569</v>
      </c>
      <c r="B1855" s="7">
        <v>3857700000000</v>
      </c>
      <c r="C1855" s="13">
        <v>0.22619948692717776</v>
      </c>
      <c r="D1855" s="14">
        <v>267482602.87671232</v>
      </c>
    </row>
    <row r="1856" spans="1:4">
      <c r="A1856" s="12">
        <v>35570</v>
      </c>
      <c r="B1856" s="7">
        <v>3856928571428.5713</v>
      </c>
      <c r="C1856" s="13">
        <v>0.23156629721587962</v>
      </c>
      <c r="D1856" s="14">
        <v>267489602.97260273</v>
      </c>
    </row>
    <row r="1857" spans="1:4">
      <c r="A1857" s="12">
        <v>35571</v>
      </c>
      <c r="B1857" s="7">
        <v>3856157142857.1431</v>
      </c>
      <c r="C1857" s="13">
        <v>0.22563160744977878</v>
      </c>
      <c r="D1857" s="14">
        <v>267496603.06849316</v>
      </c>
    </row>
    <row r="1858" spans="1:4">
      <c r="A1858" s="12">
        <v>35572</v>
      </c>
      <c r="B1858" s="7">
        <v>3855385714285.7144</v>
      </c>
      <c r="C1858" s="13">
        <v>0.22662438143436842</v>
      </c>
      <c r="D1858" s="14">
        <v>267503603.16438356</v>
      </c>
    </row>
    <row r="1859" spans="1:4">
      <c r="A1859" s="12">
        <v>35573</v>
      </c>
      <c r="B1859" s="7">
        <v>3854614285714.2856</v>
      </c>
      <c r="C1859" s="13">
        <v>0.21928920953633721</v>
      </c>
      <c r="D1859" s="14">
        <v>267510603.26027396</v>
      </c>
    </row>
    <row r="1860" spans="1:4">
      <c r="A1860" s="12">
        <v>35577</v>
      </c>
      <c r="B1860" s="7">
        <v>3851157142857.1431</v>
      </c>
      <c r="C1860" s="13">
        <v>0.21769507594984447</v>
      </c>
      <c r="D1860" s="14">
        <v>267538603.6438356</v>
      </c>
    </row>
    <row r="1861" spans="1:4">
      <c r="A1861" s="12">
        <v>35578</v>
      </c>
      <c r="B1861" s="7">
        <v>3850014285714.2861</v>
      </c>
      <c r="C1861" s="13">
        <v>0.2185868386635037</v>
      </c>
      <c r="D1861" s="14">
        <v>267545603.73972604</v>
      </c>
    </row>
    <row r="1862" spans="1:4">
      <c r="A1862" s="12">
        <v>35579</v>
      </c>
      <c r="B1862" s="7">
        <v>3848871428571.4287</v>
      </c>
      <c r="C1862" s="13">
        <v>0.22688203654197378</v>
      </c>
      <c r="D1862" s="14">
        <v>267552603.83561644</v>
      </c>
    </row>
    <row r="1863" spans="1:4">
      <c r="A1863" s="12">
        <v>35580</v>
      </c>
      <c r="B1863" s="7">
        <v>3847728571428.5718</v>
      </c>
      <c r="C1863" s="13">
        <v>0.22839502894221619</v>
      </c>
      <c r="D1863" s="14">
        <v>267559603.93150684</v>
      </c>
    </row>
    <row r="1864" spans="1:4">
      <c r="A1864" s="12">
        <v>35583</v>
      </c>
      <c r="B1864" s="7">
        <v>3844300000000</v>
      </c>
      <c r="C1864" s="13">
        <v>0.24137823537691255</v>
      </c>
      <c r="D1864" s="14">
        <v>267580604.21917808</v>
      </c>
    </row>
    <row r="1865" spans="1:4">
      <c r="A1865" s="12">
        <v>35584</v>
      </c>
      <c r="B1865" s="7">
        <v>3848000000000</v>
      </c>
      <c r="C1865" s="13">
        <v>0.24665268455293707</v>
      </c>
      <c r="D1865" s="14">
        <v>267587604.31506848</v>
      </c>
    </row>
    <row r="1866" spans="1:4">
      <c r="A1866" s="12">
        <v>35585</v>
      </c>
      <c r="B1866" s="7">
        <v>3851700000000.0005</v>
      </c>
      <c r="C1866" s="13">
        <v>0.24134877653925313</v>
      </c>
      <c r="D1866" s="14">
        <v>267594604.41095892</v>
      </c>
    </row>
    <row r="1867" spans="1:4">
      <c r="A1867" s="12">
        <v>35586</v>
      </c>
      <c r="B1867" s="7">
        <v>3855400000000</v>
      </c>
      <c r="C1867" s="13">
        <v>0.24216462444616285</v>
      </c>
      <c r="D1867" s="14">
        <v>267601604.50684932</v>
      </c>
    </row>
    <row r="1868" spans="1:4">
      <c r="A1868" s="12">
        <v>35587</v>
      </c>
      <c r="B1868" s="7">
        <v>3859100000000</v>
      </c>
      <c r="C1868" s="13">
        <v>0.2468715741118899</v>
      </c>
      <c r="D1868" s="14">
        <v>267608604.60273972</v>
      </c>
    </row>
    <row r="1869" spans="1:4">
      <c r="A1869" s="12">
        <v>35590</v>
      </c>
      <c r="B1869" s="7">
        <v>3870200000000</v>
      </c>
      <c r="C1869" s="13">
        <v>0.25321258234362187</v>
      </c>
      <c r="D1869" s="14">
        <v>267629604.89041096</v>
      </c>
    </row>
    <row r="1870" spans="1:4">
      <c r="A1870" s="12">
        <v>35591</v>
      </c>
      <c r="B1870" s="7">
        <v>3875142857142.8569</v>
      </c>
      <c r="C1870" s="13">
        <v>0.2555945934021418</v>
      </c>
      <c r="D1870" s="14">
        <v>267636604.98630136</v>
      </c>
    </row>
    <row r="1871" spans="1:4">
      <c r="A1871" s="12">
        <v>35592</v>
      </c>
      <c r="B1871" s="7">
        <v>3880085714285.7144</v>
      </c>
      <c r="C1871" s="13">
        <v>0.26258756403679057</v>
      </c>
      <c r="D1871" s="14">
        <v>267643605.0821918</v>
      </c>
    </row>
    <row r="1872" spans="1:4">
      <c r="A1872" s="12">
        <v>35593</v>
      </c>
      <c r="B1872" s="7">
        <v>3885028571428.5713</v>
      </c>
      <c r="C1872" s="13">
        <v>0.26021082657546807</v>
      </c>
      <c r="D1872" s="14">
        <v>267650605.1780822</v>
      </c>
    </row>
    <row r="1873" spans="1:4">
      <c r="A1873" s="12">
        <v>35594</v>
      </c>
      <c r="B1873" s="7">
        <v>3889971428571.4287</v>
      </c>
      <c r="C1873" s="13">
        <v>0.25103373803329798</v>
      </c>
      <c r="D1873" s="14">
        <v>267657605.2739726</v>
      </c>
    </row>
    <row r="1874" spans="1:4">
      <c r="A1874" s="12">
        <v>35597</v>
      </c>
      <c r="B1874" s="7">
        <v>3904800000000</v>
      </c>
      <c r="C1874" s="13">
        <v>0.24979759107741292</v>
      </c>
      <c r="D1874" s="14">
        <v>267678605.56164384</v>
      </c>
    </row>
    <row r="1875" spans="1:4">
      <c r="A1875" s="12">
        <v>35598</v>
      </c>
      <c r="B1875" s="7">
        <v>3903942857142.8574</v>
      </c>
      <c r="C1875" s="13">
        <v>0.24719090731429219</v>
      </c>
      <c r="D1875" s="14">
        <v>267685605.65753424</v>
      </c>
    </row>
    <row r="1876" spans="1:4">
      <c r="A1876" s="12">
        <v>35599</v>
      </c>
      <c r="B1876" s="7">
        <v>3903085714285.7144</v>
      </c>
      <c r="C1876" s="13">
        <v>0.24907003014121082</v>
      </c>
      <c r="D1876" s="14">
        <v>267692605.75342464</v>
      </c>
    </row>
    <row r="1877" spans="1:4">
      <c r="A1877" s="12">
        <v>35600</v>
      </c>
      <c r="B1877" s="7">
        <v>3902228571428.5718</v>
      </c>
      <c r="C1877" s="13">
        <v>0.24445761600186694</v>
      </c>
      <c r="D1877" s="14">
        <v>267699605.84931508</v>
      </c>
    </row>
    <row r="1878" spans="1:4">
      <c r="A1878" s="12">
        <v>35601</v>
      </c>
      <c r="B1878" s="7">
        <v>3901371428571.4287</v>
      </c>
      <c r="C1878" s="13">
        <v>0.24315837054917841</v>
      </c>
      <c r="D1878" s="14">
        <v>267706605.94520548</v>
      </c>
    </row>
    <row r="1879" spans="1:4">
      <c r="A1879" s="12">
        <v>35604</v>
      </c>
      <c r="B1879" s="7">
        <v>3898800000000</v>
      </c>
      <c r="C1879" s="13">
        <v>0.23821681577257584</v>
      </c>
      <c r="D1879" s="14">
        <v>267727606.23287672</v>
      </c>
    </row>
    <row r="1880" spans="1:4">
      <c r="A1880" s="12">
        <v>35605</v>
      </c>
      <c r="B1880" s="7">
        <v>3893985714285.7144</v>
      </c>
      <c r="C1880" s="13">
        <v>0.23491056946459782</v>
      </c>
      <c r="D1880" s="14">
        <v>267734606.32876712</v>
      </c>
    </row>
    <row r="1881" spans="1:4">
      <c r="A1881" s="12">
        <v>35606</v>
      </c>
      <c r="B1881" s="7">
        <v>3889171428571.4287</v>
      </c>
      <c r="C1881" s="13">
        <v>0.23988974486133849</v>
      </c>
      <c r="D1881" s="14">
        <v>267741606.42465752</v>
      </c>
    </row>
    <row r="1882" spans="1:4">
      <c r="A1882" s="12">
        <v>35607</v>
      </c>
      <c r="B1882" s="7">
        <v>3884357142857.1431</v>
      </c>
      <c r="C1882" s="13">
        <v>0.24925208791624395</v>
      </c>
      <c r="D1882" s="14">
        <v>267748606.52054796</v>
      </c>
    </row>
    <row r="1883" spans="1:4">
      <c r="A1883" s="12">
        <v>35608</v>
      </c>
      <c r="B1883" s="7">
        <v>3879542857142.8569</v>
      </c>
      <c r="C1883" s="13">
        <v>0.24787584506182614</v>
      </c>
      <c r="D1883" s="14">
        <v>267755606.61643836</v>
      </c>
    </row>
    <row r="1884" spans="1:4">
      <c r="A1884" s="12">
        <v>35611</v>
      </c>
      <c r="B1884" s="7">
        <v>3865100000000</v>
      </c>
      <c r="C1884" s="13">
        <v>0.24561927022877211</v>
      </c>
      <c r="D1884" s="14">
        <v>267776606.9041096</v>
      </c>
    </row>
    <row r="1885" spans="1:4">
      <c r="A1885" s="12">
        <v>35612</v>
      </c>
      <c r="B1885" s="7">
        <v>3866114285714.2856</v>
      </c>
      <c r="C1885" s="13">
        <v>0.24530088614098378</v>
      </c>
      <c r="D1885" s="14">
        <v>267783607</v>
      </c>
    </row>
    <row r="1886" spans="1:4">
      <c r="A1886" s="12">
        <v>35613</v>
      </c>
      <c r="B1886" s="7">
        <v>3867128571428.5713</v>
      </c>
      <c r="C1886" s="13">
        <v>0.24844301623545847</v>
      </c>
      <c r="D1886" s="14">
        <v>267790358.76986301</v>
      </c>
    </row>
    <row r="1887" spans="1:4">
      <c r="A1887" s="12">
        <v>35614</v>
      </c>
      <c r="B1887" s="7">
        <v>3868142857142.8569</v>
      </c>
      <c r="C1887" s="13">
        <v>0.25015590969950224</v>
      </c>
      <c r="D1887" s="14">
        <v>267797110.53972602</v>
      </c>
    </row>
    <row r="1888" spans="1:4">
      <c r="A1888" s="12">
        <v>35618</v>
      </c>
      <c r="B1888" s="7">
        <v>3872200000000</v>
      </c>
      <c r="C1888" s="13">
        <v>0.25394295514287041</v>
      </c>
      <c r="D1888" s="14">
        <v>267824117.61917809</v>
      </c>
    </row>
    <row r="1889" spans="1:4">
      <c r="A1889" s="12">
        <v>35619</v>
      </c>
      <c r="B1889" s="7">
        <v>3880785714285.7144</v>
      </c>
      <c r="C1889" s="13">
        <v>0.24673800550292702</v>
      </c>
      <c r="D1889" s="14">
        <v>267830869.3890411</v>
      </c>
    </row>
    <row r="1890" spans="1:4">
      <c r="A1890" s="12">
        <v>35620</v>
      </c>
      <c r="B1890" s="7">
        <v>3889371428571.4287</v>
      </c>
      <c r="C1890" s="13">
        <v>0.25083261382882116</v>
      </c>
      <c r="D1890" s="14">
        <v>267837621.15890411</v>
      </c>
    </row>
    <row r="1891" spans="1:4">
      <c r="A1891" s="12">
        <v>35621</v>
      </c>
      <c r="B1891" s="7">
        <v>3897957142857.1431</v>
      </c>
      <c r="C1891" s="13">
        <v>0.25016522197909724</v>
      </c>
      <c r="D1891" s="14">
        <v>267844372.92876711</v>
      </c>
    </row>
    <row r="1892" spans="1:4">
      <c r="A1892" s="12">
        <v>35622</v>
      </c>
      <c r="B1892" s="7">
        <v>3906542857142.8569</v>
      </c>
      <c r="C1892" s="13">
        <v>0.25288450091679837</v>
      </c>
      <c r="D1892" s="14">
        <v>267851124.69863012</v>
      </c>
    </row>
    <row r="1893" spans="1:4">
      <c r="A1893" s="12">
        <v>35625</v>
      </c>
      <c r="B1893" s="7">
        <v>3932300000000</v>
      </c>
      <c r="C1893" s="13">
        <v>0.24834352535321214</v>
      </c>
      <c r="D1893" s="14">
        <v>267871380.00821918</v>
      </c>
    </row>
    <row r="1894" spans="1:4">
      <c r="A1894" s="12">
        <v>35626</v>
      </c>
      <c r="B1894" s="7">
        <v>3929742857142.8574</v>
      </c>
      <c r="C1894" s="13">
        <v>0.2427061937321667</v>
      </c>
      <c r="D1894" s="14">
        <v>267878131.77808219</v>
      </c>
    </row>
    <row r="1895" spans="1:4">
      <c r="A1895" s="12">
        <v>35627</v>
      </c>
      <c r="B1895" s="7">
        <v>3927185714285.7144</v>
      </c>
      <c r="C1895" s="13">
        <v>0.24175478602947259</v>
      </c>
      <c r="D1895" s="14">
        <v>267884883.5479452</v>
      </c>
    </row>
    <row r="1896" spans="1:4">
      <c r="A1896" s="12">
        <v>35628</v>
      </c>
      <c r="B1896" s="7">
        <v>3924628571428.5713</v>
      </c>
      <c r="C1896" s="13">
        <v>0.23849793336262784</v>
      </c>
      <c r="D1896" s="14">
        <v>267891635.31780821</v>
      </c>
    </row>
    <row r="1897" spans="1:4">
      <c r="A1897" s="12">
        <v>35629</v>
      </c>
      <c r="B1897" s="7">
        <v>3922071428571.4287</v>
      </c>
      <c r="C1897" s="13">
        <v>0.24425516402455519</v>
      </c>
      <c r="D1897" s="14">
        <v>267898387.08767122</v>
      </c>
    </row>
    <row r="1898" spans="1:4">
      <c r="A1898" s="12">
        <v>35632</v>
      </c>
      <c r="B1898" s="7">
        <v>3914400000000</v>
      </c>
      <c r="C1898" s="13">
        <v>0.25391830620286426</v>
      </c>
      <c r="D1898" s="14">
        <v>267918642.39726028</v>
      </c>
    </row>
    <row r="1899" spans="1:4">
      <c r="A1899" s="12">
        <v>35633</v>
      </c>
      <c r="B1899" s="7">
        <v>3911771428571.4287</v>
      </c>
      <c r="C1899" s="13">
        <v>0.25112272955638487</v>
      </c>
      <c r="D1899" s="14">
        <v>267925394.16712329</v>
      </c>
    </row>
    <row r="1900" spans="1:4">
      <c r="A1900" s="12">
        <v>35634</v>
      </c>
      <c r="B1900" s="7">
        <v>3909142857142.8574</v>
      </c>
      <c r="C1900" s="13">
        <v>0.24406079314197229</v>
      </c>
      <c r="D1900" s="14">
        <v>267932145.9369863</v>
      </c>
    </row>
    <row r="1901" spans="1:4">
      <c r="A1901" s="12">
        <v>35635</v>
      </c>
      <c r="B1901" s="7">
        <v>3906514285714.2861</v>
      </c>
      <c r="C1901" s="13">
        <v>0.23990707257844113</v>
      </c>
      <c r="D1901" s="14">
        <v>267938897.70684931</v>
      </c>
    </row>
    <row r="1902" spans="1:4">
      <c r="A1902" s="12">
        <v>35636</v>
      </c>
      <c r="B1902" s="7">
        <v>3903885714285.7144</v>
      </c>
      <c r="C1902" s="13">
        <v>0.24236279452751583</v>
      </c>
      <c r="D1902" s="14">
        <v>267945649.47671232</v>
      </c>
    </row>
    <row r="1903" spans="1:4">
      <c r="A1903" s="12">
        <v>35639</v>
      </c>
      <c r="B1903" s="7">
        <v>3896000000000</v>
      </c>
      <c r="C1903" s="13">
        <v>0.23964962939938839</v>
      </c>
      <c r="D1903" s="14">
        <v>267965904.78630137</v>
      </c>
    </row>
    <row r="1904" spans="1:4">
      <c r="A1904" s="12">
        <v>35640</v>
      </c>
      <c r="B1904" s="7">
        <v>3893585714285.7144</v>
      </c>
      <c r="C1904" s="13">
        <v>0.24153576651146252</v>
      </c>
      <c r="D1904" s="14">
        <v>267972656.55616438</v>
      </c>
    </row>
    <row r="1905" spans="1:4">
      <c r="A1905" s="12">
        <v>35641</v>
      </c>
      <c r="B1905" s="7">
        <v>3891171428571.4282</v>
      </c>
      <c r="C1905" s="13">
        <v>0.23865845319742932</v>
      </c>
      <c r="D1905" s="14">
        <v>267979408.32602739</v>
      </c>
    </row>
    <row r="1906" spans="1:4">
      <c r="A1906" s="12">
        <v>35642</v>
      </c>
      <c r="B1906" s="7">
        <v>3888757142857.1426</v>
      </c>
      <c r="C1906" s="13">
        <v>0.237546601035549</v>
      </c>
      <c r="D1906" s="14">
        <v>267986160.0958904</v>
      </c>
    </row>
    <row r="1907" spans="1:4">
      <c r="A1907" s="12">
        <v>35643</v>
      </c>
      <c r="B1907" s="7">
        <v>3886342857142.8569</v>
      </c>
      <c r="C1907" s="13">
        <v>0.23878487866403933</v>
      </c>
      <c r="D1907" s="14">
        <v>267992911.86575341</v>
      </c>
    </row>
    <row r="1908" spans="1:4">
      <c r="A1908" s="12">
        <v>35646</v>
      </c>
      <c r="B1908" s="7">
        <v>3879100000000</v>
      </c>
      <c r="C1908" s="13">
        <v>0.21565293954228537</v>
      </c>
      <c r="D1908" s="14">
        <v>268013167.17534247</v>
      </c>
    </row>
    <row r="1909" spans="1:4">
      <c r="A1909" s="12">
        <v>35647</v>
      </c>
      <c r="B1909" s="7">
        <v>3885842857142.8569</v>
      </c>
      <c r="C1909" s="13">
        <v>0.21531394973735157</v>
      </c>
      <c r="D1909" s="14">
        <v>268019918.94520548</v>
      </c>
    </row>
    <row r="1910" spans="1:4">
      <c r="A1910" s="12">
        <v>35648</v>
      </c>
      <c r="B1910" s="7">
        <v>3892585714285.7144</v>
      </c>
      <c r="C1910" s="13">
        <v>0.21908463699431205</v>
      </c>
      <c r="D1910" s="14">
        <v>268026670.71506849</v>
      </c>
    </row>
    <row r="1911" spans="1:4">
      <c r="A1911" s="12">
        <v>35649</v>
      </c>
      <c r="B1911" s="7">
        <v>3899328571428.5718</v>
      </c>
      <c r="C1911" s="13">
        <v>0.21340738590328484</v>
      </c>
      <c r="D1911" s="14">
        <v>268033422.4849315</v>
      </c>
    </row>
    <row r="1912" spans="1:4">
      <c r="A1912" s="12">
        <v>35650</v>
      </c>
      <c r="B1912" s="7">
        <v>3906071428571.4282</v>
      </c>
      <c r="C1912" s="13">
        <v>0.21161428703805857</v>
      </c>
      <c r="D1912" s="14">
        <v>268040174.25479451</v>
      </c>
    </row>
    <row r="1913" spans="1:4">
      <c r="A1913" s="12">
        <v>35653</v>
      </c>
      <c r="B1913" s="7">
        <v>3926300000000</v>
      </c>
      <c r="C1913" s="13">
        <v>0.20375953549238188</v>
      </c>
      <c r="D1913" s="14">
        <v>268060429.56438357</v>
      </c>
    </row>
    <row r="1914" spans="1:4">
      <c r="A1914" s="12">
        <v>35654</v>
      </c>
      <c r="B1914" s="7">
        <v>3928400000000</v>
      </c>
      <c r="C1914" s="13">
        <v>0.21067249934359794</v>
      </c>
      <c r="D1914" s="14">
        <v>268067181.33424658</v>
      </c>
    </row>
    <row r="1915" spans="1:4">
      <c r="A1915" s="12">
        <v>35655</v>
      </c>
      <c r="B1915" s="7">
        <v>3930500000000</v>
      </c>
      <c r="C1915" s="13">
        <v>0.21036079754002734</v>
      </c>
      <c r="D1915" s="14">
        <v>268073933.10410959</v>
      </c>
    </row>
    <row r="1916" spans="1:4">
      <c r="A1916" s="12">
        <v>35656</v>
      </c>
      <c r="B1916" s="7">
        <v>3932600000000</v>
      </c>
      <c r="C1916" s="13">
        <v>0.21430660279213648</v>
      </c>
      <c r="D1916" s="14">
        <v>268080684.87397259</v>
      </c>
    </row>
    <row r="1917" spans="1:4">
      <c r="A1917" s="12">
        <v>35657</v>
      </c>
      <c r="B1917" s="7">
        <v>3934700000000.0005</v>
      </c>
      <c r="C1917" s="13">
        <v>0.21436390915249101</v>
      </c>
      <c r="D1917" s="14">
        <v>268087436.6438356</v>
      </c>
    </row>
    <row r="1918" spans="1:4">
      <c r="A1918" s="12">
        <v>35660</v>
      </c>
      <c r="B1918" s="7">
        <v>3941000000000</v>
      </c>
      <c r="C1918" s="13">
        <v>0.21528499258111339</v>
      </c>
      <c r="D1918" s="14">
        <v>268107691.95342466</v>
      </c>
    </row>
    <row r="1919" spans="1:4">
      <c r="A1919" s="12">
        <v>35661</v>
      </c>
      <c r="B1919" s="7">
        <v>3941485714285.7144</v>
      </c>
      <c r="C1919" s="13">
        <v>0.20597060542779061</v>
      </c>
      <c r="D1919" s="14">
        <v>268114443.72328767</v>
      </c>
    </row>
    <row r="1920" spans="1:4">
      <c r="A1920" s="12">
        <v>35662</v>
      </c>
      <c r="B1920" s="7">
        <v>3941971428571.4287</v>
      </c>
      <c r="C1920" s="13">
        <v>0.21274309565930716</v>
      </c>
      <c r="D1920" s="14">
        <v>268121195.49315068</v>
      </c>
    </row>
    <row r="1921" spans="1:4">
      <c r="A1921" s="12">
        <v>35663</v>
      </c>
      <c r="B1921" s="7">
        <v>3942457142857.1431</v>
      </c>
      <c r="C1921" s="13">
        <v>0.22200236121150149</v>
      </c>
      <c r="D1921" s="14">
        <v>268127947.26301369</v>
      </c>
    </row>
    <row r="1922" spans="1:4">
      <c r="A1922" s="12">
        <v>35664</v>
      </c>
      <c r="B1922" s="7">
        <v>3942942857142.8569</v>
      </c>
      <c r="C1922" s="13">
        <v>0.21481217033396288</v>
      </c>
      <c r="D1922" s="14">
        <v>268134699.0328767</v>
      </c>
    </row>
    <row r="1923" spans="1:4">
      <c r="A1923" s="12">
        <v>35667</v>
      </c>
      <c r="B1923" s="7">
        <v>3944400000000</v>
      </c>
      <c r="C1923" s="13">
        <v>0.21405402356962439</v>
      </c>
      <c r="D1923" s="14">
        <v>268154954.34246576</v>
      </c>
    </row>
    <row r="1924" spans="1:4">
      <c r="A1924" s="12">
        <v>35668</v>
      </c>
      <c r="B1924" s="7">
        <v>3941728571428.5713</v>
      </c>
      <c r="C1924" s="13">
        <v>0.21230756357505218</v>
      </c>
      <c r="D1924" s="14">
        <v>268161706.11232877</v>
      </c>
    </row>
    <row r="1925" spans="1:4">
      <c r="A1925" s="12">
        <v>35669</v>
      </c>
      <c r="B1925" s="7">
        <v>3939057142857.1431</v>
      </c>
      <c r="C1925" s="13">
        <v>0.20893076641876032</v>
      </c>
      <c r="D1925" s="14">
        <v>268168457.88219178</v>
      </c>
    </row>
    <row r="1926" spans="1:4">
      <c r="A1926" s="12">
        <v>35670</v>
      </c>
      <c r="B1926" s="7">
        <v>3936385714285.7144</v>
      </c>
      <c r="C1926" s="13">
        <v>0.19924768581339061</v>
      </c>
      <c r="D1926" s="14">
        <v>268175209.65205479</v>
      </c>
    </row>
    <row r="1927" spans="1:4">
      <c r="A1927" s="12">
        <v>35671</v>
      </c>
      <c r="B1927" s="7">
        <v>3933714285714.2856</v>
      </c>
      <c r="C1927" s="13">
        <v>0.19559655179302174</v>
      </c>
      <c r="D1927" s="14">
        <v>268181961.4219178</v>
      </c>
    </row>
    <row r="1928" spans="1:4">
      <c r="A1928" s="12">
        <v>35675</v>
      </c>
      <c r="B1928" s="7">
        <v>3928242857142.8569</v>
      </c>
      <c r="C1928" s="13">
        <v>0.19007492051585204</v>
      </c>
      <c r="D1928" s="14">
        <v>268208968.50136986</v>
      </c>
    </row>
    <row r="1929" spans="1:4">
      <c r="A1929" s="12">
        <v>35676</v>
      </c>
      <c r="B1929" s="7">
        <v>3930785714285.7144</v>
      </c>
      <c r="C1929" s="13">
        <v>0.18900206811238573</v>
      </c>
      <c r="D1929" s="14">
        <v>268215720.27123287</v>
      </c>
    </row>
    <row r="1930" spans="1:4">
      <c r="A1930" s="12">
        <v>35677</v>
      </c>
      <c r="B1930" s="7">
        <v>3933328571428.5713</v>
      </c>
      <c r="C1930" s="13">
        <v>0.19880869514255547</v>
      </c>
      <c r="D1930" s="14">
        <v>268222472.04109588</v>
      </c>
    </row>
    <row r="1931" spans="1:4">
      <c r="A1931" s="12">
        <v>35678</v>
      </c>
      <c r="B1931" s="7">
        <v>3935871428571.4287</v>
      </c>
      <c r="C1931" s="13">
        <v>0.19617696326473283</v>
      </c>
      <c r="D1931" s="14">
        <v>268229223.81095889</v>
      </c>
    </row>
    <row r="1932" spans="1:4">
      <c r="A1932" s="12">
        <v>35681</v>
      </c>
      <c r="B1932" s="7">
        <v>3943500000000</v>
      </c>
      <c r="C1932" s="13">
        <v>0.19783670640222784</v>
      </c>
      <c r="D1932" s="14">
        <v>268249479.12054795</v>
      </c>
    </row>
    <row r="1933" spans="1:4">
      <c r="A1933" s="12">
        <v>35682</v>
      </c>
      <c r="B1933" s="7">
        <v>3947885714285.7144</v>
      </c>
      <c r="C1933" s="13">
        <v>0.19730313883908129</v>
      </c>
      <c r="D1933" s="14">
        <v>268256230.89041096</v>
      </c>
    </row>
    <row r="1934" spans="1:4">
      <c r="A1934" s="12">
        <v>35683</v>
      </c>
      <c r="B1934" s="7">
        <v>3952271428571.4287</v>
      </c>
      <c r="C1934" s="13">
        <v>0.19730313883908129</v>
      </c>
      <c r="D1934" s="14">
        <v>268262982.66027397</v>
      </c>
    </row>
    <row r="1935" spans="1:4">
      <c r="A1935" s="12">
        <v>35684</v>
      </c>
      <c r="B1935" s="7">
        <v>3956657142857.1431</v>
      </c>
      <c r="C1935" s="13">
        <v>0.19284123498421679</v>
      </c>
      <c r="D1935" s="14">
        <v>268269734.43013698</v>
      </c>
    </row>
    <row r="1936" spans="1:4">
      <c r="A1936" s="12">
        <v>35685</v>
      </c>
      <c r="B1936" s="7">
        <v>3961042857142.8569</v>
      </c>
      <c r="C1936" s="13">
        <v>0.19114991184992733</v>
      </c>
      <c r="D1936" s="14">
        <v>268276486.19999999</v>
      </c>
    </row>
    <row r="1937" spans="1:4">
      <c r="A1937" s="12">
        <v>35688</v>
      </c>
      <c r="B1937" s="7">
        <v>3974200000000</v>
      </c>
      <c r="C1937" s="13">
        <v>0.19206073532920348</v>
      </c>
      <c r="D1937" s="14">
        <v>268296741.50958905</v>
      </c>
    </row>
    <row r="1938" spans="1:4">
      <c r="A1938" s="12">
        <v>35689</v>
      </c>
      <c r="B1938" s="7">
        <v>3972971428571.4287</v>
      </c>
      <c r="C1938" s="13">
        <v>0.19491463489372129</v>
      </c>
      <c r="D1938" s="14">
        <v>268303493.27945206</v>
      </c>
    </row>
    <row r="1939" spans="1:4">
      <c r="A1939" s="12">
        <v>35690</v>
      </c>
      <c r="B1939" s="7">
        <v>3971742857142.8569</v>
      </c>
      <c r="C1939" s="13">
        <v>0.19870004070526473</v>
      </c>
      <c r="D1939" s="14">
        <v>268310245.04931507</v>
      </c>
    </row>
    <row r="1940" spans="1:4">
      <c r="A1940" s="12">
        <v>35691</v>
      </c>
      <c r="B1940" s="7">
        <v>3970514285714.2856</v>
      </c>
      <c r="C1940" s="13">
        <v>0.18522750051117301</v>
      </c>
      <c r="D1940" s="14">
        <v>268316996.81917807</v>
      </c>
    </row>
    <row r="1941" spans="1:4">
      <c r="A1941" s="12">
        <v>35692</v>
      </c>
      <c r="B1941" s="7">
        <v>3969285714285.7144</v>
      </c>
      <c r="C1941" s="13">
        <v>0.18845286343346138</v>
      </c>
      <c r="D1941" s="14">
        <v>268323748.58904108</v>
      </c>
    </row>
    <row r="1942" spans="1:4">
      <c r="A1942" s="12">
        <v>35695</v>
      </c>
      <c r="B1942" s="7">
        <v>3965600000000</v>
      </c>
      <c r="C1942" s="13">
        <v>0.17832571028557453</v>
      </c>
      <c r="D1942" s="14">
        <v>268344003.89863014</v>
      </c>
    </row>
    <row r="1943" spans="1:4">
      <c r="A1943" s="12">
        <v>35696</v>
      </c>
      <c r="B1943" s="7">
        <v>3960642857142.8569</v>
      </c>
      <c r="C1943" s="13">
        <v>0.17413462667075966</v>
      </c>
      <c r="D1943" s="14">
        <v>268350755.66849315</v>
      </c>
    </row>
    <row r="1944" spans="1:4">
      <c r="A1944" s="12">
        <v>35697</v>
      </c>
      <c r="B1944" s="7">
        <v>3955685714285.7144</v>
      </c>
      <c r="C1944" s="13">
        <v>0.17503756358880615</v>
      </c>
      <c r="D1944" s="14">
        <v>268357507.43835616</v>
      </c>
    </row>
    <row r="1945" spans="1:4">
      <c r="A1945" s="12">
        <v>35698</v>
      </c>
      <c r="B1945" s="7">
        <v>3950728571428.5713</v>
      </c>
      <c r="C1945" s="13">
        <v>0.15922393921847433</v>
      </c>
      <c r="D1945" s="14">
        <v>268364259.20821917</v>
      </c>
    </row>
    <row r="1946" spans="1:4">
      <c r="A1946" s="12">
        <v>35699</v>
      </c>
      <c r="B1946" s="7">
        <v>3945771428571.4287</v>
      </c>
      <c r="C1946" s="13">
        <v>0.15502065222148839</v>
      </c>
      <c r="D1946" s="14">
        <v>268371010.97808218</v>
      </c>
    </row>
    <row r="1947" spans="1:4">
      <c r="A1947" s="12">
        <v>35702</v>
      </c>
      <c r="B1947" s="7">
        <v>3930900000000</v>
      </c>
      <c r="C1947" s="13">
        <v>0.16898889635436093</v>
      </c>
      <c r="D1947" s="14">
        <v>268391266.28767124</v>
      </c>
    </row>
    <row r="1948" spans="1:4">
      <c r="A1948" s="12">
        <v>35703</v>
      </c>
      <c r="B1948" s="7">
        <v>3928828571428.5718</v>
      </c>
      <c r="C1948" s="13">
        <v>0.16625023351507948</v>
      </c>
      <c r="D1948" s="14">
        <v>268398018.05753425</v>
      </c>
    </row>
    <row r="1949" spans="1:4">
      <c r="A1949" s="12">
        <v>35704</v>
      </c>
      <c r="B1949" s="7">
        <v>3926757142857.1426</v>
      </c>
      <c r="C1949" s="13">
        <v>0.16481971330981804</v>
      </c>
      <c r="D1949" s="14">
        <v>268404769.82739726</v>
      </c>
    </row>
    <row r="1950" spans="1:4">
      <c r="A1950" s="12">
        <v>35705</v>
      </c>
      <c r="B1950" s="7">
        <v>3924685714285.7144</v>
      </c>
      <c r="C1950" s="13">
        <v>0.16223432380792618</v>
      </c>
      <c r="D1950" s="14">
        <v>268411521.59726027</v>
      </c>
    </row>
    <row r="1951" spans="1:4">
      <c r="A1951" s="12">
        <v>35706</v>
      </c>
      <c r="B1951" s="7">
        <v>3922614285714.2856</v>
      </c>
      <c r="C1951" s="13">
        <v>0.15723441148448547</v>
      </c>
      <c r="D1951" s="14">
        <v>268418273.36712328</v>
      </c>
    </row>
    <row r="1952" spans="1:4">
      <c r="A1952" s="12">
        <v>35709</v>
      </c>
      <c r="B1952" s="7">
        <v>3916400000000</v>
      </c>
      <c r="C1952" s="13">
        <v>0.16817094537707528</v>
      </c>
      <c r="D1952" s="14">
        <v>268438528.67671233</v>
      </c>
    </row>
    <row r="1953" spans="1:4">
      <c r="A1953" s="12">
        <v>35710</v>
      </c>
      <c r="B1953" s="7">
        <v>3924428571428.5718</v>
      </c>
      <c r="C1953" s="13">
        <v>0.17353854579980113</v>
      </c>
      <c r="D1953" s="14">
        <v>268445280.44657534</v>
      </c>
    </row>
    <row r="1954" spans="1:4">
      <c r="A1954" s="12">
        <v>35711</v>
      </c>
      <c r="B1954" s="7">
        <v>3932457142857.1431</v>
      </c>
      <c r="C1954" s="13">
        <v>0.17033136715976138</v>
      </c>
      <c r="D1954" s="14">
        <v>268452032.21643835</v>
      </c>
    </row>
    <row r="1955" spans="1:4">
      <c r="A1955" s="12">
        <v>35712</v>
      </c>
      <c r="B1955" s="7">
        <v>3940485714285.7144</v>
      </c>
      <c r="C1955" s="13">
        <v>0.17004319879178059</v>
      </c>
      <c r="D1955" s="14">
        <v>268458783.98630136</v>
      </c>
    </row>
    <row r="1956" spans="1:4">
      <c r="A1956" s="12">
        <v>35713</v>
      </c>
      <c r="B1956" s="7">
        <v>3948514285714.2856</v>
      </c>
      <c r="C1956" s="13">
        <v>0.16232759470628874</v>
      </c>
      <c r="D1956" s="14">
        <v>268465535.75616437</v>
      </c>
    </row>
    <row r="1957" spans="1:4">
      <c r="A1957" s="12">
        <v>35716</v>
      </c>
      <c r="B1957" s="7">
        <v>3972600000000</v>
      </c>
      <c r="C1957" s="13">
        <v>0.16820129295090219</v>
      </c>
      <c r="D1957" s="14">
        <v>268485791.0657534</v>
      </c>
    </row>
    <row r="1958" spans="1:4">
      <c r="A1958" s="12">
        <v>35717</v>
      </c>
      <c r="B1958" s="7">
        <v>3972242857142.8574</v>
      </c>
      <c r="C1958" s="13">
        <v>0.17203753862691992</v>
      </c>
      <c r="D1958" s="14">
        <v>268492542.83561641</v>
      </c>
    </row>
    <row r="1959" spans="1:4">
      <c r="A1959" s="12">
        <v>35718</v>
      </c>
      <c r="B1959" s="7">
        <v>3971885714285.7144</v>
      </c>
      <c r="C1959" s="13">
        <v>0.17103656080271432</v>
      </c>
      <c r="D1959" s="14">
        <v>268499294.60547948</v>
      </c>
    </row>
    <row r="1960" spans="1:4">
      <c r="A1960" s="12">
        <v>35719</v>
      </c>
      <c r="B1960" s="7">
        <v>3971528571428.5713</v>
      </c>
      <c r="C1960" s="13">
        <v>0.15900860990809629</v>
      </c>
      <c r="D1960" s="14">
        <v>268506046.37534249</v>
      </c>
    </row>
    <row r="1961" spans="1:4">
      <c r="A1961" s="12">
        <v>35720</v>
      </c>
      <c r="B1961" s="7">
        <v>3971171428571.4282</v>
      </c>
      <c r="C1961" s="13">
        <v>0.1588159434230878</v>
      </c>
      <c r="D1961" s="14">
        <v>268512798.1452055</v>
      </c>
    </row>
    <row r="1962" spans="1:4">
      <c r="A1962" s="12">
        <v>35723</v>
      </c>
      <c r="B1962" s="7">
        <v>3970100000000</v>
      </c>
      <c r="C1962" s="13">
        <v>0.15403042287933397</v>
      </c>
      <c r="D1962" s="14">
        <v>268533053.45479453</v>
      </c>
    </row>
    <row r="1963" spans="1:4">
      <c r="A1963" s="12">
        <v>35724</v>
      </c>
      <c r="B1963" s="7">
        <v>3970057142857.1431</v>
      </c>
      <c r="C1963" s="13">
        <v>0.15373665971971121</v>
      </c>
      <c r="D1963" s="14">
        <v>268539805.22465754</v>
      </c>
    </row>
    <row r="1964" spans="1:4">
      <c r="A1964" s="12">
        <v>35725</v>
      </c>
      <c r="B1964" s="7">
        <v>3970014285714.2856</v>
      </c>
      <c r="C1964" s="13">
        <v>0.14522194971162333</v>
      </c>
      <c r="D1964" s="14">
        <v>268546556.99452055</v>
      </c>
    </row>
    <row r="1965" spans="1:4">
      <c r="A1965" s="12">
        <v>35726</v>
      </c>
      <c r="B1965" s="7">
        <v>3969971428571.4287</v>
      </c>
      <c r="C1965" s="13">
        <v>0.15080067457807572</v>
      </c>
      <c r="D1965" s="14">
        <v>268553308.76438355</v>
      </c>
    </row>
    <row r="1966" spans="1:4">
      <c r="A1966" s="12">
        <v>35727</v>
      </c>
      <c r="B1966" s="7">
        <v>3969928571428.5718</v>
      </c>
      <c r="C1966" s="13">
        <v>0.14658633427733062</v>
      </c>
      <c r="D1966" s="14">
        <v>268560060.53424656</v>
      </c>
    </row>
    <row r="1967" spans="1:4">
      <c r="A1967" s="12">
        <v>35730</v>
      </c>
      <c r="B1967" s="7">
        <v>3969800000000</v>
      </c>
      <c r="C1967" s="13">
        <v>0.13776312982439545</v>
      </c>
      <c r="D1967" s="14">
        <v>268580315.84383559</v>
      </c>
    </row>
    <row r="1968" spans="1:4">
      <c r="A1968" s="12">
        <v>35731</v>
      </c>
      <c r="B1968" s="7">
        <v>3965771428571.4287</v>
      </c>
      <c r="C1968" s="13">
        <v>0.1517395606142484</v>
      </c>
      <c r="D1968" s="14">
        <v>268587067.6136986</v>
      </c>
    </row>
    <row r="1969" spans="1:4">
      <c r="A1969" s="12">
        <v>35732</v>
      </c>
      <c r="B1969" s="7">
        <v>3961742857142.8574</v>
      </c>
      <c r="C1969" s="13">
        <v>0.15920363959425129</v>
      </c>
      <c r="D1969" s="14">
        <v>268593819.38356167</v>
      </c>
    </row>
    <row r="1970" spans="1:4">
      <c r="A1970" s="12">
        <v>35733</v>
      </c>
      <c r="B1970" s="7">
        <v>3957714285714.2856</v>
      </c>
      <c r="C1970" s="13">
        <v>0.14829674361936473</v>
      </c>
      <c r="D1970" s="14">
        <v>268600571.15342468</v>
      </c>
    </row>
    <row r="1971" spans="1:4">
      <c r="A1971" s="12">
        <v>35734</v>
      </c>
      <c r="B1971" s="7">
        <v>3953685714285.7144</v>
      </c>
      <c r="C1971" s="13">
        <v>0.14615744954731161</v>
      </c>
      <c r="D1971" s="14">
        <v>268607322.92328769</v>
      </c>
    </row>
    <row r="1972" spans="1:4">
      <c r="A1972" s="12">
        <v>35737</v>
      </c>
      <c r="B1972" s="7">
        <v>3941600000000</v>
      </c>
      <c r="C1972" s="13">
        <v>0.153802599811935</v>
      </c>
      <c r="D1972" s="14">
        <v>268627578.23287672</v>
      </c>
    </row>
    <row r="1973" spans="1:4">
      <c r="A1973" s="12">
        <v>35738</v>
      </c>
      <c r="B1973" s="7">
        <v>3946799999999.9995</v>
      </c>
      <c r="C1973" s="13">
        <v>0.15278628889544366</v>
      </c>
      <c r="D1973" s="14">
        <v>268634330.00273973</v>
      </c>
    </row>
    <row r="1974" spans="1:4">
      <c r="A1974" s="12">
        <v>35739</v>
      </c>
      <c r="B1974" s="7">
        <v>3952000000000</v>
      </c>
      <c r="C1974" s="13">
        <v>0.15235645278773213</v>
      </c>
      <c r="D1974" s="14">
        <v>268641081.77260274</v>
      </c>
    </row>
    <row r="1975" spans="1:4">
      <c r="A1975" s="12">
        <v>35740</v>
      </c>
      <c r="B1975" s="7">
        <v>3957200000000</v>
      </c>
      <c r="C1975" s="13">
        <v>0.15531948290785658</v>
      </c>
      <c r="D1975" s="14">
        <v>268647833.54246575</v>
      </c>
    </row>
    <row r="1976" spans="1:4">
      <c r="A1976" s="12">
        <v>35741</v>
      </c>
      <c r="B1976" s="7">
        <v>3962400000000</v>
      </c>
      <c r="C1976" s="13">
        <v>0.15940101658717226</v>
      </c>
      <c r="D1976" s="14">
        <v>268654585.31232876</v>
      </c>
    </row>
    <row r="1977" spans="1:4">
      <c r="A1977" s="12">
        <v>35744</v>
      </c>
      <c r="B1977" s="7">
        <v>3978000000000</v>
      </c>
      <c r="C1977" s="13">
        <v>0.15361149723605388</v>
      </c>
      <c r="D1977" s="14">
        <v>268674840.62191778</v>
      </c>
    </row>
    <row r="1978" spans="1:4">
      <c r="A1978" s="12">
        <v>35745</v>
      </c>
      <c r="B1978" s="7">
        <v>3981385714285.7144</v>
      </c>
      <c r="C1978" s="13">
        <v>0.15034455076307396</v>
      </c>
      <c r="D1978" s="14">
        <v>268681592.39178079</v>
      </c>
    </row>
    <row r="1979" spans="1:4">
      <c r="A1979" s="12">
        <v>35746</v>
      </c>
      <c r="B1979" s="7">
        <v>3984771428571.4287</v>
      </c>
      <c r="C1979" s="13">
        <v>0.15121735704809461</v>
      </c>
      <c r="D1979" s="14">
        <v>268688344.16164386</v>
      </c>
    </row>
    <row r="1980" spans="1:4">
      <c r="A1980" s="12">
        <v>35747</v>
      </c>
      <c r="B1980" s="7">
        <v>3988157142857.1431</v>
      </c>
      <c r="C1980" s="13">
        <v>0.16015458274196037</v>
      </c>
      <c r="D1980" s="14">
        <v>268695095.93150687</v>
      </c>
    </row>
    <row r="1981" spans="1:4">
      <c r="A1981" s="12">
        <v>35748</v>
      </c>
      <c r="B1981" s="7">
        <v>3991542857142.8569</v>
      </c>
      <c r="C1981" s="13">
        <v>0.16962034930200365</v>
      </c>
      <c r="D1981" s="14">
        <v>268701847.70136988</v>
      </c>
    </row>
    <row r="1982" spans="1:4">
      <c r="A1982" s="12">
        <v>35751</v>
      </c>
      <c r="B1982" s="7">
        <v>4001700000000</v>
      </c>
      <c r="C1982" s="13">
        <v>0.17627060729077662</v>
      </c>
      <c r="D1982" s="14">
        <v>268722103.01095891</v>
      </c>
    </row>
    <row r="1983" spans="1:4">
      <c r="A1983" s="12">
        <v>35752</v>
      </c>
      <c r="B1983" s="7">
        <v>4002114285714.2856</v>
      </c>
      <c r="C1983" s="13">
        <v>0.17844694278581413</v>
      </c>
      <c r="D1983" s="14">
        <v>268728854.78082192</v>
      </c>
    </row>
    <row r="1984" spans="1:4">
      <c r="A1984" s="12">
        <v>35753</v>
      </c>
      <c r="B1984" s="7">
        <v>4002528571428.5713</v>
      </c>
      <c r="C1984" s="13">
        <v>0.18492461013183648</v>
      </c>
      <c r="D1984" s="14">
        <v>268735606.55068493</v>
      </c>
    </row>
    <row r="1985" spans="1:4">
      <c r="A1985" s="12">
        <v>35754</v>
      </c>
      <c r="B1985" s="7">
        <v>4002942857142.8569</v>
      </c>
      <c r="C1985" s="13">
        <v>0.1980202807705683</v>
      </c>
      <c r="D1985" s="14">
        <v>268742358.32054794</v>
      </c>
    </row>
    <row r="1986" spans="1:4">
      <c r="A1986" s="12">
        <v>35755</v>
      </c>
      <c r="B1986" s="7">
        <v>4003357142857.1426</v>
      </c>
      <c r="C1986" s="13">
        <v>0.19145595703327567</v>
      </c>
      <c r="D1986" s="14">
        <v>268749110.09041095</v>
      </c>
    </row>
    <row r="1987" spans="1:4">
      <c r="A1987" s="12">
        <v>35758</v>
      </c>
      <c r="B1987" s="7">
        <v>4004600000000</v>
      </c>
      <c r="C1987" s="13">
        <v>0.20373977577640087</v>
      </c>
      <c r="D1987" s="14">
        <v>268769365.39999998</v>
      </c>
    </row>
    <row r="1988" spans="1:4">
      <c r="A1988" s="12">
        <v>35759</v>
      </c>
      <c r="B1988" s="7">
        <v>4002442857142.8569</v>
      </c>
      <c r="C1988" s="13">
        <v>0.19843810766748088</v>
      </c>
      <c r="D1988" s="14">
        <v>268776117.16986299</v>
      </c>
    </row>
    <row r="1989" spans="1:4">
      <c r="A1989" s="12">
        <v>35760</v>
      </c>
      <c r="B1989" s="7">
        <v>4000285714285.7144</v>
      </c>
      <c r="C1989" s="13">
        <v>0.20754719076108274</v>
      </c>
      <c r="D1989" s="14">
        <v>268782868.93972605</v>
      </c>
    </row>
    <row r="1990" spans="1:4">
      <c r="A1990" s="12">
        <v>35765</v>
      </c>
      <c r="B1990" s="7">
        <v>3989500000000</v>
      </c>
      <c r="C1990" s="13">
        <v>0.19666823385495583</v>
      </c>
      <c r="D1990" s="14">
        <v>268816627.7890411</v>
      </c>
    </row>
    <row r="1991" spans="1:4">
      <c r="A1991" s="12">
        <v>35766</v>
      </c>
      <c r="B1991" s="7">
        <v>3993671428571.4282</v>
      </c>
      <c r="C1991" s="13">
        <v>0.19952841558609427</v>
      </c>
      <c r="D1991" s="14">
        <v>268823379.55890411</v>
      </c>
    </row>
    <row r="1992" spans="1:4">
      <c r="A1992" s="12">
        <v>35767</v>
      </c>
      <c r="B1992" s="7">
        <v>3997842857142.8569</v>
      </c>
      <c r="C1992" s="13">
        <v>0.20726983693872109</v>
      </c>
      <c r="D1992" s="14">
        <v>268830131.32876712</v>
      </c>
    </row>
    <row r="1993" spans="1:4">
      <c r="A1993" s="12">
        <v>35768</v>
      </c>
      <c r="B1993" s="7">
        <v>4002014285714.2856</v>
      </c>
      <c r="C1993" s="13">
        <v>0.22053017145563003</v>
      </c>
      <c r="D1993" s="14">
        <v>268836883.09863013</v>
      </c>
    </row>
    <row r="1994" spans="1:4">
      <c r="A1994" s="12">
        <v>35769</v>
      </c>
      <c r="B1994" s="7">
        <v>4006185714285.7144</v>
      </c>
      <c r="C1994" s="13">
        <v>0.22071511152771506</v>
      </c>
      <c r="D1994" s="14">
        <v>268843634.86849314</v>
      </c>
    </row>
    <row r="1995" spans="1:4">
      <c r="A1995" s="12">
        <v>35772</v>
      </c>
      <c r="B1995" s="7">
        <v>4018700000000</v>
      </c>
      <c r="C1995" s="13">
        <v>0.2225311960016898</v>
      </c>
      <c r="D1995" s="14">
        <v>268863890.17808217</v>
      </c>
    </row>
    <row r="1996" spans="1:4">
      <c r="A1996" s="12">
        <v>35773</v>
      </c>
      <c r="B1996" s="7">
        <v>4021671428571.4282</v>
      </c>
      <c r="C1996" s="13">
        <v>0.21428081666267093</v>
      </c>
      <c r="D1996" s="14">
        <v>268870641.94794518</v>
      </c>
    </row>
    <row r="1997" spans="1:4">
      <c r="A1997" s="12">
        <v>35774</v>
      </c>
      <c r="B1997" s="7">
        <v>4024642857142.8569</v>
      </c>
      <c r="C1997" s="13">
        <v>0.23339656504616818</v>
      </c>
      <c r="D1997" s="14">
        <v>268877393.71780825</v>
      </c>
    </row>
    <row r="1998" spans="1:4">
      <c r="A1998" s="12">
        <v>35775</v>
      </c>
      <c r="B1998" s="7">
        <v>4027614285714.2856</v>
      </c>
      <c r="C1998" s="13">
        <v>0.23428785229593491</v>
      </c>
      <c r="D1998" s="14">
        <v>268884145.48767126</v>
      </c>
    </row>
    <row r="1999" spans="1:4">
      <c r="A1999" s="12">
        <v>35776</v>
      </c>
      <c r="B1999" s="7">
        <v>4030585714285.7144</v>
      </c>
      <c r="C1999" s="13">
        <v>0.23199030225403391</v>
      </c>
      <c r="D1999" s="14">
        <v>268890897.25753427</v>
      </c>
    </row>
    <row r="2000" spans="1:4">
      <c r="A2000" s="12">
        <v>35779</v>
      </c>
      <c r="B2000" s="7">
        <v>4039500000000</v>
      </c>
      <c r="C2000" s="13">
        <v>0.23707619649561154</v>
      </c>
      <c r="D2000" s="14">
        <v>268911152.56712329</v>
      </c>
    </row>
    <row r="2001" spans="1:4">
      <c r="A2001" s="12">
        <v>35780</v>
      </c>
      <c r="B2001" s="7">
        <v>4039171428571.4282</v>
      </c>
      <c r="C2001" s="13">
        <v>0.2276310435936667</v>
      </c>
      <c r="D2001" s="14">
        <v>268917904.3369863</v>
      </c>
    </row>
    <row r="2002" spans="1:4">
      <c r="A2002" s="12">
        <v>35781</v>
      </c>
      <c r="B2002" s="7">
        <v>4038842857142.8569</v>
      </c>
      <c r="C2002" s="13">
        <v>0.22482506197660865</v>
      </c>
      <c r="D2002" s="14">
        <v>268924656.10684931</v>
      </c>
    </row>
    <row r="2003" spans="1:4">
      <c r="A2003" s="12">
        <v>35782</v>
      </c>
      <c r="B2003" s="7">
        <v>4038514285714.2856</v>
      </c>
      <c r="C2003" s="13">
        <v>0.22540944487297482</v>
      </c>
      <c r="D2003" s="14">
        <v>268931407.87671232</v>
      </c>
    </row>
    <row r="2004" spans="1:4">
      <c r="A2004" s="12">
        <v>35783</v>
      </c>
      <c r="B2004" s="7">
        <v>4038185714285.7144</v>
      </c>
      <c r="C2004" s="13">
        <v>0.22096875699895624</v>
      </c>
      <c r="D2004" s="14">
        <v>268938159.64657533</v>
      </c>
    </row>
    <row r="2005" spans="1:4">
      <c r="A2005" s="12">
        <v>35786</v>
      </c>
      <c r="B2005" s="7">
        <v>4037200000000</v>
      </c>
      <c r="C2005" s="13">
        <v>0.2303390826292061</v>
      </c>
      <c r="D2005" s="14">
        <v>268958414.95616436</v>
      </c>
    </row>
    <row r="2006" spans="1:4">
      <c r="A2006" s="12">
        <v>35787</v>
      </c>
      <c r="B2006" s="7">
        <v>4037642857142.8569</v>
      </c>
      <c r="C2006" s="13">
        <v>0.245218474550701</v>
      </c>
      <c r="D2006" s="14">
        <v>268965166.72602737</v>
      </c>
    </row>
    <row r="2007" spans="1:4">
      <c r="A2007" s="12">
        <v>35788</v>
      </c>
      <c r="B2007" s="7">
        <v>4038085714285.7144</v>
      </c>
      <c r="C2007" s="13">
        <v>0.24193176787648926</v>
      </c>
      <c r="D2007" s="14">
        <v>268971918.49589044</v>
      </c>
    </row>
    <row r="2008" spans="1:4">
      <c r="A2008" s="12">
        <v>35790</v>
      </c>
      <c r="B2008" s="7">
        <v>4038971428571.4287</v>
      </c>
      <c r="C2008" s="13">
        <v>0.24295024894537939</v>
      </c>
      <c r="D2008" s="14">
        <v>268985422.03561646</v>
      </c>
    </row>
    <row r="2009" spans="1:4">
      <c r="A2009" s="12">
        <v>35793</v>
      </c>
      <c r="B2009" s="7">
        <v>4040300000000</v>
      </c>
      <c r="C2009" s="13">
        <v>0.24079961726443411</v>
      </c>
      <c r="D2009" s="14">
        <v>269005677.34520549</v>
      </c>
    </row>
    <row r="2010" spans="1:4">
      <c r="A2010" s="12">
        <v>35794</v>
      </c>
      <c r="B2010" s="7">
        <v>4040500000000</v>
      </c>
      <c r="C2010" s="13">
        <v>0.24817312481146217</v>
      </c>
      <c r="D2010" s="14">
        <v>269012429.1150685</v>
      </c>
    </row>
    <row r="2011" spans="1:4">
      <c r="A2011" s="12">
        <v>35795</v>
      </c>
      <c r="B2011" s="7">
        <v>4040700000000.0005</v>
      </c>
      <c r="C2011" s="13">
        <v>0.24577838546276132</v>
      </c>
      <c r="D2011" s="14">
        <v>269019180.8849315</v>
      </c>
    </row>
    <row r="2012" spans="1:4">
      <c r="A2012" s="12">
        <v>35797</v>
      </c>
      <c r="B2012" s="7">
        <v>4041100000000</v>
      </c>
      <c r="C2012" s="13">
        <v>0.25943983069533083</v>
      </c>
      <c r="D2012" s="14">
        <v>269032684.42465752</v>
      </c>
    </row>
    <row r="2013" spans="1:4">
      <c r="A2013" s="12">
        <v>35800</v>
      </c>
      <c r="B2013" s="7">
        <v>4041700000000</v>
      </c>
      <c r="C2013" s="13">
        <v>0.2566148777190595</v>
      </c>
      <c r="D2013" s="14">
        <v>269052939.73424655</v>
      </c>
    </row>
    <row r="2014" spans="1:4">
      <c r="A2014" s="12">
        <v>35801</v>
      </c>
      <c r="B2014" s="7">
        <v>4048114285714.2856</v>
      </c>
      <c r="C2014" s="13">
        <v>0.25986544275842033</v>
      </c>
      <c r="D2014" s="14">
        <v>269059691.50410956</v>
      </c>
    </row>
    <row r="2015" spans="1:4">
      <c r="A2015" s="12">
        <v>35802</v>
      </c>
      <c r="B2015" s="7">
        <v>4054528571428.5713</v>
      </c>
      <c r="C2015" s="13">
        <v>0.26405294804582746</v>
      </c>
      <c r="D2015" s="14">
        <v>269066443.27397263</v>
      </c>
    </row>
    <row r="2016" spans="1:4">
      <c r="A2016" s="12">
        <v>35803</v>
      </c>
      <c r="B2016" s="7">
        <v>4060942857142.8569</v>
      </c>
      <c r="C2016" s="13">
        <v>0.2752906527307083</v>
      </c>
      <c r="D2016" s="14">
        <v>269073195.04383564</v>
      </c>
    </row>
    <row r="2017" spans="1:4">
      <c r="A2017" s="12">
        <v>35804</v>
      </c>
      <c r="B2017" s="7">
        <v>4067357142857.1426</v>
      </c>
      <c r="C2017" s="13">
        <v>0.27803012160112817</v>
      </c>
      <c r="D2017" s="14">
        <v>269079946.81369865</v>
      </c>
    </row>
    <row r="2018" spans="1:4">
      <c r="A2018" s="12">
        <v>35807</v>
      </c>
      <c r="B2018" s="7">
        <v>4086600000000</v>
      </c>
      <c r="C2018" s="13">
        <v>0.28609942542209577</v>
      </c>
      <c r="D2018" s="14">
        <v>269100202.12328768</v>
      </c>
    </row>
    <row r="2019" spans="1:4">
      <c r="A2019" s="12">
        <v>35808</v>
      </c>
      <c r="B2019" s="7">
        <v>4084042857142.8569</v>
      </c>
      <c r="C2019" s="13">
        <v>0.28505493284675487</v>
      </c>
      <c r="D2019" s="14">
        <v>269106953.89315069</v>
      </c>
    </row>
    <row r="2020" spans="1:4">
      <c r="A2020" s="12">
        <v>35809</v>
      </c>
      <c r="B2020" s="7">
        <v>4081485714285.7139</v>
      </c>
      <c r="C2020" s="13">
        <v>0.28352079563012217</v>
      </c>
      <c r="D2020" s="14">
        <v>269113705.6630137</v>
      </c>
    </row>
    <row r="2021" spans="1:4">
      <c r="A2021" s="12">
        <v>35810</v>
      </c>
      <c r="B2021" s="7">
        <v>4078928571428.5713</v>
      </c>
      <c r="C2021" s="13">
        <v>0.27521863515375911</v>
      </c>
      <c r="D2021" s="14">
        <v>269120457.43287671</v>
      </c>
    </row>
    <row r="2022" spans="1:4">
      <c r="A2022" s="12">
        <v>35811</v>
      </c>
      <c r="B2022" s="7">
        <v>4076371428571.4287</v>
      </c>
      <c r="C2022" s="13">
        <v>0.26292434111159518</v>
      </c>
      <c r="D2022" s="14">
        <v>269127209.20273972</v>
      </c>
    </row>
    <row r="2023" spans="1:4">
      <c r="A2023" s="12">
        <v>35815</v>
      </c>
      <c r="B2023" s="7">
        <v>4066157142857.1431</v>
      </c>
      <c r="C2023" s="13">
        <v>0.27081560276577826</v>
      </c>
      <c r="D2023" s="14">
        <v>269154216.28219175</v>
      </c>
    </row>
    <row r="2024" spans="1:4">
      <c r="A2024" s="12">
        <v>35816</v>
      </c>
      <c r="B2024" s="7">
        <v>4063614285714.2856</v>
      </c>
      <c r="C2024" s="13">
        <v>0.27633426376211323</v>
      </c>
      <c r="D2024" s="14">
        <v>269160968.05205482</v>
      </c>
    </row>
    <row r="2025" spans="1:4">
      <c r="A2025" s="12">
        <v>35817</v>
      </c>
      <c r="B2025" s="7">
        <v>4061071428571.4282</v>
      </c>
      <c r="C2025" s="13">
        <v>0.26898996162069827</v>
      </c>
      <c r="D2025" s="14">
        <v>269167719.82191783</v>
      </c>
    </row>
    <row r="2026" spans="1:4">
      <c r="A2026" s="12">
        <v>35818</v>
      </c>
      <c r="B2026" s="7">
        <v>4058528571428.5713</v>
      </c>
      <c r="C2026" s="13">
        <v>0.27635514781194709</v>
      </c>
      <c r="D2026" s="14">
        <v>269174471.59178084</v>
      </c>
    </row>
    <row r="2027" spans="1:4">
      <c r="A2027" s="12">
        <v>35821</v>
      </c>
      <c r="B2027" s="7">
        <v>4050900000000</v>
      </c>
      <c r="C2027" s="13">
        <v>0.27519331310921125</v>
      </c>
      <c r="D2027" s="14">
        <v>269194726.90136987</v>
      </c>
    </row>
    <row r="2028" spans="1:4">
      <c r="A2028" s="12">
        <v>35822</v>
      </c>
      <c r="B2028" s="7">
        <v>4045742857142.8574</v>
      </c>
      <c r="C2028" s="13">
        <v>0.27651719538144254</v>
      </c>
      <c r="D2028" s="14">
        <v>269201478.67123288</v>
      </c>
    </row>
    <row r="2029" spans="1:4">
      <c r="A2029" s="12">
        <v>35823</v>
      </c>
      <c r="B2029" s="7">
        <v>4040585714285.7144</v>
      </c>
      <c r="C2029" s="13">
        <v>0.27920757008243147</v>
      </c>
      <c r="D2029" s="14">
        <v>269208230.44109589</v>
      </c>
    </row>
    <row r="2030" spans="1:4">
      <c r="A2030" s="12">
        <v>35824</v>
      </c>
      <c r="B2030" s="7">
        <v>4035428571428.5718</v>
      </c>
      <c r="C2030" s="13">
        <v>0.26247663627502671</v>
      </c>
      <c r="D2030" s="14">
        <v>269214982.2109589</v>
      </c>
    </row>
    <row r="2031" spans="1:4">
      <c r="A2031" s="12">
        <v>35825</v>
      </c>
      <c r="B2031" s="7">
        <v>4030271428571.4287</v>
      </c>
      <c r="C2031" s="13">
        <v>0.24882953339928948</v>
      </c>
      <c r="D2031" s="14">
        <v>269221733.98082191</v>
      </c>
    </row>
    <row r="2032" spans="1:4">
      <c r="A2032" s="12">
        <v>35828</v>
      </c>
      <c r="B2032" s="7">
        <v>4014800000000</v>
      </c>
      <c r="C2032" s="13">
        <v>0.2427673474101408</v>
      </c>
      <c r="D2032" s="14">
        <v>269241989.29041094</v>
      </c>
    </row>
    <row r="2033" spans="1:4">
      <c r="A2033" s="12">
        <v>35829</v>
      </c>
      <c r="B2033" s="7">
        <v>4016585714285.7144</v>
      </c>
      <c r="C2033" s="13">
        <v>0.24875494491524222</v>
      </c>
      <c r="D2033" s="14">
        <v>269248741.06027395</v>
      </c>
    </row>
    <row r="2034" spans="1:4">
      <c r="A2034" s="12">
        <v>35830</v>
      </c>
      <c r="B2034" s="7">
        <v>4018371428571.4287</v>
      </c>
      <c r="C2034" s="13">
        <v>0.25075386862929683</v>
      </c>
      <c r="D2034" s="14">
        <v>269255492.83013701</v>
      </c>
    </row>
    <row r="2035" spans="1:4">
      <c r="A2035" s="12">
        <v>35831</v>
      </c>
      <c r="B2035" s="7">
        <v>4020157142857.1431</v>
      </c>
      <c r="C2035" s="13">
        <v>0.24117168537250847</v>
      </c>
      <c r="D2035" s="14">
        <v>269262244.60000002</v>
      </c>
    </row>
    <row r="2036" spans="1:4">
      <c r="A2036" s="12">
        <v>35832</v>
      </c>
      <c r="B2036" s="7">
        <v>4021942857142.8574</v>
      </c>
      <c r="C2036" s="13">
        <v>0.2422714787167215</v>
      </c>
      <c r="D2036" s="14">
        <v>269268996.36986303</v>
      </c>
    </row>
    <row r="2037" spans="1:4">
      <c r="A2037" s="12">
        <v>35835</v>
      </c>
      <c r="B2037" s="7">
        <v>4027300000000</v>
      </c>
      <c r="C2037" s="13">
        <v>0.25745098179867115</v>
      </c>
      <c r="D2037" s="14">
        <v>269289251.67945206</v>
      </c>
    </row>
    <row r="2038" spans="1:4">
      <c r="A2038" s="12">
        <v>35836</v>
      </c>
      <c r="B2038" s="7">
        <v>4032471428571.4287</v>
      </c>
      <c r="C2038" s="13">
        <v>0.25348427097772014</v>
      </c>
      <c r="D2038" s="14">
        <v>269296003.44931507</v>
      </c>
    </row>
    <row r="2039" spans="1:4">
      <c r="A2039" s="12">
        <v>35837</v>
      </c>
      <c r="B2039" s="7">
        <v>4037642857142.8574</v>
      </c>
      <c r="C2039" s="13">
        <v>0.25888627481813692</v>
      </c>
      <c r="D2039" s="14">
        <v>269302755.21917808</v>
      </c>
    </row>
    <row r="2040" spans="1:4">
      <c r="A2040" s="12">
        <v>35838</v>
      </c>
      <c r="B2040" s="7">
        <v>4042814285714.2856</v>
      </c>
      <c r="C2040" s="13">
        <v>0.2548979583069943</v>
      </c>
      <c r="D2040" s="14">
        <v>269309506.98904109</v>
      </c>
    </row>
    <row r="2041" spans="1:4">
      <c r="A2041" s="12">
        <v>35839</v>
      </c>
      <c r="B2041" s="7">
        <v>4047985714285.7144</v>
      </c>
      <c r="C2041" s="13">
        <v>0.26328388833489874</v>
      </c>
      <c r="D2041" s="14">
        <v>269316258.7589041</v>
      </c>
    </row>
    <row r="2042" spans="1:4">
      <c r="A2042" s="12">
        <v>35843</v>
      </c>
      <c r="B2042" s="7">
        <v>4064028571428.5713</v>
      </c>
      <c r="C2042" s="13">
        <v>0.2708660712201727</v>
      </c>
      <c r="D2042" s="14">
        <v>269343265.83835614</v>
      </c>
    </row>
    <row r="2043" spans="1:4">
      <c r="A2043" s="12">
        <v>35844</v>
      </c>
      <c r="B2043" s="7">
        <v>4064557142857.1431</v>
      </c>
      <c r="C2043" s="13">
        <v>0.25811786450484941</v>
      </c>
      <c r="D2043" s="14">
        <v>269350017.60821921</v>
      </c>
    </row>
    <row r="2044" spans="1:4">
      <c r="A2044" s="12">
        <v>35845</v>
      </c>
      <c r="B2044" s="7">
        <v>4065085714285.7144</v>
      </c>
      <c r="C2044" s="13">
        <v>0.26105101721605856</v>
      </c>
      <c r="D2044" s="14">
        <v>269356769.37808222</v>
      </c>
    </row>
    <row r="2045" spans="1:4">
      <c r="A2045" s="12">
        <v>35846</v>
      </c>
      <c r="B2045" s="7">
        <v>4065614285714.2856</v>
      </c>
      <c r="C2045" s="13">
        <v>0.26341273728209774</v>
      </c>
      <c r="D2045" s="14">
        <v>269363521.14794523</v>
      </c>
    </row>
    <row r="2046" spans="1:4">
      <c r="A2046" s="12">
        <v>35849</v>
      </c>
      <c r="B2046" s="7">
        <v>4067200000000</v>
      </c>
      <c r="C2046" s="13">
        <v>0.27205051507462463</v>
      </c>
      <c r="D2046" s="14">
        <v>269383776.45753425</v>
      </c>
    </row>
    <row r="2047" spans="1:4">
      <c r="A2047" s="12">
        <v>35850</v>
      </c>
      <c r="B2047" s="7">
        <v>4066557142857.1426</v>
      </c>
      <c r="C2047" s="13">
        <v>0.26782372894015666</v>
      </c>
      <c r="D2047" s="14">
        <v>269390528.22739726</v>
      </c>
    </row>
    <row r="2048" spans="1:4">
      <c r="A2048" s="12">
        <v>35851</v>
      </c>
      <c r="B2048" s="7">
        <v>4065914285714.2856</v>
      </c>
      <c r="C2048" s="13">
        <v>0.25885342735768652</v>
      </c>
      <c r="D2048" s="14">
        <v>269397279.99726027</v>
      </c>
    </row>
    <row r="2049" spans="1:4">
      <c r="A2049" s="12">
        <v>35852</v>
      </c>
      <c r="B2049" s="7">
        <v>4065271428571.4282</v>
      </c>
      <c r="C2049" s="13">
        <v>0.2607352337947435</v>
      </c>
      <c r="D2049" s="14">
        <v>269404031.76712328</v>
      </c>
    </row>
    <row r="2050" spans="1:4">
      <c r="A2050" s="12">
        <v>35853</v>
      </c>
      <c r="B2050" s="7">
        <v>4064628571428.5713</v>
      </c>
      <c r="C2050" s="13">
        <v>0.25572298390160625</v>
      </c>
      <c r="D2050" s="14">
        <v>269410783.53698629</v>
      </c>
    </row>
    <row r="2051" spans="1:4">
      <c r="A2051" s="12">
        <v>35856</v>
      </c>
      <c r="B2051" s="7">
        <v>4062700000000</v>
      </c>
      <c r="C2051" s="13">
        <v>0.25972269615415738</v>
      </c>
      <c r="D2051" s="14">
        <v>269431038.84657532</v>
      </c>
    </row>
    <row r="2052" spans="1:4">
      <c r="A2052" s="12">
        <v>35857</v>
      </c>
      <c r="B2052" s="7">
        <v>4066171428571.4282</v>
      </c>
      <c r="C2052" s="13">
        <v>0.26585062333911225</v>
      </c>
      <c r="D2052" s="14">
        <v>269437790.61643833</v>
      </c>
    </row>
    <row r="2053" spans="1:4">
      <c r="A2053" s="12">
        <v>35858</v>
      </c>
      <c r="B2053" s="7">
        <v>4069642857142.8569</v>
      </c>
      <c r="C2053" s="13">
        <v>0.26658820170044922</v>
      </c>
      <c r="D2053" s="14">
        <v>269444542.3863014</v>
      </c>
    </row>
    <row r="2054" spans="1:4">
      <c r="A2054" s="12">
        <v>35859</v>
      </c>
      <c r="B2054" s="7">
        <v>4073114285714.2856</v>
      </c>
      <c r="C2054" s="13">
        <v>0.27728421766869799</v>
      </c>
      <c r="D2054" s="14">
        <v>269451294.15616441</v>
      </c>
    </row>
    <row r="2055" spans="1:4">
      <c r="A2055" s="12">
        <v>35860</v>
      </c>
      <c r="B2055" s="7">
        <v>4076585714285.7144</v>
      </c>
      <c r="C2055" s="13">
        <v>0.28214853052040262</v>
      </c>
      <c r="D2055" s="14">
        <v>269458045.92602742</v>
      </c>
    </row>
    <row r="2056" spans="1:4">
      <c r="A2056" s="12">
        <v>35863</v>
      </c>
      <c r="B2056" s="7">
        <v>4087000000000</v>
      </c>
      <c r="C2056" s="13">
        <v>0.28219093814525992</v>
      </c>
      <c r="D2056" s="14">
        <v>269478301.23561645</v>
      </c>
    </row>
    <row r="2057" spans="1:4">
      <c r="A2057" s="12">
        <v>35864</v>
      </c>
      <c r="B2057" s="7">
        <v>4092800000000</v>
      </c>
      <c r="C2057" s="13">
        <v>0.2866270040784894</v>
      </c>
      <c r="D2057" s="14">
        <v>269485053.00547945</v>
      </c>
    </row>
    <row r="2058" spans="1:4">
      <c r="A2058" s="12">
        <v>35865</v>
      </c>
      <c r="B2058" s="7">
        <v>4098600000000.0005</v>
      </c>
      <c r="C2058" s="13">
        <v>0.28352780877267814</v>
      </c>
      <c r="D2058" s="14">
        <v>269491804.77534246</v>
      </c>
    </row>
    <row r="2059" spans="1:4">
      <c r="A2059" s="12">
        <v>35866</v>
      </c>
      <c r="B2059" s="7">
        <v>4104400000000.0005</v>
      </c>
      <c r="C2059" s="13">
        <v>0.28846752372641654</v>
      </c>
      <c r="D2059" s="14">
        <v>269498556.54520547</v>
      </c>
    </row>
    <row r="2060" spans="1:4">
      <c r="A2060" s="12">
        <v>35867</v>
      </c>
      <c r="B2060" s="7">
        <v>4110200000000</v>
      </c>
      <c r="C2060" s="13">
        <v>0.28844351191468165</v>
      </c>
      <c r="D2060" s="14">
        <v>269505308.31506848</v>
      </c>
    </row>
    <row r="2061" spans="1:4">
      <c r="A2061" s="12">
        <v>35870</v>
      </c>
      <c r="B2061" s="7">
        <v>4127600000000.0005</v>
      </c>
      <c r="C2061" s="13">
        <v>0.29312030486601981</v>
      </c>
      <c r="D2061" s="14">
        <v>269525563.62465751</v>
      </c>
    </row>
    <row r="2062" spans="1:4">
      <c r="A2062" s="12">
        <v>35871</v>
      </c>
      <c r="B2062" s="7">
        <v>4127657142857.1431</v>
      </c>
      <c r="C2062" s="13">
        <v>0.29378865231433626</v>
      </c>
      <c r="D2062" s="14">
        <v>269532315.39452052</v>
      </c>
    </row>
    <row r="2063" spans="1:4">
      <c r="A2063" s="12">
        <v>35872</v>
      </c>
      <c r="B2063" s="7">
        <v>4127714285714.2861</v>
      </c>
      <c r="C2063" s="13">
        <v>0.27362928728339786</v>
      </c>
      <c r="D2063" s="14">
        <v>269539067.16438359</v>
      </c>
    </row>
    <row r="2064" spans="1:4">
      <c r="A2064" s="12">
        <v>35873</v>
      </c>
      <c r="B2064" s="7">
        <v>4127771428571.4292</v>
      </c>
      <c r="C2064" s="13">
        <v>0.2670381874994156</v>
      </c>
      <c r="D2064" s="14">
        <v>269545818.9342466</v>
      </c>
    </row>
    <row r="2065" spans="1:4">
      <c r="A2065" s="12">
        <v>35874</v>
      </c>
      <c r="B2065" s="7">
        <v>4127828571428.5713</v>
      </c>
      <c r="C2065" s="13">
        <v>0.26258850295964503</v>
      </c>
      <c r="D2065" s="14">
        <v>269552570.70410961</v>
      </c>
    </row>
    <row r="2066" spans="1:4">
      <c r="A2066" s="12">
        <v>35877</v>
      </c>
      <c r="B2066" s="7">
        <v>4128000000000</v>
      </c>
      <c r="C2066" s="13">
        <v>0.24462271122020479</v>
      </c>
      <c r="D2066" s="14">
        <v>269572826.01369864</v>
      </c>
    </row>
    <row r="2067" spans="1:4">
      <c r="A2067" s="12">
        <v>35878</v>
      </c>
      <c r="B2067" s="7">
        <v>4124700000000</v>
      </c>
      <c r="C2067" s="13">
        <v>0.25100255087104861</v>
      </c>
      <c r="D2067" s="14">
        <v>269579577.78356165</v>
      </c>
    </row>
    <row r="2068" spans="1:4">
      <c r="A2068" s="12">
        <v>35879</v>
      </c>
      <c r="B2068" s="7">
        <v>4121399999999.9995</v>
      </c>
      <c r="C2068" s="13">
        <v>0.24286084357082352</v>
      </c>
      <c r="D2068" s="14">
        <v>269586329.55342466</v>
      </c>
    </row>
    <row r="2069" spans="1:4">
      <c r="A2069" s="12">
        <v>35880</v>
      </c>
      <c r="B2069" s="7">
        <v>4118099999999.9995</v>
      </c>
      <c r="C2069" s="13">
        <v>0.24332693686640708</v>
      </c>
      <c r="D2069" s="14">
        <v>269593081.32328767</v>
      </c>
    </row>
    <row r="2070" spans="1:4">
      <c r="A2070" s="12">
        <v>35881</v>
      </c>
      <c r="B2070" s="7">
        <v>4114800000000</v>
      </c>
      <c r="C2070" s="13">
        <v>0.24789170544309092</v>
      </c>
      <c r="D2070" s="14">
        <v>269599833.09315068</v>
      </c>
    </row>
    <row r="2071" spans="1:4">
      <c r="A2071" s="12">
        <v>35884</v>
      </c>
      <c r="B2071" s="7">
        <v>4104899999999.9995</v>
      </c>
      <c r="C2071" s="13">
        <v>0.24092747055038705</v>
      </c>
      <c r="D2071" s="14">
        <v>269620088.4027397</v>
      </c>
    </row>
    <row r="2072" spans="1:4">
      <c r="A2072" s="12">
        <v>35885</v>
      </c>
      <c r="B2072" s="7">
        <v>4104785714285.7139</v>
      </c>
      <c r="C2072" s="13">
        <v>0.23510359946899079</v>
      </c>
      <c r="D2072" s="14">
        <v>269626840.17260271</v>
      </c>
    </row>
    <row r="2073" spans="1:4">
      <c r="A2073" s="12">
        <v>35886</v>
      </c>
      <c r="B2073" s="7">
        <v>4104671428571.4287</v>
      </c>
      <c r="C2073" s="13">
        <v>0.23739640151830685</v>
      </c>
      <c r="D2073" s="14">
        <v>269633591.94246578</v>
      </c>
    </row>
    <row r="2074" spans="1:4">
      <c r="A2074" s="12">
        <v>35887</v>
      </c>
      <c r="B2074" s="7">
        <v>4104557142857.1431</v>
      </c>
      <c r="C2074" s="13">
        <v>0.23070165765639497</v>
      </c>
      <c r="D2074" s="14">
        <v>269640343.71232879</v>
      </c>
    </row>
    <row r="2075" spans="1:4">
      <c r="A2075" s="12">
        <v>35888</v>
      </c>
      <c r="B2075" s="7">
        <v>4104442857142.8569</v>
      </c>
      <c r="C2075" s="13">
        <v>0.2289669984533424</v>
      </c>
      <c r="D2075" s="14">
        <v>269647095.4821918</v>
      </c>
    </row>
    <row r="2076" spans="1:4">
      <c r="A2076" s="12">
        <v>35891</v>
      </c>
      <c r="B2076" s="7">
        <v>4104100000000.0005</v>
      </c>
      <c r="C2076" s="13">
        <v>0.2344857085237739</v>
      </c>
      <c r="D2076" s="14">
        <v>269667350.79178083</v>
      </c>
    </row>
    <row r="2077" spans="1:4">
      <c r="A2077" s="12">
        <v>35892</v>
      </c>
      <c r="B2077" s="7">
        <v>4114957142857.1436</v>
      </c>
      <c r="C2077" s="13">
        <v>0.22525035412702854</v>
      </c>
      <c r="D2077" s="14">
        <v>269674102.56164384</v>
      </c>
    </row>
    <row r="2078" spans="1:4">
      <c r="A2078" s="12">
        <v>35893</v>
      </c>
      <c r="B2078" s="7">
        <v>4125814285714.2856</v>
      </c>
      <c r="C2078" s="13">
        <v>0.22141520453284025</v>
      </c>
      <c r="D2078" s="14">
        <v>269680854.33150685</v>
      </c>
    </row>
    <row r="2079" spans="1:4">
      <c r="A2079" s="12">
        <v>35894</v>
      </c>
      <c r="B2079" s="7">
        <v>4136671428571.4287</v>
      </c>
      <c r="C2079" s="13">
        <v>0.22370328493256333</v>
      </c>
      <c r="D2079" s="14">
        <v>269687606.10136986</v>
      </c>
    </row>
    <row r="2080" spans="1:4">
      <c r="A2080" s="12">
        <v>35898</v>
      </c>
      <c r="B2080" s="7">
        <v>4180100000000.0005</v>
      </c>
      <c r="C2080" s="13">
        <v>0.24083046223058388</v>
      </c>
      <c r="D2080" s="14">
        <v>269714613.1808219</v>
      </c>
    </row>
    <row r="2081" spans="1:4">
      <c r="A2081" s="12">
        <v>35899</v>
      </c>
      <c r="B2081" s="7">
        <v>4182042857142.8574</v>
      </c>
      <c r="C2081" s="13">
        <v>0.24047219478551285</v>
      </c>
      <c r="D2081" s="14">
        <v>269721364.95068491</v>
      </c>
    </row>
    <row r="2082" spans="1:4">
      <c r="A2082" s="12">
        <v>35900</v>
      </c>
      <c r="B2082" s="7">
        <v>4183985714285.7144</v>
      </c>
      <c r="C2082" s="13">
        <v>0.2361806077343668</v>
      </c>
      <c r="D2082" s="14">
        <v>269728116.72054797</v>
      </c>
    </row>
    <row r="2083" spans="1:4">
      <c r="A2083" s="12">
        <v>35901</v>
      </c>
      <c r="B2083" s="7">
        <v>4185928571428.5718</v>
      </c>
      <c r="C2083" s="13">
        <v>0.23662415184765265</v>
      </c>
      <c r="D2083" s="14">
        <v>269734868.49041098</v>
      </c>
    </row>
    <row r="2084" spans="1:4">
      <c r="A2084" s="12">
        <v>35902</v>
      </c>
      <c r="B2084" s="7">
        <v>4187871428571.4287</v>
      </c>
      <c r="C2084" s="13">
        <v>0.23980153047892699</v>
      </c>
      <c r="D2084" s="14">
        <v>269741620.26027399</v>
      </c>
    </row>
    <row r="2085" spans="1:4">
      <c r="A2085" s="12">
        <v>35905</v>
      </c>
      <c r="B2085" s="7">
        <v>4193700000000</v>
      </c>
      <c r="C2085" s="13">
        <v>0.24109339229125129</v>
      </c>
      <c r="D2085" s="14">
        <v>269761875.56986302</v>
      </c>
    </row>
    <row r="2086" spans="1:4">
      <c r="A2086" s="12">
        <v>35906</v>
      </c>
      <c r="B2086" s="7">
        <v>4192114285714.2856</v>
      </c>
      <c r="C2086" s="13">
        <v>0.23274703692939186</v>
      </c>
      <c r="D2086" s="14">
        <v>269768627.33972603</v>
      </c>
    </row>
    <row r="2087" spans="1:4">
      <c r="A2087" s="12">
        <v>35907</v>
      </c>
      <c r="B2087" s="7">
        <v>4190528571428.5708</v>
      </c>
      <c r="C2087" s="13">
        <v>0.24681349913109785</v>
      </c>
      <c r="D2087" s="14">
        <v>269775379.10958904</v>
      </c>
    </row>
    <row r="2088" spans="1:4">
      <c r="A2088" s="12">
        <v>35908</v>
      </c>
      <c r="B2088" s="7">
        <v>4188942857142.8569</v>
      </c>
      <c r="C2088" s="13">
        <v>0.25662596271860144</v>
      </c>
      <c r="D2088" s="14">
        <v>269782130.87945205</v>
      </c>
    </row>
    <row r="2089" spans="1:4">
      <c r="A2089" s="12">
        <v>35909</v>
      </c>
      <c r="B2089" s="7">
        <v>4187357142857.1431</v>
      </c>
      <c r="C2089" s="13">
        <v>0.25636341612979408</v>
      </c>
      <c r="D2089" s="14">
        <v>269788882.64931506</v>
      </c>
    </row>
    <row r="2090" spans="1:4">
      <c r="A2090" s="12">
        <v>35912</v>
      </c>
      <c r="B2090" s="7">
        <v>4182600000000.0005</v>
      </c>
      <c r="C2090" s="13">
        <v>0.26207673981819896</v>
      </c>
      <c r="D2090" s="14">
        <v>269809137.95890409</v>
      </c>
    </row>
    <row r="2091" spans="1:4">
      <c r="A2091" s="12">
        <v>35913</v>
      </c>
      <c r="B2091" s="7">
        <v>4172571428571.4282</v>
      </c>
      <c r="C2091" s="13">
        <v>0.25985700365375392</v>
      </c>
      <c r="D2091" s="14">
        <v>269815889.7287671</v>
      </c>
    </row>
    <row r="2092" spans="1:4">
      <c r="A2092" s="12">
        <v>35914</v>
      </c>
      <c r="B2092" s="7">
        <v>4162542857142.8574</v>
      </c>
      <c r="C2092" s="13">
        <v>0.25879832014210136</v>
      </c>
      <c r="D2092" s="14">
        <v>269822641.49863017</v>
      </c>
    </row>
    <row r="2093" spans="1:4">
      <c r="A2093" s="12">
        <v>35915</v>
      </c>
      <c r="B2093" s="7">
        <v>4152514285714.2856</v>
      </c>
      <c r="C2093" s="13">
        <v>0.26717137057822604</v>
      </c>
      <c r="D2093" s="14">
        <v>269829393.26849318</v>
      </c>
    </row>
    <row r="2094" spans="1:4">
      <c r="A2094" s="12">
        <v>35916</v>
      </c>
      <c r="B2094" s="7">
        <v>4142485714285.7144</v>
      </c>
      <c r="C2094" s="13">
        <v>0.25683730675983635</v>
      </c>
      <c r="D2094" s="14">
        <v>269836145.03835618</v>
      </c>
    </row>
    <row r="2095" spans="1:4">
      <c r="A2095" s="12">
        <v>35919</v>
      </c>
      <c r="B2095" s="7">
        <v>4112399999999.9995</v>
      </c>
      <c r="C2095" s="13">
        <v>0.25822225555871242</v>
      </c>
      <c r="D2095" s="14">
        <v>269856400.34794521</v>
      </c>
    </row>
    <row r="2096" spans="1:4">
      <c r="A2096" s="12">
        <v>35920</v>
      </c>
      <c r="B2096" s="7">
        <v>4114200000000</v>
      </c>
      <c r="C2096" s="13">
        <v>0.2665221787122064</v>
      </c>
      <c r="D2096" s="14">
        <v>269863152.11780822</v>
      </c>
    </row>
    <row r="2097" spans="1:4">
      <c r="A2097" s="12">
        <v>35921</v>
      </c>
      <c r="B2097" s="7">
        <v>4116000000000</v>
      </c>
      <c r="C2097" s="13">
        <v>0.27694673663078301</v>
      </c>
      <c r="D2097" s="14">
        <v>269869903.88767123</v>
      </c>
    </row>
    <row r="2098" spans="1:4">
      <c r="A2098" s="12">
        <v>35922</v>
      </c>
      <c r="B2098" s="7">
        <v>4117800000000</v>
      </c>
      <c r="C2098" s="13">
        <v>0.27556586995764171</v>
      </c>
      <c r="D2098" s="14">
        <v>269876655.65753424</v>
      </c>
    </row>
    <row r="2099" spans="1:4">
      <c r="A2099" s="12">
        <v>35923</v>
      </c>
      <c r="B2099" s="7">
        <v>4119599999999.9995</v>
      </c>
      <c r="C2099" s="13">
        <v>0.27526840981850104</v>
      </c>
      <c r="D2099" s="14">
        <v>269883407.42739725</v>
      </c>
    </row>
    <row r="2100" spans="1:4">
      <c r="A2100" s="12">
        <v>35926</v>
      </c>
      <c r="B2100" s="7">
        <v>4125000000000</v>
      </c>
      <c r="C2100" s="13">
        <v>0.26897304535098321</v>
      </c>
      <c r="D2100" s="14">
        <v>269903662.73698628</v>
      </c>
    </row>
    <row r="2101" spans="1:4">
      <c r="A2101" s="12">
        <v>35927</v>
      </c>
      <c r="B2101" s="7">
        <v>4125971428571.4292</v>
      </c>
      <c r="C2101" s="13">
        <v>0.26383374208271476</v>
      </c>
      <c r="D2101" s="14">
        <v>269910414.50684929</v>
      </c>
    </row>
    <row r="2102" spans="1:4">
      <c r="A2102" s="12">
        <v>35928</v>
      </c>
      <c r="B2102" s="7">
        <v>4126942857142.8569</v>
      </c>
      <c r="C2102" s="13">
        <v>0.27316460913877649</v>
      </c>
      <c r="D2102" s="14">
        <v>269917166.27671236</v>
      </c>
    </row>
    <row r="2103" spans="1:4">
      <c r="A2103" s="12">
        <v>35929</v>
      </c>
      <c r="B2103" s="7">
        <v>4127914285714.2861</v>
      </c>
      <c r="C2103" s="13">
        <v>0.27207346352755873</v>
      </c>
      <c r="D2103" s="14">
        <v>269923918.04657537</v>
      </c>
    </row>
    <row r="2104" spans="1:4">
      <c r="A2104" s="12">
        <v>35930</v>
      </c>
      <c r="B2104" s="7">
        <v>4128885714285.7144</v>
      </c>
      <c r="C2104" s="13">
        <v>0.27971494191590207</v>
      </c>
      <c r="D2104" s="14">
        <v>269930669.81643838</v>
      </c>
    </row>
    <row r="2105" spans="1:4">
      <c r="A2105" s="12">
        <v>35933</v>
      </c>
      <c r="B2105" s="7">
        <v>4131800000000</v>
      </c>
      <c r="C2105" s="13">
        <v>0.28965526680070602</v>
      </c>
      <c r="D2105" s="14">
        <v>269950925.12602741</v>
      </c>
    </row>
    <row r="2106" spans="1:4">
      <c r="A2106" s="12">
        <v>35934</v>
      </c>
      <c r="B2106" s="7">
        <v>4131442857142.8569</v>
      </c>
      <c r="C2106" s="13">
        <v>0.29752409049594719</v>
      </c>
      <c r="D2106" s="14">
        <v>269957676.89589041</v>
      </c>
    </row>
    <row r="2107" spans="1:4">
      <c r="A2107" s="12">
        <v>35935</v>
      </c>
      <c r="B2107" s="7">
        <v>4131085714285.7148</v>
      </c>
      <c r="C2107" s="13">
        <v>0.28352780877267814</v>
      </c>
      <c r="D2107" s="14">
        <v>269964428.66575342</v>
      </c>
    </row>
    <row r="2108" spans="1:4">
      <c r="A2108" s="12">
        <v>35936</v>
      </c>
      <c r="B2108" s="7">
        <v>4130728571428.5718</v>
      </c>
      <c r="C2108" s="13">
        <v>0.2925594365091066</v>
      </c>
      <c r="D2108" s="14">
        <v>269971180.43561643</v>
      </c>
    </row>
    <row r="2109" spans="1:4">
      <c r="A2109" s="12">
        <v>35937</v>
      </c>
      <c r="B2109" s="7">
        <v>4130371428571.4287</v>
      </c>
      <c r="C2109" s="13">
        <v>0.28851100632631715</v>
      </c>
      <c r="D2109" s="14">
        <v>269977932.20547944</v>
      </c>
    </row>
    <row r="2110" spans="1:4">
      <c r="A2110" s="12">
        <v>35941</v>
      </c>
      <c r="B2110" s="7">
        <v>4126685714285.7144</v>
      </c>
      <c r="C2110" s="13">
        <v>0.28683018551362227</v>
      </c>
      <c r="D2110" s="14">
        <v>270004939.28493148</v>
      </c>
    </row>
    <row r="2111" spans="1:4">
      <c r="A2111" s="12">
        <v>35942</v>
      </c>
      <c r="B2111" s="7">
        <v>4124071428571.4282</v>
      </c>
      <c r="C2111" s="13">
        <v>0.29624037504028017</v>
      </c>
      <c r="D2111" s="14">
        <v>270011691.05479455</v>
      </c>
    </row>
    <row r="2112" spans="1:4">
      <c r="A2112" s="12">
        <v>35943</v>
      </c>
      <c r="B2112" s="7">
        <v>4121457142857.1426</v>
      </c>
      <c r="C2112" s="13">
        <v>0.29057178679915141</v>
      </c>
      <c r="D2112" s="14">
        <v>270018442.82465756</v>
      </c>
    </row>
    <row r="2113" spans="1:4">
      <c r="A2113" s="12">
        <v>35944</v>
      </c>
      <c r="B2113" s="7">
        <v>4118842857142.8574</v>
      </c>
      <c r="C2113" s="13">
        <v>0.27467879420353791</v>
      </c>
      <c r="D2113" s="14">
        <v>270025194.59452057</v>
      </c>
    </row>
    <row r="2114" spans="1:4">
      <c r="A2114" s="12">
        <v>35947</v>
      </c>
      <c r="B2114" s="7">
        <v>4111000000000</v>
      </c>
      <c r="C2114" s="13">
        <v>0.27427927290805532</v>
      </c>
      <c r="D2114" s="14">
        <v>270045449.9041096</v>
      </c>
    </row>
    <row r="2115" spans="1:4">
      <c r="A2115" s="12">
        <v>35948</v>
      </c>
      <c r="B2115" s="7">
        <v>4115457142857.1426</v>
      </c>
      <c r="C2115" s="13">
        <v>0.27897573815494181</v>
      </c>
      <c r="D2115" s="14">
        <v>270052201.67397261</v>
      </c>
    </row>
    <row r="2116" spans="1:4">
      <c r="A2116" s="12">
        <v>35949</v>
      </c>
      <c r="B2116" s="7">
        <v>4119914285714.2861</v>
      </c>
      <c r="C2116" s="13">
        <v>0.28560731366183356</v>
      </c>
      <c r="D2116" s="14">
        <v>270058953.44383562</v>
      </c>
    </row>
    <row r="2117" spans="1:4">
      <c r="A2117" s="12">
        <v>35950</v>
      </c>
      <c r="B2117" s="7">
        <v>4124371428571.4287</v>
      </c>
      <c r="C2117" s="13">
        <v>0.29506175911276616</v>
      </c>
      <c r="D2117" s="14">
        <v>270065705.21369863</v>
      </c>
    </row>
    <row r="2118" spans="1:4">
      <c r="A2118" s="12">
        <v>35951</v>
      </c>
      <c r="B2118" s="7">
        <v>4128828571428.5713</v>
      </c>
      <c r="C2118" s="13">
        <v>0.29410568133560844</v>
      </c>
      <c r="D2118" s="14">
        <v>270072456.98356164</v>
      </c>
    </row>
    <row r="2119" spans="1:4">
      <c r="A2119" s="12">
        <v>35954</v>
      </c>
      <c r="B2119" s="7">
        <v>4142200000000</v>
      </c>
      <c r="C2119" s="13">
        <v>0.30616877130391534</v>
      </c>
      <c r="D2119" s="14">
        <v>270092712.29315066</v>
      </c>
    </row>
    <row r="2120" spans="1:4">
      <c r="A2120" s="12">
        <v>35955</v>
      </c>
      <c r="B2120" s="7">
        <v>4147471428571.4282</v>
      </c>
      <c r="C2120" s="13">
        <v>0.31923523245419255</v>
      </c>
      <c r="D2120" s="14">
        <v>270099464.06301367</v>
      </c>
    </row>
    <row r="2121" spans="1:4">
      <c r="A2121" s="12">
        <v>35956</v>
      </c>
      <c r="B2121" s="7">
        <v>4152742857142.8574</v>
      </c>
      <c r="C2121" s="13">
        <v>0.32465750417976103</v>
      </c>
      <c r="D2121" s="14">
        <v>270106215.83287674</v>
      </c>
    </row>
    <row r="2122" spans="1:4">
      <c r="A2122" s="12">
        <v>35957</v>
      </c>
      <c r="B2122" s="7">
        <v>4158014285714.2856</v>
      </c>
      <c r="C2122" s="13">
        <v>0.32593221848164589</v>
      </c>
      <c r="D2122" s="14">
        <v>270112967.60273975</v>
      </c>
    </row>
    <row r="2123" spans="1:4">
      <c r="A2123" s="12">
        <v>35958</v>
      </c>
      <c r="B2123" s="7">
        <v>4163285714285.7148</v>
      </c>
      <c r="C2123" s="13">
        <v>0.31679783032632464</v>
      </c>
      <c r="D2123" s="14">
        <v>270119719.37260276</v>
      </c>
    </row>
    <row r="2124" spans="1:4">
      <c r="A2124" s="12">
        <v>35961</v>
      </c>
      <c r="B2124" s="7">
        <v>4179100000000.0005</v>
      </c>
      <c r="C2124" s="13">
        <v>0.31898427589857431</v>
      </c>
      <c r="D2124" s="14">
        <v>270139974.68219179</v>
      </c>
    </row>
    <row r="2125" spans="1:4">
      <c r="A2125" s="12">
        <v>35962</v>
      </c>
      <c r="B2125" s="7">
        <v>4179000000000</v>
      </c>
      <c r="C2125" s="13">
        <v>0.33117432263679464</v>
      </c>
      <c r="D2125" s="14">
        <v>270146726.4520548</v>
      </c>
    </row>
    <row r="2126" spans="1:4">
      <c r="A2126" s="12">
        <v>35963</v>
      </c>
      <c r="B2126" s="7">
        <v>4178900000000.0005</v>
      </c>
      <c r="C2126" s="13">
        <v>0.29841819199864472</v>
      </c>
      <c r="D2126" s="14">
        <v>270153478.22191781</v>
      </c>
    </row>
    <row r="2127" spans="1:4">
      <c r="A2127" s="12">
        <v>35964</v>
      </c>
      <c r="B2127" s="7">
        <v>4178800000000</v>
      </c>
      <c r="C2127" s="13">
        <v>0.31100941358978268</v>
      </c>
      <c r="D2127" s="14">
        <v>270160229.99178082</v>
      </c>
    </row>
    <row r="2128" spans="1:4">
      <c r="A2128" s="12">
        <v>35965</v>
      </c>
      <c r="B2128" s="7">
        <v>4178700000000</v>
      </c>
      <c r="C2128" s="13">
        <v>0.2920057875790748</v>
      </c>
      <c r="D2128" s="14">
        <v>270166981.76164383</v>
      </c>
    </row>
    <row r="2129" spans="1:4">
      <c r="A2129" s="12">
        <v>35968</v>
      </c>
      <c r="B2129" s="7">
        <v>4178399999999.9995</v>
      </c>
      <c r="C2129" s="13">
        <v>0.26798609536303752</v>
      </c>
      <c r="D2129" s="14">
        <v>270187237.07123286</v>
      </c>
    </row>
    <row r="2130" spans="1:4">
      <c r="A2130" s="12">
        <v>35969</v>
      </c>
      <c r="B2130" s="7">
        <v>4173585714285.7139</v>
      </c>
      <c r="C2130" s="13">
        <v>0.25572765956461857</v>
      </c>
      <c r="D2130" s="14">
        <v>270193988.84109586</v>
      </c>
    </row>
    <row r="2131" spans="1:4">
      <c r="A2131" s="12">
        <v>35970</v>
      </c>
      <c r="B2131" s="7">
        <v>4168771428571.4282</v>
      </c>
      <c r="C2131" s="13">
        <v>0.26029020808155273</v>
      </c>
      <c r="D2131" s="14">
        <v>270200740.61095893</v>
      </c>
    </row>
    <row r="2132" spans="1:4">
      <c r="A2132" s="12">
        <v>35971</v>
      </c>
      <c r="B2132" s="7">
        <v>4163957142857.1426</v>
      </c>
      <c r="C2132" s="13">
        <v>0.262867276706443</v>
      </c>
      <c r="D2132" s="14">
        <v>270207492.38082194</v>
      </c>
    </row>
    <row r="2133" spans="1:4">
      <c r="A2133" s="12">
        <v>35972</v>
      </c>
      <c r="B2133" s="7">
        <v>4159142857142.8569</v>
      </c>
      <c r="C2133" s="13">
        <v>0.26203306557059064</v>
      </c>
      <c r="D2133" s="14">
        <v>270214244.15068495</v>
      </c>
    </row>
    <row r="2134" spans="1:4">
      <c r="A2134" s="12">
        <v>35975</v>
      </c>
      <c r="B2134" s="7">
        <v>4144700000000</v>
      </c>
      <c r="C2134" s="13">
        <v>0.25938865631182778</v>
      </c>
      <c r="D2134" s="14">
        <v>270234499.46027398</v>
      </c>
    </row>
    <row r="2135" spans="1:4">
      <c r="A2135" s="12">
        <v>35976</v>
      </c>
      <c r="B2135" s="7">
        <v>4142685714285.7144</v>
      </c>
      <c r="C2135" s="13">
        <v>0.25050878118524084</v>
      </c>
      <c r="D2135" s="14">
        <v>270241251.23013699</v>
      </c>
    </row>
    <row r="2136" spans="1:4">
      <c r="A2136" s="12">
        <v>35977</v>
      </c>
      <c r="B2136" s="7">
        <v>4140671428571.4287</v>
      </c>
      <c r="C2136" s="13">
        <v>0.24968267580291104</v>
      </c>
      <c r="D2136" s="14">
        <v>270248003</v>
      </c>
    </row>
    <row r="2137" spans="1:4">
      <c r="A2137" s="12">
        <v>35978</v>
      </c>
      <c r="B2137" s="7">
        <v>4138657142857.1431</v>
      </c>
      <c r="C2137" s="13">
        <v>0.24962661107705281</v>
      </c>
      <c r="D2137" s="14">
        <v>270254695.63013697</v>
      </c>
    </row>
    <row r="2138" spans="1:4">
      <c r="A2138" s="12">
        <v>35982</v>
      </c>
      <c r="B2138" s="7">
        <v>4130600000000.0005</v>
      </c>
      <c r="C2138" s="13">
        <v>0.26140772058212342</v>
      </c>
      <c r="D2138" s="14">
        <v>270281466.15068495</v>
      </c>
    </row>
    <row r="2139" spans="1:4">
      <c r="A2139" s="12">
        <v>35983</v>
      </c>
      <c r="B2139" s="7">
        <v>4141928571428.5718</v>
      </c>
      <c r="C2139" s="13">
        <v>0.26394715482883491</v>
      </c>
      <c r="D2139" s="14">
        <v>270288158.78082192</v>
      </c>
    </row>
    <row r="2140" spans="1:4">
      <c r="A2140" s="12">
        <v>35984</v>
      </c>
      <c r="B2140" s="7">
        <v>4153257142857.1426</v>
      </c>
      <c r="C2140" s="13">
        <v>0.26199588099711441</v>
      </c>
      <c r="D2140" s="14">
        <v>270294851.41095889</v>
      </c>
    </row>
    <row r="2141" spans="1:4">
      <c r="A2141" s="12">
        <v>35985</v>
      </c>
      <c r="B2141" s="7">
        <v>4164585714285.7139</v>
      </c>
      <c r="C2141" s="13">
        <v>0.26386382475062531</v>
      </c>
      <c r="D2141" s="14">
        <v>270301544.04109591</v>
      </c>
    </row>
    <row r="2142" spans="1:4">
      <c r="A2142" s="12">
        <v>35986</v>
      </c>
      <c r="B2142" s="7">
        <v>4175914285714.2861</v>
      </c>
      <c r="C2142" s="13">
        <v>0.26830360352146382</v>
      </c>
      <c r="D2142" s="14">
        <v>270308236.67123288</v>
      </c>
    </row>
    <row r="2143" spans="1:4">
      <c r="A2143" s="12">
        <v>35989</v>
      </c>
      <c r="B2143" s="7">
        <v>4209899999999.9995</v>
      </c>
      <c r="C2143" s="13">
        <v>0.27478165282975059</v>
      </c>
      <c r="D2143" s="14">
        <v>270328314.56164384</v>
      </c>
    </row>
    <row r="2144" spans="1:4">
      <c r="A2144" s="12">
        <v>35990</v>
      </c>
      <c r="B2144" s="7">
        <v>4206728571428.5708</v>
      </c>
      <c r="C2144" s="13">
        <v>0.26699474824387504</v>
      </c>
      <c r="D2144" s="14">
        <v>270335007.19178081</v>
      </c>
    </row>
    <row r="2145" spans="1:4">
      <c r="A2145" s="12">
        <v>35991</v>
      </c>
      <c r="B2145" s="7">
        <v>4203557142857.1431</v>
      </c>
      <c r="C2145" s="13">
        <v>0.26887925655272776</v>
      </c>
      <c r="D2145" s="14">
        <v>270341699.82191783</v>
      </c>
    </row>
    <row r="2146" spans="1:4">
      <c r="A2146" s="12">
        <v>35992</v>
      </c>
      <c r="B2146" s="7">
        <v>4200385714285.7144</v>
      </c>
      <c r="C2146" s="13">
        <v>0.28407107164945339</v>
      </c>
      <c r="D2146" s="14">
        <v>270348392.4520548</v>
      </c>
    </row>
    <row r="2147" spans="1:4">
      <c r="A2147" s="12">
        <v>35993</v>
      </c>
      <c r="B2147" s="7">
        <v>4197214285714.2852</v>
      </c>
      <c r="C2147" s="13">
        <v>0.28384352915051442</v>
      </c>
      <c r="D2147" s="14">
        <v>270355085.08219177</v>
      </c>
    </row>
    <row r="2148" spans="1:4">
      <c r="A2148" s="12">
        <v>35996</v>
      </c>
      <c r="B2148" s="7">
        <v>4187700000000</v>
      </c>
      <c r="C2148" s="13">
        <v>0.29902496125749878</v>
      </c>
      <c r="D2148" s="14">
        <v>270375162.97260273</v>
      </c>
    </row>
    <row r="2149" spans="1:4">
      <c r="A2149" s="12">
        <v>35997</v>
      </c>
      <c r="B2149" s="7">
        <v>4185628571428.5713</v>
      </c>
      <c r="C2149" s="13">
        <v>0.31654987597241296</v>
      </c>
      <c r="D2149" s="14">
        <v>270381855.60273975</v>
      </c>
    </row>
    <row r="2150" spans="1:4">
      <c r="A2150" s="12">
        <v>35998</v>
      </c>
      <c r="B2150" s="7">
        <v>4183557142857.1431</v>
      </c>
      <c r="C2150" s="13">
        <v>0.31598575493272663</v>
      </c>
      <c r="D2150" s="14">
        <v>270388548.23287672</v>
      </c>
    </row>
    <row r="2151" spans="1:4">
      <c r="A2151" s="12">
        <v>35999</v>
      </c>
      <c r="B2151" s="7">
        <v>4181485714285.7144</v>
      </c>
      <c r="C2151" s="13">
        <v>0.31564159260539248</v>
      </c>
      <c r="D2151" s="14">
        <v>270395240.86301368</v>
      </c>
    </row>
    <row r="2152" spans="1:4">
      <c r="A2152" s="12">
        <v>36000</v>
      </c>
      <c r="B2152" s="7">
        <v>4179414285714.2852</v>
      </c>
      <c r="C2152" s="13">
        <v>0.30371627549930824</v>
      </c>
      <c r="D2152" s="14">
        <v>270401933.49315071</v>
      </c>
    </row>
    <row r="2153" spans="1:4">
      <c r="A2153" s="12">
        <v>36003</v>
      </c>
      <c r="B2153" s="7">
        <v>4173200000000</v>
      </c>
      <c r="C2153" s="13">
        <v>0.30919024546800883</v>
      </c>
      <c r="D2153" s="14">
        <v>270422011.38356167</v>
      </c>
    </row>
    <row r="2154" spans="1:4">
      <c r="A2154" s="12">
        <v>36004</v>
      </c>
      <c r="B2154" s="7">
        <v>4169928571428.5718</v>
      </c>
      <c r="C2154" s="13">
        <v>0.31176512183869004</v>
      </c>
      <c r="D2154" s="14">
        <v>270428704.01369864</v>
      </c>
    </row>
    <row r="2155" spans="1:4">
      <c r="A2155" s="12">
        <v>36005</v>
      </c>
      <c r="B2155" s="7">
        <v>4166657142857.1426</v>
      </c>
      <c r="C2155" s="13">
        <v>0.3151059758607927</v>
      </c>
      <c r="D2155" s="14">
        <v>270435396.6438356</v>
      </c>
    </row>
    <row r="2156" spans="1:4">
      <c r="A2156" s="12">
        <v>36006</v>
      </c>
      <c r="B2156" s="7">
        <v>4163385714285.7144</v>
      </c>
      <c r="C2156" s="13">
        <v>0.31868625844125736</v>
      </c>
      <c r="D2156" s="14">
        <v>270442089.27397263</v>
      </c>
    </row>
    <row r="2157" spans="1:4">
      <c r="A2157" s="12">
        <v>36007</v>
      </c>
      <c r="B2157" s="7">
        <v>4160114285714.2856</v>
      </c>
      <c r="C2157" s="13">
        <v>0.33043868825789452</v>
      </c>
      <c r="D2157" s="14">
        <v>270448781.9041096</v>
      </c>
    </row>
    <row r="2158" spans="1:4">
      <c r="A2158" s="12">
        <v>36010</v>
      </c>
      <c r="B2158" s="7">
        <v>4150300000000</v>
      </c>
      <c r="C2158" s="13">
        <v>0.33060577120760831</v>
      </c>
      <c r="D2158" s="14">
        <v>270468859.79452056</v>
      </c>
    </row>
    <row r="2159" spans="1:4">
      <c r="A2159" s="12">
        <v>36011</v>
      </c>
      <c r="B2159" s="7">
        <v>4155414285714.2861</v>
      </c>
      <c r="C2159" s="13">
        <v>0.32502485517057356</v>
      </c>
      <c r="D2159" s="14">
        <v>270475552.42465752</v>
      </c>
    </row>
    <row r="2160" spans="1:4">
      <c r="A2160" s="12">
        <v>36012</v>
      </c>
      <c r="B2160" s="7">
        <v>4160528571428.5718</v>
      </c>
      <c r="C2160" s="13">
        <v>0.3308176688335755</v>
      </c>
      <c r="D2160" s="14">
        <v>270482245.05479455</v>
      </c>
    </row>
    <row r="2161" spans="1:4">
      <c r="A2161" s="12">
        <v>36013</v>
      </c>
      <c r="B2161" s="7">
        <v>4165642857142.8579</v>
      </c>
      <c r="C2161" s="13">
        <v>0.33696777954381768</v>
      </c>
      <c r="D2161" s="14">
        <v>270488937.68493152</v>
      </c>
    </row>
    <row r="2162" spans="1:4">
      <c r="A2162" s="12">
        <v>36014</v>
      </c>
      <c r="B2162" s="7">
        <v>4170757142857.1426</v>
      </c>
      <c r="C2162" s="13">
        <v>0.33653773101824558</v>
      </c>
      <c r="D2162" s="14">
        <v>270495630.31506848</v>
      </c>
    </row>
    <row r="2163" spans="1:4">
      <c r="A2163" s="12">
        <v>36017</v>
      </c>
      <c r="B2163" s="7">
        <v>4186100000000.0005</v>
      </c>
      <c r="C2163" s="13">
        <v>0.33246954032113396</v>
      </c>
      <c r="D2163" s="14">
        <v>270515708.20547944</v>
      </c>
    </row>
    <row r="2164" spans="1:4">
      <c r="A2164" s="12">
        <v>36018</v>
      </c>
      <c r="B2164" s="7">
        <v>4190514285714.2866</v>
      </c>
      <c r="C2164" s="13">
        <v>0.35181931526495841</v>
      </c>
      <c r="D2164" s="14">
        <v>270522400.83561641</v>
      </c>
    </row>
    <row r="2165" spans="1:4">
      <c r="A2165" s="12">
        <v>36019</v>
      </c>
      <c r="B2165" s="7">
        <v>4194928571428.5718</v>
      </c>
      <c r="C2165" s="13">
        <v>0.35052126524033134</v>
      </c>
      <c r="D2165" s="14">
        <v>270529093.46575344</v>
      </c>
    </row>
    <row r="2166" spans="1:4">
      <c r="A2166" s="12">
        <v>36020</v>
      </c>
      <c r="B2166" s="7">
        <v>4199342857142.8574</v>
      </c>
      <c r="C2166" s="13">
        <v>0.34482333582983049</v>
      </c>
      <c r="D2166" s="14">
        <v>270535786.0958904</v>
      </c>
    </row>
    <row r="2167" spans="1:4">
      <c r="A2167" s="12">
        <v>36021</v>
      </c>
      <c r="B2167" s="7">
        <v>4203757142857.1426</v>
      </c>
      <c r="C2167" s="13">
        <v>0.33262982996660923</v>
      </c>
      <c r="D2167" s="14">
        <v>270542478.72602737</v>
      </c>
    </row>
    <row r="2168" spans="1:4">
      <c r="A2168" s="12">
        <v>36024</v>
      </c>
      <c r="B2168" s="7">
        <v>4217000000000</v>
      </c>
      <c r="C2168" s="13">
        <v>0.30888987035161064</v>
      </c>
      <c r="D2168" s="14">
        <v>270562556.61643833</v>
      </c>
    </row>
    <row r="2169" spans="1:4">
      <c r="A2169" s="12">
        <v>36025</v>
      </c>
      <c r="B2169" s="7">
        <v>4216142857142.8569</v>
      </c>
      <c r="C2169" s="13">
        <v>0.32084128074276319</v>
      </c>
      <c r="D2169" s="14">
        <v>270569249.24657536</v>
      </c>
    </row>
    <row r="2170" spans="1:4">
      <c r="A2170" s="12">
        <v>36026</v>
      </c>
      <c r="B2170" s="7">
        <v>4215285714285.7148</v>
      </c>
      <c r="C2170" s="13">
        <v>0.32793687968864987</v>
      </c>
      <c r="D2170" s="14">
        <v>270575941.87671232</v>
      </c>
    </row>
    <row r="2171" spans="1:4">
      <c r="A2171" s="12">
        <v>36027</v>
      </c>
      <c r="B2171" s="7">
        <v>4214428571428.5718</v>
      </c>
      <c r="C2171" s="13">
        <v>0.31910050059706624</v>
      </c>
      <c r="D2171" s="14">
        <v>270582634.50684929</v>
      </c>
    </row>
    <row r="2172" spans="1:4">
      <c r="A2172" s="12">
        <v>36028</v>
      </c>
      <c r="B2172" s="7">
        <v>4213571428571.4282</v>
      </c>
      <c r="C2172" s="13">
        <v>0.3208585046162149</v>
      </c>
      <c r="D2172" s="14">
        <v>270589327.13698632</v>
      </c>
    </row>
    <row r="2173" spans="1:4">
      <c r="A2173" s="12">
        <v>36031</v>
      </c>
      <c r="B2173" s="7">
        <v>4211000000000</v>
      </c>
      <c r="C2173" s="13">
        <v>0.32126305592910848</v>
      </c>
      <c r="D2173" s="14">
        <v>270609405.02739727</v>
      </c>
    </row>
    <row r="2174" spans="1:4">
      <c r="A2174" s="12">
        <v>36032</v>
      </c>
      <c r="B2174" s="7">
        <v>4208142857142.8569</v>
      </c>
      <c r="C2174" s="13">
        <v>0.33686016451993728</v>
      </c>
      <c r="D2174" s="14">
        <v>270616097.65753424</v>
      </c>
    </row>
    <row r="2175" spans="1:4">
      <c r="A2175" s="12">
        <v>36033</v>
      </c>
      <c r="B2175" s="7">
        <v>4205285714285.7148</v>
      </c>
      <c r="C2175" s="13">
        <v>0.35200994713779449</v>
      </c>
      <c r="D2175" s="14">
        <v>270622790.28767121</v>
      </c>
    </row>
    <row r="2176" spans="1:4">
      <c r="A2176" s="12">
        <v>36034</v>
      </c>
      <c r="B2176" s="7">
        <v>4202428571428.5718</v>
      </c>
      <c r="C2176" s="13">
        <v>0.37468442978670774</v>
      </c>
      <c r="D2176" s="14">
        <v>270629482.91780823</v>
      </c>
    </row>
    <row r="2177" spans="1:4">
      <c r="A2177" s="12">
        <v>36035</v>
      </c>
      <c r="B2177" s="7">
        <v>4199571428571.4282</v>
      </c>
      <c r="C2177" s="13">
        <v>0.37361574040127388</v>
      </c>
      <c r="D2177" s="14">
        <v>270636175.5479452</v>
      </c>
    </row>
    <row r="2178" spans="1:4">
      <c r="A2178" s="12">
        <v>36038</v>
      </c>
      <c r="B2178" s="7">
        <v>4191000000000</v>
      </c>
      <c r="C2178" s="13">
        <v>0.35671479382045901</v>
      </c>
      <c r="D2178" s="14">
        <v>270656253.43835616</v>
      </c>
    </row>
    <row r="2179" spans="1:4">
      <c r="A2179" s="12">
        <v>36039</v>
      </c>
      <c r="B2179" s="7">
        <v>4191957142857.1426</v>
      </c>
      <c r="C2179" s="13">
        <v>0.34461138422011578</v>
      </c>
      <c r="D2179" s="14">
        <v>270662946.06849313</v>
      </c>
    </row>
    <row r="2180" spans="1:4">
      <c r="A2180" s="12">
        <v>36040</v>
      </c>
      <c r="B2180" s="7">
        <v>4192914285714.2861</v>
      </c>
      <c r="C2180" s="13">
        <v>0.37378357281232349</v>
      </c>
      <c r="D2180" s="14">
        <v>270669638.69863015</v>
      </c>
    </row>
    <row r="2181" spans="1:4">
      <c r="A2181" s="12">
        <v>36041</v>
      </c>
      <c r="B2181" s="7">
        <v>4193871428571.4287</v>
      </c>
      <c r="C2181" s="13">
        <v>0.34979726103679665</v>
      </c>
      <c r="D2181" s="14">
        <v>270676331.32876712</v>
      </c>
    </row>
    <row r="2182" spans="1:4">
      <c r="A2182" s="12">
        <v>36042</v>
      </c>
      <c r="B2182" s="7">
        <v>4194828571428.5713</v>
      </c>
      <c r="C2182" s="13">
        <v>0.33722612347873426</v>
      </c>
      <c r="D2182" s="14">
        <v>270683023.95890409</v>
      </c>
    </row>
    <row r="2183" spans="1:4">
      <c r="A2183" s="12">
        <v>36046</v>
      </c>
      <c r="B2183" s="7">
        <v>4206471428571.4282</v>
      </c>
      <c r="C2183" s="13">
        <v>0.32447451534093819</v>
      </c>
      <c r="D2183" s="14">
        <v>270709794.47945207</v>
      </c>
    </row>
    <row r="2184" spans="1:4">
      <c r="A2184" s="12">
        <v>36047</v>
      </c>
      <c r="B2184" s="7">
        <v>4215242857142.8574</v>
      </c>
      <c r="C2184" s="13">
        <v>0.33313641775033837</v>
      </c>
      <c r="D2184" s="14">
        <v>270716487.10958904</v>
      </c>
    </row>
    <row r="2185" spans="1:4">
      <c r="A2185" s="12">
        <v>36048</v>
      </c>
      <c r="B2185" s="7">
        <v>4224014285714.2856</v>
      </c>
      <c r="C2185" s="13">
        <v>0.3063665160350551</v>
      </c>
      <c r="D2185" s="14">
        <v>270723179.73972601</v>
      </c>
    </row>
    <row r="2186" spans="1:4">
      <c r="A2186" s="12">
        <v>36049</v>
      </c>
      <c r="B2186" s="7">
        <v>4232785714285.7148</v>
      </c>
      <c r="C2186" s="13">
        <v>0.32229366132802179</v>
      </c>
      <c r="D2186" s="14">
        <v>270729872.36986303</v>
      </c>
    </row>
    <row r="2187" spans="1:4">
      <c r="A2187" s="12">
        <v>36052</v>
      </c>
      <c r="B2187" s="7">
        <v>4259100000000.0005</v>
      </c>
      <c r="C2187" s="13">
        <v>0.31029937725504209</v>
      </c>
      <c r="D2187" s="14">
        <v>270749950.26027399</v>
      </c>
    </row>
    <row r="2188" spans="1:4">
      <c r="A2188" s="12">
        <v>36053</v>
      </c>
      <c r="B2188" s="7">
        <v>4259628571428.5713</v>
      </c>
      <c r="C2188" s="13">
        <v>0.2849134213865796</v>
      </c>
      <c r="D2188" s="14">
        <v>270756642.89041096</v>
      </c>
    </row>
    <row r="2189" spans="1:4">
      <c r="A2189" s="12">
        <v>36054</v>
      </c>
      <c r="B2189" s="7">
        <v>4260157142857.1431</v>
      </c>
      <c r="C2189" s="13">
        <v>0.27058575837063448</v>
      </c>
      <c r="D2189" s="14">
        <v>270763335.52054793</v>
      </c>
    </row>
    <row r="2190" spans="1:4">
      <c r="A2190" s="12">
        <v>36055</v>
      </c>
      <c r="B2190" s="7">
        <v>4260685714285.7144</v>
      </c>
      <c r="C2190" s="13">
        <v>0.27981313033933919</v>
      </c>
      <c r="D2190" s="14">
        <v>270770028.15068495</v>
      </c>
    </row>
    <row r="2191" spans="1:4">
      <c r="A2191" s="12">
        <v>36056</v>
      </c>
      <c r="B2191" s="7">
        <v>4261214285714.2861</v>
      </c>
      <c r="C2191" s="13">
        <v>0.26044354243856366</v>
      </c>
      <c r="D2191" s="14">
        <v>270776720.78082192</v>
      </c>
    </row>
    <row r="2192" spans="1:4">
      <c r="A2192" s="12">
        <v>36059</v>
      </c>
      <c r="B2192" s="7">
        <v>4262800000000</v>
      </c>
      <c r="C2192" s="13">
        <v>0.2684241977920751</v>
      </c>
      <c r="D2192" s="14">
        <v>270796798.67123288</v>
      </c>
    </row>
    <row r="2193" spans="1:4">
      <c r="A2193" s="12">
        <v>36060</v>
      </c>
      <c r="B2193" s="7">
        <v>4259042857142.8574</v>
      </c>
      <c r="C2193" s="13">
        <v>0.26696135758170075</v>
      </c>
      <c r="D2193" s="14">
        <v>270803491.30136985</v>
      </c>
    </row>
    <row r="2194" spans="1:4">
      <c r="A2194" s="12">
        <v>36061</v>
      </c>
      <c r="B2194" s="7">
        <v>4255285714285.7148</v>
      </c>
      <c r="C2194" s="13">
        <v>0.2730341478914754</v>
      </c>
      <c r="D2194" s="14">
        <v>270810183.93150687</v>
      </c>
    </row>
    <row r="2195" spans="1:4">
      <c r="A2195" s="12">
        <v>36062</v>
      </c>
      <c r="B2195" s="7">
        <v>4251528571428.5718</v>
      </c>
      <c r="C2195" s="13">
        <v>0.26564510936763525</v>
      </c>
      <c r="D2195" s="14">
        <v>270816876.56164384</v>
      </c>
    </row>
    <row r="2196" spans="1:4">
      <c r="A2196" s="12">
        <v>36063</v>
      </c>
      <c r="B2196" s="7">
        <v>4247771428571.4282</v>
      </c>
      <c r="C2196" s="13">
        <v>0.26749020603735385</v>
      </c>
      <c r="D2196" s="14">
        <v>270823569.19178081</v>
      </c>
    </row>
    <row r="2197" spans="1:4">
      <c r="A2197" s="12">
        <v>36066</v>
      </c>
      <c r="B2197" s="7">
        <v>4236500000000</v>
      </c>
      <c r="C2197" s="13">
        <v>0.28746783203831366</v>
      </c>
      <c r="D2197" s="14">
        <v>270843647.08219177</v>
      </c>
    </row>
    <row r="2198" spans="1:4">
      <c r="A2198" s="12">
        <v>36067</v>
      </c>
      <c r="B2198" s="7">
        <v>4231171428571.4287</v>
      </c>
      <c r="C2198" s="13">
        <v>0.24719898035976559</v>
      </c>
      <c r="D2198" s="14">
        <v>270850339.71232879</v>
      </c>
    </row>
    <row r="2199" spans="1:4">
      <c r="A2199" s="12">
        <v>36068</v>
      </c>
      <c r="B2199" s="7">
        <v>4225842857142.8569</v>
      </c>
      <c r="C2199" s="13">
        <v>0.23828316434533386</v>
      </c>
      <c r="D2199" s="14">
        <v>270857032.34246576</v>
      </c>
    </row>
    <row r="2200" spans="1:4">
      <c r="A2200" s="12">
        <v>36069</v>
      </c>
      <c r="B2200" s="7">
        <v>4220514285714.2856</v>
      </c>
      <c r="C2200" s="13">
        <v>0.28930423554341717</v>
      </c>
      <c r="D2200" s="14">
        <v>270863724.97260273</v>
      </c>
    </row>
    <row r="2201" spans="1:4">
      <c r="A2201" s="12">
        <v>36070</v>
      </c>
      <c r="B2201" s="7">
        <v>4215185714285.7144</v>
      </c>
      <c r="C2201" s="13">
        <v>0.24190886796729247</v>
      </c>
      <c r="D2201" s="14">
        <v>270870417.60273975</v>
      </c>
    </row>
    <row r="2202" spans="1:4">
      <c r="A2202" s="12">
        <v>36073</v>
      </c>
      <c r="B2202" s="7">
        <v>4199200000000</v>
      </c>
      <c r="C2202" s="13">
        <v>0.24764626431851894</v>
      </c>
      <c r="D2202" s="14">
        <v>270890495.49315071</v>
      </c>
    </row>
    <row r="2203" spans="1:4">
      <c r="A2203" s="12">
        <v>36074</v>
      </c>
      <c r="B2203" s="7">
        <v>4208257142857.1426</v>
      </c>
      <c r="C2203" s="13">
        <v>0.25082002245728885</v>
      </c>
      <c r="D2203" s="14">
        <v>270897188.12328768</v>
      </c>
    </row>
    <row r="2204" spans="1:4">
      <c r="A2204" s="12">
        <v>36075</v>
      </c>
      <c r="B2204" s="7">
        <v>4217314285714.2856</v>
      </c>
      <c r="C2204" s="13">
        <v>0.25017592556829304</v>
      </c>
      <c r="D2204" s="14">
        <v>270903880.75342464</v>
      </c>
    </row>
    <row r="2205" spans="1:4">
      <c r="A2205" s="12">
        <v>36076</v>
      </c>
      <c r="B2205" s="7">
        <v>4226371428571.4287</v>
      </c>
      <c r="C2205" s="13">
        <v>0.27036777668925283</v>
      </c>
      <c r="D2205" s="14">
        <v>270910573.38356167</v>
      </c>
    </row>
    <row r="2206" spans="1:4">
      <c r="A2206" s="12">
        <v>36077</v>
      </c>
      <c r="B2206" s="7">
        <v>4235428571428.5718</v>
      </c>
      <c r="C2206" s="13">
        <v>0.27607174186229144</v>
      </c>
      <c r="D2206" s="14">
        <v>270917266.01369864</v>
      </c>
    </row>
    <row r="2207" spans="1:4">
      <c r="A2207" s="12">
        <v>36080</v>
      </c>
      <c r="B2207" s="7">
        <v>4262600000000.0005</v>
      </c>
      <c r="C2207" s="13">
        <v>0.29002773198835397</v>
      </c>
      <c r="D2207" s="14">
        <v>270937343.9041096</v>
      </c>
    </row>
    <row r="2208" spans="1:4">
      <c r="A2208" s="12">
        <v>36081</v>
      </c>
      <c r="B2208" s="7">
        <v>4264114285714.2856</v>
      </c>
      <c r="C2208" s="13">
        <v>0.29330380512886012</v>
      </c>
      <c r="D2208" s="14">
        <v>270944036.53424656</v>
      </c>
    </row>
    <row r="2209" spans="1:4">
      <c r="A2209" s="12">
        <v>36082</v>
      </c>
      <c r="B2209" s="7">
        <v>4265628571428.5713</v>
      </c>
      <c r="C2209" s="13">
        <v>0.3005527612450849</v>
      </c>
      <c r="D2209" s="14">
        <v>270950729.16438359</v>
      </c>
    </row>
    <row r="2210" spans="1:4">
      <c r="A2210" s="12">
        <v>36083</v>
      </c>
      <c r="B2210" s="7">
        <v>4267142857142.8569</v>
      </c>
      <c r="C2210" s="13">
        <v>0.2922768113505439</v>
      </c>
      <c r="D2210" s="14">
        <v>270957421.79452056</v>
      </c>
    </row>
    <row r="2211" spans="1:4">
      <c r="A2211" s="12">
        <v>36084</v>
      </c>
      <c r="B2211" s="7">
        <v>4268657142857.1431</v>
      </c>
      <c r="C2211" s="13">
        <v>0.29002212482088258</v>
      </c>
      <c r="D2211" s="14">
        <v>270964114.42465752</v>
      </c>
    </row>
    <row r="2212" spans="1:4">
      <c r="A2212" s="12">
        <v>36087</v>
      </c>
      <c r="B2212" s="7">
        <v>4273200000000</v>
      </c>
      <c r="C2212" s="13">
        <v>0.29355818313778165</v>
      </c>
      <c r="D2212" s="14">
        <v>270984192.31506848</v>
      </c>
    </row>
    <row r="2213" spans="1:4">
      <c r="A2213" s="12">
        <v>36088</v>
      </c>
      <c r="B2213" s="7">
        <v>4274557142857.1431</v>
      </c>
      <c r="C2213" s="13">
        <v>0.28513484555001373</v>
      </c>
      <c r="D2213" s="14">
        <v>270990884.94520545</v>
      </c>
    </row>
    <row r="2214" spans="1:4">
      <c r="A2214" s="12">
        <v>36089</v>
      </c>
      <c r="B2214" s="7">
        <v>4275914285714.2852</v>
      </c>
      <c r="C2214" s="13">
        <v>0.28169569171913827</v>
      </c>
      <c r="D2214" s="14">
        <v>270997577.57534248</v>
      </c>
    </row>
    <row r="2215" spans="1:4">
      <c r="A2215" s="12">
        <v>36090</v>
      </c>
      <c r="B2215" s="7">
        <v>4277271428571.4282</v>
      </c>
      <c r="C2215" s="13">
        <v>0.28268446420878685</v>
      </c>
      <c r="D2215" s="14">
        <v>271004270.20547944</v>
      </c>
    </row>
    <row r="2216" spans="1:4">
      <c r="A2216" s="12">
        <v>36091</v>
      </c>
      <c r="B2216" s="7">
        <v>4278628571428.5713</v>
      </c>
      <c r="C2216" s="13">
        <v>0.28446959390227922</v>
      </c>
      <c r="D2216" s="14">
        <v>271010962.83561641</v>
      </c>
    </row>
    <row r="2217" spans="1:4">
      <c r="A2217" s="12">
        <v>36094</v>
      </c>
      <c r="B2217" s="7">
        <v>4282700000000</v>
      </c>
      <c r="C2217" s="13">
        <v>0.26634068227095398</v>
      </c>
      <c r="D2217" s="14">
        <v>271031040.72602737</v>
      </c>
    </row>
    <row r="2218" spans="1:4">
      <c r="A2218" s="12">
        <v>36095</v>
      </c>
      <c r="B2218" s="7">
        <v>4279857142857.1431</v>
      </c>
      <c r="C2218" s="13">
        <v>0.29020605982137876</v>
      </c>
      <c r="D2218" s="14">
        <v>271037733.3561644</v>
      </c>
    </row>
    <row r="2219" spans="1:4">
      <c r="A2219" s="12">
        <v>36096</v>
      </c>
      <c r="B2219" s="7">
        <v>4277014285714.2856</v>
      </c>
      <c r="C2219" s="13">
        <v>0.30850890201423525</v>
      </c>
      <c r="D2219" s="14">
        <v>271044425.98630136</v>
      </c>
    </row>
    <row r="2220" spans="1:4">
      <c r="A2220" s="12">
        <v>36097</v>
      </c>
      <c r="B2220" s="7">
        <v>4274171428571.4287</v>
      </c>
      <c r="C2220" s="13">
        <v>0.26084945573140805</v>
      </c>
      <c r="D2220" s="14">
        <v>271051118.61643833</v>
      </c>
    </row>
    <row r="2221" spans="1:4">
      <c r="A2221" s="12">
        <v>36098</v>
      </c>
      <c r="B2221" s="7">
        <v>4271328571428.5713</v>
      </c>
      <c r="C2221" s="13">
        <v>0.26696403748575376</v>
      </c>
      <c r="D2221" s="14">
        <v>271057811.24657536</v>
      </c>
    </row>
    <row r="2222" spans="1:4">
      <c r="A2222" s="12">
        <v>36101</v>
      </c>
      <c r="B2222" s="7">
        <v>4262800000000</v>
      </c>
      <c r="C2222" s="13">
        <v>0.25571650306989391</v>
      </c>
      <c r="D2222" s="14">
        <v>271077889.13698632</v>
      </c>
    </row>
    <row r="2223" spans="1:4">
      <c r="A2223" s="12">
        <v>36102</v>
      </c>
      <c r="B2223" s="7">
        <v>4266600000000.0005</v>
      </c>
      <c r="C2223" s="13">
        <v>0.25201018946140469</v>
      </c>
      <c r="D2223" s="14">
        <v>271084581.76712328</v>
      </c>
    </row>
    <row r="2224" spans="1:4">
      <c r="A2224" s="12">
        <v>36103</v>
      </c>
      <c r="B2224" s="7">
        <v>4270399999999.9995</v>
      </c>
      <c r="C2224" s="13">
        <v>0.25648832904257174</v>
      </c>
      <c r="D2224" s="14">
        <v>271091274.39726025</v>
      </c>
    </row>
    <row r="2225" spans="1:4">
      <c r="A2225" s="12">
        <v>36104</v>
      </c>
      <c r="B2225" s="7">
        <v>4274200000000</v>
      </c>
      <c r="C2225" s="13">
        <v>0.2434907548601121</v>
      </c>
      <c r="D2225" s="14">
        <v>271097967.02739727</v>
      </c>
    </row>
    <row r="2226" spans="1:4">
      <c r="A2226" s="12">
        <v>36105</v>
      </c>
      <c r="B2226" s="7">
        <v>4278000000000</v>
      </c>
      <c r="C2226" s="13">
        <v>0.24427567206412884</v>
      </c>
      <c r="D2226" s="14">
        <v>271104659.65753424</v>
      </c>
    </row>
    <row r="2227" spans="1:4">
      <c r="A2227" s="12">
        <v>36108</v>
      </c>
      <c r="B2227" s="7">
        <v>4289399999999.9995</v>
      </c>
      <c r="C2227" s="13">
        <v>0.25876342215255121</v>
      </c>
      <c r="D2227" s="14">
        <v>271124737.5479452</v>
      </c>
    </row>
    <row r="2228" spans="1:4">
      <c r="A2228" s="12">
        <v>36109</v>
      </c>
      <c r="B2228" s="7">
        <v>4295399999999.9995</v>
      </c>
      <c r="C2228" s="13">
        <v>0.25364755982475834</v>
      </c>
      <c r="D2228" s="14">
        <v>271131430.17808217</v>
      </c>
    </row>
    <row r="2229" spans="1:4">
      <c r="A2229" s="12">
        <v>36110</v>
      </c>
      <c r="B2229" s="7">
        <v>4301399999999.9995</v>
      </c>
      <c r="C2229" s="13">
        <v>0.25833810041741284</v>
      </c>
      <c r="D2229" s="14">
        <v>271138122.80821919</v>
      </c>
    </row>
    <row r="2230" spans="1:4">
      <c r="A2230" s="12">
        <v>36111</v>
      </c>
      <c r="B2230" s="7">
        <v>4307399999999.9995</v>
      </c>
      <c r="C2230" s="13">
        <v>0.25999365481546632</v>
      </c>
      <c r="D2230" s="14">
        <v>271144815.43835616</v>
      </c>
    </row>
    <row r="2231" spans="1:4">
      <c r="A2231" s="12">
        <v>36112</v>
      </c>
      <c r="B2231" s="7">
        <v>4313399999999.9995</v>
      </c>
      <c r="C2231" s="13">
        <v>0.25518455917258964</v>
      </c>
      <c r="D2231" s="14">
        <v>271151508.06849313</v>
      </c>
    </row>
    <row r="2232" spans="1:4">
      <c r="A2232" s="12">
        <v>36115</v>
      </c>
      <c r="B2232" s="7">
        <v>4331399999999.9995</v>
      </c>
      <c r="C2232" s="13">
        <v>0.27765747167112942</v>
      </c>
      <c r="D2232" s="14">
        <v>271171585.95890409</v>
      </c>
    </row>
    <row r="2233" spans="1:4">
      <c r="A2233" s="12">
        <v>36116</v>
      </c>
      <c r="B2233" s="7">
        <v>4332371428571.4287</v>
      </c>
      <c r="C2233" s="13">
        <v>0.28463321728258051</v>
      </c>
      <c r="D2233" s="14">
        <v>271178278.58904111</v>
      </c>
    </row>
    <row r="2234" spans="1:4">
      <c r="A2234" s="12">
        <v>36117</v>
      </c>
      <c r="B2234" s="7">
        <v>4333342857142.8569</v>
      </c>
      <c r="C2234" s="13">
        <v>0.29760306201424541</v>
      </c>
      <c r="D2234" s="14">
        <v>271184971.21917808</v>
      </c>
    </row>
    <row r="2235" spans="1:4">
      <c r="A2235" s="12">
        <v>36118</v>
      </c>
      <c r="B2235" s="7">
        <v>4334314285714.2856</v>
      </c>
      <c r="C2235" s="13">
        <v>0.29621535090647944</v>
      </c>
      <c r="D2235" s="14">
        <v>271191663.84931505</v>
      </c>
    </row>
    <row r="2236" spans="1:4">
      <c r="A2236" s="12">
        <v>36119</v>
      </c>
      <c r="B2236" s="7">
        <v>4335285714285.7139</v>
      </c>
      <c r="C2236" s="13">
        <v>0.30287427546571549</v>
      </c>
      <c r="D2236" s="14">
        <v>271198356.47945207</v>
      </c>
    </row>
    <row r="2237" spans="1:4">
      <c r="A2237" s="12">
        <v>36122</v>
      </c>
      <c r="B2237" s="7">
        <v>4338200000000</v>
      </c>
      <c r="C2237" s="13">
        <v>0.3079365176829254</v>
      </c>
      <c r="D2237" s="14">
        <v>271218434.36986303</v>
      </c>
    </row>
    <row r="2238" spans="1:4">
      <c r="A2238" s="12">
        <v>36123</v>
      </c>
      <c r="B2238" s="7">
        <v>4335057142857.1431</v>
      </c>
      <c r="C2238" s="13">
        <v>0.30442962800032086</v>
      </c>
      <c r="D2238" s="14">
        <v>271225127</v>
      </c>
    </row>
    <row r="2239" spans="1:4">
      <c r="A2239" s="12">
        <v>36124</v>
      </c>
      <c r="B2239" s="7">
        <v>4331914285714.2852</v>
      </c>
      <c r="C2239" s="13">
        <v>0.30045452542857831</v>
      </c>
      <c r="D2239" s="14">
        <v>271231819.63013697</v>
      </c>
    </row>
    <row r="2240" spans="1:4">
      <c r="A2240" s="12">
        <v>36129</v>
      </c>
      <c r="B2240" s="7">
        <v>4316200000000</v>
      </c>
      <c r="C2240" s="13">
        <v>0.33984826459439638</v>
      </c>
      <c r="D2240" s="14">
        <v>271265282.78082192</v>
      </c>
    </row>
    <row r="2241" spans="1:4">
      <c r="A2241" s="12">
        <v>36130</v>
      </c>
      <c r="B2241" s="7">
        <v>4318342857142.8569</v>
      </c>
      <c r="C2241" s="13">
        <v>0.34426881711334173</v>
      </c>
      <c r="D2241" s="14">
        <v>271271975.41095889</v>
      </c>
    </row>
    <row r="2242" spans="1:4">
      <c r="A2242" s="12">
        <v>36131</v>
      </c>
      <c r="B2242" s="7">
        <v>4320485714285.7144</v>
      </c>
      <c r="C2242" s="13">
        <v>0.35520442897548998</v>
      </c>
      <c r="D2242" s="14">
        <v>271278668.04109591</v>
      </c>
    </row>
    <row r="2243" spans="1:4">
      <c r="A2243" s="12">
        <v>36132</v>
      </c>
      <c r="B2243" s="7">
        <v>4322628571428.5713</v>
      </c>
      <c r="C2243" s="13">
        <v>0.34354855080094004</v>
      </c>
      <c r="D2243" s="14">
        <v>271285360.67123288</v>
      </c>
    </row>
    <row r="2244" spans="1:4">
      <c r="A2244" s="12">
        <v>36133</v>
      </c>
      <c r="B2244" s="7">
        <v>4324771428571.4282</v>
      </c>
      <c r="C2244" s="13">
        <v>0.34044139487633385</v>
      </c>
      <c r="D2244" s="14">
        <v>271292053.30136985</v>
      </c>
    </row>
    <row r="2245" spans="1:4">
      <c r="A2245" s="12">
        <v>36136</v>
      </c>
      <c r="B2245" s="7">
        <v>4331200000000</v>
      </c>
      <c r="C2245" s="13">
        <v>0.31838359353075435</v>
      </c>
      <c r="D2245" s="14">
        <v>271312131.19178081</v>
      </c>
    </row>
    <row r="2246" spans="1:4">
      <c r="A2246" s="12">
        <v>36137</v>
      </c>
      <c r="B2246" s="7">
        <v>4337771428571.4282</v>
      </c>
      <c r="C2246" s="13">
        <v>0.35087779678880293</v>
      </c>
      <c r="D2246" s="14">
        <v>271318823.82191783</v>
      </c>
    </row>
    <row r="2247" spans="1:4">
      <c r="A2247" s="12">
        <v>36138</v>
      </c>
      <c r="B2247" s="7">
        <v>4344342857142.8569</v>
      </c>
      <c r="C2247" s="13">
        <v>0.36364136603218755</v>
      </c>
      <c r="D2247" s="14">
        <v>271325516.4520548</v>
      </c>
    </row>
    <row r="2248" spans="1:4">
      <c r="A2248" s="12">
        <v>36139</v>
      </c>
      <c r="B2248" s="7">
        <v>4350914285714.2852</v>
      </c>
      <c r="C2248" s="13">
        <v>0.37124496269777346</v>
      </c>
      <c r="D2248" s="14">
        <v>271332209.08219177</v>
      </c>
    </row>
    <row r="2249" spans="1:4">
      <c r="A2249" s="12">
        <v>36140</v>
      </c>
      <c r="B2249" s="7">
        <v>4357485714285.7144</v>
      </c>
      <c r="C2249" s="13">
        <v>0.36647457202387451</v>
      </c>
      <c r="D2249" s="14">
        <v>271338901.71232879</v>
      </c>
    </row>
    <row r="2250" spans="1:4">
      <c r="A2250" s="12">
        <v>36143</v>
      </c>
      <c r="B2250" s="7">
        <v>4377200000000</v>
      </c>
      <c r="C2250" s="13">
        <v>0.34404762075168244</v>
      </c>
      <c r="D2250" s="14">
        <v>271358979.60273975</v>
      </c>
    </row>
    <row r="2251" spans="1:4">
      <c r="A2251" s="12">
        <v>36144</v>
      </c>
      <c r="B2251" s="7">
        <v>4377542857142.8574</v>
      </c>
      <c r="C2251" s="13">
        <v>0.3409675703138742</v>
      </c>
      <c r="D2251" s="14">
        <v>271365672.23287672</v>
      </c>
    </row>
    <row r="2252" spans="1:4">
      <c r="A2252" s="12">
        <v>36145</v>
      </c>
      <c r="B2252" s="7">
        <v>4377885714285.7144</v>
      </c>
      <c r="C2252" s="13">
        <v>0.32506132638867985</v>
      </c>
      <c r="D2252" s="14">
        <v>271372364.86301368</v>
      </c>
    </row>
    <row r="2253" spans="1:4">
      <c r="A2253" s="12">
        <v>36146</v>
      </c>
      <c r="B2253" s="7">
        <v>4378228571428.5718</v>
      </c>
      <c r="C2253" s="13">
        <v>0.32932779015878544</v>
      </c>
      <c r="D2253" s="14">
        <v>271379057.49315071</v>
      </c>
    </row>
    <row r="2254" spans="1:4">
      <c r="A2254" s="12">
        <v>36147</v>
      </c>
      <c r="B2254" s="7">
        <v>4378571428571.4282</v>
      </c>
      <c r="C2254" s="13">
        <v>0.32872440941872666</v>
      </c>
      <c r="D2254" s="14">
        <v>271385750.12328768</v>
      </c>
    </row>
    <row r="2255" spans="1:4">
      <c r="A2255" s="12">
        <v>36150</v>
      </c>
      <c r="B2255" s="7">
        <v>4379600000000.0005</v>
      </c>
      <c r="C2255" s="13">
        <v>0.34988231997931007</v>
      </c>
      <c r="D2255" s="14">
        <v>271405828.01369864</v>
      </c>
    </row>
    <row r="2256" spans="1:4">
      <c r="A2256" s="12">
        <v>36151</v>
      </c>
      <c r="B2256" s="7">
        <v>4380214285714.2861</v>
      </c>
      <c r="C2256" s="13">
        <v>0.3495507891440689</v>
      </c>
      <c r="D2256" s="14">
        <v>271412520.6438356</v>
      </c>
    </row>
    <row r="2257" spans="1:4">
      <c r="A2257" s="12">
        <v>36152</v>
      </c>
      <c r="B2257" s="7">
        <v>4380828571428.5713</v>
      </c>
      <c r="C2257" s="13">
        <v>0.35051282765887892</v>
      </c>
      <c r="D2257" s="14">
        <v>271419213.27397263</v>
      </c>
    </row>
    <row r="2258" spans="1:4">
      <c r="A2258" s="12">
        <v>36153</v>
      </c>
      <c r="B2258" s="7">
        <v>4381442857142.8569</v>
      </c>
      <c r="C2258" s="13">
        <v>0.35715498199804641</v>
      </c>
      <c r="D2258" s="14">
        <v>271425905.9041096</v>
      </c>
    </row>
    <row r="2259" spans="1:4">
      <c r="A2259" s="12">
        <v>36157</v>
      </c>
      <c r="B2259" s="7">
        <v>4383899999999.9995</v>
      </c>
      <c r="C2259" s="13">
        <v>0.37156486286846963</v>
      </c>
      <c r="D2259" s="14">
        <v>271452676.42465752</v>
      </c>
    </row>
    <row r="2260" spans="1:4">
      <c r="A2260" s="12">
        <v>36158</v>
      </c>
      <c r="B2260" s="7">
        <v>4383314285714.2856</v>
      </c>
      <c r="C2260" s="13">
        <v>0.3723048536567351</v>
      </c>
      <c r="D2260" s="14">
        <v>271459369.05479455</v>
      </c>
    </row>
    <row r="2261" spans="1:4">
      <c r="A2261" s="12">
        <v>36159</v>
      </c>
      <c r="B2261" s="7">
        <v>4382728571428.5708</v>
      </c>
      <c r="C2261" s="13">
        <v>0.34901546305040748</v>
      </c>
      <c r="D2261" s="14">
        <v>271466061.68493152</v>
      </c>
    </row>
    <row r="2262" spans="1:4">
      <c r="A2262" s="12">
        <v>36160</v>
      </c>
      <c r="B2262" s="7">
        <v>4382142857142.8569</v>
      </c>
      <c r="C2262" s="13">
        <v>0.33519656787428032</v>
      </c>
      <c r="D2262" s="14">
        <v>271472754.31506848</v>
      </c>
    </row>
    <row r="2263" spans="1:4">
      <c r="A2263" s="12">
        <v>36164</v>
      </c>
      <c r="B2263" s="7">
        <v>4379800000000</v>
      </c>
      <c r="C2263" s="13">
        <v>0.31337722284695285</v>
      </c>
      <c r="D2263" s="14">
        <v>271499524.83561641</v>
      </c>
    </row>
    <row r="2264" spans="1:4">
      <c r="A2264" s="12">
        <v>36165</v>
      </c>
      <c r="B2264" s="7">
        <v>4385771428571.4292</v>
      </c>
      <c r="C2264" s="13">
        <v>0.3309678765068147</v>
      </c>
      <c r="D2264" s="14">
        <v>271506217.46575344</v>
      </c>
    </row>
    <row r="2265" spans="1:4">
      <c r="A2265" s="12">
        <v>36166</v>
      </c>
      <c r="B2265" s="7">
        <v>4391742857142.8574</v>
      </c>
      <c r="C2265" s="13">
        <v>0.33017014008128903</v>
      </c>
      <c r="D2265" s="14">
        <v>271512910.0958904</v>
      </c>
    </row>
    <row r="2266" spans="1:4">
      <c r="A2266" s="12">
        <v>36167</v>
      </c>
      <c r="B2266" s="7">
        <v>4397714285714.2861</v>
      </c>
      <c r="C2266" s="13">
        <v>0.34252207959602227</v>
      </c>
      <c r="D2266" s="14">
        <v>271519602.72602737</v>
      </c>
    </row>
    <row r="2267" spans="1:4">
      <c r="A2267" s="12">
        <v>36168</v>
      </c>
      <c r="B2267" s="7">
        <v>4403685714285.7139</v>
      </c>
      <c r="C2267" s="13">
        <v>0.34456281406658734</v>
      </c>
      <c r="D2267" s="14">
        <v>271526295.3561644</v>
      </c>
    </row>
    <row r="2268" spans="1:4">
      <c r="A2268" s="12">
        <v>36171</v>
      </c>
      <c r="B2268" s="7">
        <v>4421600000000</v>
      </c>
      <c r="C2268" s="13">
        <v>0.3497345043453145</v>
      </c>
      <c r="D2268" s="14">
        <v>271546373.24657536</v>
      </c>
    </row>
    <row r="2269" spans="1:4">
      <c r="A2269" s="12">
        <v>36172</v>
      </c>
      <c r="B2269" s="7">
        <v>4420571428571.4287</v>
      </c>
      <c r="C2269" s="13">
        <v>0.34844847118761685</v>
      </c>
      <c r="D2269" s="14">
        <v>271553065.87671232</v>
      </c>
    </row>
    <row r="2270" spans="1:4">
      <c r="A2270" s="12">
        <v>36173</v>
      </c>
      <c r="B2270" s="7">
        <v>4419542857142.8574</v>
      </c>
      <c r="C2270" s="13">
        <v>0.36495416497343758</v>
      </c>
      <c r="D2270" s="14">
        <v>271559758.50684929</v>
      </c>
    </row>
    <row r="2271" spans="1:4">
      <c r="A2271" s="12">
        <v>36174</v>
      </c>
      <c r="B2271" s="7">
        <v>4418514285714.2852</v>
      </c>
      <c r="C2271" s="13">
        <v>0.35904418675355565</v>
      </c>
      <c r="D2271" s="14">
        <v>271566451.13698632</v>
      </c>
    </row>
    <row r="2272" spans="1:4">
      <c r="A2272" s="12">
        <v>36175</v>
      </c>
      <c r="B2272" s="7">
        <v>4417485714285.7148</v>
      </c>
      <c r="C2272" s="13">
        <v>0.36146619525708334</v>
      </c>
      <c r="D2272" s="14">
        <v>271573143.76712328</v>
      </c>
    </row>
    <row r="2273" spans="1:4">
      <c r="A2273" s="12">
        <v>36179</v>
      </c>
      <c r="B2273" s="7">
        <v>4412814285714.2861</v>
      </c>
      <c r="C2273" s="13">
        <v>0.3579741295905115</v>
      </c>
      <c r="D2273" s="14">
        <v>271599914.28767121</v>
      </c>
    </row>
    <row r="2274" spans="1:4">
      <c r="A2274" s="12">
        <v>36180</v>
      </c>
      <c r="B2274" s="7">
        <v>4411228571428.5713</v>
      </c>
      <c r="C2274" s="13">
        <v>0.35935220376078264</v>
      </c>
      <c r="D2274" s="14">
        <v>271606606.91780823</v>
      </c>
    </row>
    <row r="2275" spans="1:4">
      <c r="A2275" s="12">
        <v>36181</v>
      </c>
      <c r="B2275" s="7">
        <v>4409642857142.8564</v>
      </c>
      <c r="C2275" s="13">
        <v>0.34074961794125985</v>
      </c>
      <c r="D2275" s="14">
        <v>271613299.5479452</v>
      </c>
    </row>
    <row r="2276" spans="1:4">
      <c r="A2276" s="12">
        <v>36182</v>
      </c>
      <c r="B2276" s="7">
        <v>4408057142857.1426</v>
      </c>
      <c r="C2276" s="13">
        <v>0.35840386471103908</v>
      </c>
      <c r="D2276" s="14">
        <v>271619992.17808217</v>
      </c>
    </row>
    <row r="2277" spans="1:4">
      <c r="A2277" s="12">
        <v>36185</v>
      </c>
      <c r="B2277" s="7">
        <v>4403300000000</v>
      </c>
      <c r="C2277" s="13">
        <v>0.37576852142982298</v>
      </c>
      <c r="D2277" s="14">
        <v>271640070.06849313</v>
      </c>
    </row>
    <row r="2278" spans="1:4">
      <c r="A2278" s="12">
        <v>36186</v>
      </c>
      <c r="B2278" s="7">
        <v>4396542857142.8574</v>
      </c>
      <c r="C2278" s="13">
        <v>0.38058316925242391</v>
      </c>
      <c r="D2278" s="14">
        <v>271646762.69863015</v>
      </c>
    </row>
    <row r="2279" spans="1:4">
      <c r="A2279" s="12">
        <v>36187</v>
      </c>
      <c r="B2279" s="7">
        <v>4389785714285.7148</v>
      </c>
      <c r="C2279" s="13">
        <v>0.35700107869130515</v>
      </c>
      <c r="D2279" s="14">
        <v>271653455.32876712</v>
      </c>
    </row>
    <row r="2280" spans="1:4">
      <c r="A2280" s="12">
        <v>36188</v>
      </c>
      <c r="B2280" s="7">
        <v>4383028571428.5718</v>
      </c>
      <c r="C2280" s="13">
        <v>0.34618550124432834</v>
      </c>
      <c r="D2280" s="14">
        <v>271660147.95890409</v>
      </c>
    </row>
    <row r="2281" spans="1:4">
      <c r="A2281" s="12">
        <v>36189</v>
      </c>
      <c r="B2281" s="7">
        <v>4376271428571.4282</v>
      </c>
      <c r="C2281" s="13">
        <v>0.35769454883783641</v>
      </c>
      <c r="D2281" s="14">
        <v>271666840.58904111</v>
      </c>
    </row>
    <row r="2282" spans="1:4">
      <c r="A2282" s="12">
        <v>36192</v>
      </c>
      <c r="B2282" s="7">
        <v>4356000000000</v>
      </c>
      <c r="C2282" s="13">
        <v>0.37032595612269581</v>
      </c>
      <c r="D2282" s="14">
        <v>271686918.47945207</v>
      </c>
    </row>
    <row r="2283" spans="1:4">
      <c r="A2283" s="12">
        <v>36193</v>
      </c>
      <c r="B2283" s="7">
        <v>4357528571428.5708</v>
      </c>
      <c r="C2283" s="13">
        <v>0.35533583848990863</v>
      </c>
      <c r="D2283" s="14">
        <v>271693611.10958904</v>
      </c>
    </row>
    <row r="2284" spans="1:4">
      <c r="A2284" s="12">
        <v>36194</v>
      </c>
      <c r="B2284" s="7">
        <v>4359057142857.1431</v>
      </c>
      <c r="C2284" s="13">
        <v>0.36410124316981818</v>
      </c>
      <c r="D2284" s="14">
        <v>271700303.73972601</v>
      </c>
    </row>
    <row r="2285" spans="1:4">
      <c r="A2285" s="12">
        <v>36195</v>
      </c>
      <c r="B2285" s="7">
        <v>4360585714285.7139</v>
      </c>
      <c r="C2285" s="13">
        <v>0.35679987623844589</v>
      </c>
      <c r="D2285" s="14">
        <v>271706996.36986303</v>
      </c>
    </row>
    <row r="2286" spans="1:4">
      <c r="A2286" s="12">
        <v>36196</v>
      </c>
      <c r="B2286" s="7">
        <v>4362114285714.2856</v>
      </c>
      <c r="C2286" s="13">
        <v>0.36528277318813718</v>
      </c>
      <c r="D2286" s="14">
        <v>271713689</v>
      </c>
    </row>
    <row r="2287" spans="1:4">
      <c r="A2287" s="12">
        <v>36199</v>
      </c>
      <c r="B2287" s="7">
        <v>4366700000000</v>
      </c>
      <c r="C2287" s="13">
        <v>0.3629968158424362</v>
      </c>
      <c r="D2287" s="14">
        <v>271733766.89041096</v>
      </c>
    </row>
    <row r="2288" spans="1:4">
      <c r="A2288" s="12">
        <v>36200</v>
      </c>
      <c r="B2288" s="7">
        <v>4371757142857.1426</v>
      </c>
      <c r="C2288" s="13">
        <v>0.35904973413878372</v>
      </c>
      <c r="D2288" s="14">
        <v>271740459.52054793</v>
      </c>
    </row>
    <row r="2289" spans="1:4">
      <c r="A2289" s="12">
        <v>36201</v>
      </c>
      <c r="B2289" s="7">
        <v>4376814285714.2856</v>
      </c>
      <c r="C2289" s="13">
        <v>0.36989505968294834</v>
      </c>
      <c r="D2289" s="14">
        <v>271747152.15068495</v>
      </c>
    </row>
    <row r="2290" spans="1:4">
      <c r="A2290" s="12">
        <v>36202</v>
      </c>
      <c r="B2290" s="7">
        <v>4381871428571.4287</v>
      </c>
      <c r="C2290" s="13">
        <v>0.35697307486678787</v>
      </c>
      <c r="D2290" s="14">
        <v>271753844.78082192</v>
      </c>
    </row>
    <row r="2291" spans="1:4">
      <c r="A2291" s="12">
        <v>36203</v>
      </c>
      <c r="B2291" s="7">
        <v>4386928571428.5718</v>
      </c>
      <c r="C2291" s="13">
        <v>0.36233756814039492</v>
      </c>
      <c r="D2291" s="14">
        <v>271760537.41095889</v>
      </c>
    </row>
    <row r="2292" spans="1:4">
      <c r="A2292" s="12">
        <v>36207</v>
      </c>
      <c r="B2292" s="7">
        <v>4402571428571.4287</v>
      </c>
      <c r="C2292" s="13">
        <v>0.37071197362874092</v>
      </c>
      <c r="D2292" s="14">
        <v>271787307.93150687</v>
      </c>
    </row>
    <row r="2293" spans="1:4">
      <c r="A2293" s="12">
        <v>36208</v>
      </c>
      <c r="B2293" s="7">
        <v>4403042857142.8574</v>
      </c>
      <c r="C2293" s="13">
        <v>0.37269156635817585</v>
      </c>
      <c r="D2293" s="14">
        <v>271794000.56164384</v>
      </c>
    </row>
    <row r="2294" spans="1:4">
      <c r="A2294" s="12">
        <v>36209</v>
      </c>
      <c r="B2294" s="7">
        <v>4403514285714.2852</v>
      </c>
      <c r="C2294" s="13">
        <v>0.37237077874689828</v>
      </c>
      <c r="D2294" s="14">
        <v>271800693.19178081</v>
      </c>
    </row>
    <row r="2295" spans="1:4">
      <c r="A2295" s="12">
        <v>36210</v>
      </c>
      <c r="B2295" s="7">
        <v>4403985714285.7148</v>
      </c>
      <c r="C2295" s="13">
        <v>0.37592420496725121</v>
      </c>
      <c r="D2295" s="14">
        <v>271807385.82191783</v>
      </c>
    </row>
    <row r="2296" spans="1:4">
      <c r="A2296" s="12">
        <v>36213</v>
      </c>
      <c r="B2296" s="7">
        <v>4405400000000</v>
      </c>
      <c r="C2296" s="13">
        <v>0.38405693582711781</v>
      </c>
      <c r="D2296" s="14">
        <v>271827463.71232879</v>
      </c>
    </row>
    <row r="2297" spans="1:4">
      <c r="A2297" s="12">
        <v>36214</v>
      </c>
      <c r="B2297" s="7">
        <v>4404200000000</v>
      </c>
      <c r="C2297" s="13">
        <v>0.37526878522494972</v>
      </c>
      <c r="D2297" s="14">
        <v>271834156.34246576</v>
      </c>
    </row>
    <row r="2298" spans="1:4">
      <c r="A2298" s="12">
        <v>36215</v>
      </c>
      <c r="B2298" s="7">
        <v>4403000000000</v>
      </c>
      <c r="C2298" s="13">
        <v>0.38237080872943907</v>
      </c>
      <c r="D2298" s="14">
        <v>271840848.97260273</v>
      </c>
    </row>
    <row r="2299" spans="1:4">
      <c r="A2299" s="12">
        <v>36216</v>
      </c>
      <c r="B2299" s="7">
        <v>4401800000000</v>
      </c>
      <c r="C2299" s="13">
        <v>0.38372793752534101</v>
      </c>
      <c r="D2299" s="14">
        <v>271847541.60273975</v>
      </c>
    </row>
    <row r="2300" spans="1:4">
      <c r="A2300" s="12">
        <v>36217</v>
      </c>
      <c r="B2300" s="7">
        <v>4400599999999.999</v>
      </c>
      <c r="C2300" s="13">
        <v>0.39597332589392326</v>
      </c>
      <c r="D2300" s="14">
        <v>271854234.23287672</v>
      </c>
    </row>
    <row r="2301" spans="1:4">
      <c r="A2301" s="12">
        <v>36220</v>
      </c>
      <c r="B2301" s="7">
        <v>4397000000000</v>
      </c>
      <c r="C2301" s="13">
        <v>0.38045346777171418</v>
      </c>
      <c r="D2301" s="14">
        <v>271874312.12328768</v>
      </c>
    </row>
    <row r="2302" spans="1:4">
      <c r="A2302" s="12">
        <v>36221</v>
      </c>
      <c r="B2302" s="7">
        <v>4398285714285.7148</v>
      </c>
      <c r="C2302" s="13">
        <v>0.37704208949279139</v>
      </c>
      <c r="D2302" s="14">
        <v>271881004.75342464</v>
      </c>
    </row>
    <row r="2303" spans="1:4">
      <c r="A2303" s="12">
        <v>36222</v>
      </c>
      <c r="B2303" s="7">
        <v>4399571428571.4287</v>
      </c>
      <c r="C2303" s="13">
        <v>0.36764344842619051</v>
      </c>
      <c r="D2303" s="14">
        <v>271887697.38356167</v>
      </c>
    </row>
    <row r="2304" spans="1:4">
      <c r="A2304" s="12">
        <v>36223</v>
      </c>
      <c r="B2304" s="7">
        <v>4400857142857.1436</v>
      </c>
      <c r="C2304" s="13">
        <v>0.3546280634770268</v>
      </c>
      <c r="D2304" s="14">
        <v>271894390.01369864</v>
      </c>
    </row>
    <row r="2305" spans="1:4">
      <c r="A2305" s="12">
        <v>36224</v>
      </c>
      <c r="B2305" s="7">
        <v>4402142857142.8564</v>
      </c>
      <c r="C2305" s="13">
        <v>0.33840570416231075</v>
      </c>
      <c r="D2305" s="14">
        <v>271901082.6438356</v>
      </c>
    </row>
    <row r="2306" spans="1:4">
      <c r="A2306" s="12">
        <v>36227</v>
      </c>
      <c r="B2306" s="7">
        <v>4406000000000</v>
      </c>
      <c r="C2306" s="13">
        <v>0.33307595492899306</v>
      </c>
      <c r="D2306" s="14">
        <v>271921160.53424656</v>
      </c>
    </row>
    <row r="2307" spans="1:4">
      <c r="A2307" s="12">
        <v>36228</v>
      </c>
      <c r="B2307" s="7">
        <v>4411900000000</v>
      </c>
      <c r="C2307" s="13">
        <v>0.31911078548734184</v>
      </c>
      <c r="D2307" s="14">
        <v>271927853.16438359</v>
      </c>
    </row>
    <row r="2308" spans="1:4">
      <c r="A2308" s="12">
        <v>36229</v>
      </c>
      <c r="B2308" s="7">
        <v>4417800000000</v>
      </c>
      <c r="C2308" s="13">
        <v>0.30923075689718699</v>
      </c>
      <c r="D2308" s="14">
        <v>271934545.79452056</v>
      </c>
    </row>
    <row r="2309" spans="1:4">
      <c r="A2309" s="12">
        <v>36230</v>
      </c>
      <c r="B2309" s="7">
        <v>4423700000000</v>
      </c>
      <c r="C2309" s="13">
        <v>0.33291677352266252</v>
      </c>
      <c r="D2309" s="14">
        <v>271941238.42465752</v>
      </c>
    </row>
    <row r="2310" spans="1:4">
      <c r="A2310" s="12">
        <v>36231</v>
      </c>
      <c r="B2310" s="7">
        <v>4429600000000</v>
      </c>
      <c r="C2310" s="13">
        <v>0.34201922992083855</v>
      </c>
      <c r="D2310" s="14">
        <v>271947931.05479455</v>
      </c>
    </row>
    <row r="2311" spans="1:4">
      <c r="A2311" s="12">
        <v>36234</v>
      </c>
      <c r="B2311" s="7">
        <v>4447300000000</v>
      </c>
      <c r="C2311" s="13">
        <v>0.35020246158865875</v>
      </c>
      <c r="D2311" s="14">
        <v>271968008.94520545</v>
      </c>
    </row>
    <row r="2312" spans="1:4">
      <c r="A2312" s="12">
        <v>36235</v>
      </c>
      <c r="B2312" s="7">
        <v>4446600000000</v>
      </c>
      <c r="C2312" s="13">
        <v>0.35009319032538627</v>
      </c>
      <c r="D2312" s="14">
        <v>271974701.57534248</v>
      </c>
    </row>
    <row r="2313" spans="1:4">
      <c r="A2313" s="12">
        <v>36236</v>
      </c>
      <c r="B2313" s="7">
        <v>4445900000000</v>
      </c>
      <c r="C2313" s="13">
        <v>0.33801898421035137</v>
      </c>
      <c r="D2313" s="14">
        <v>271981394.20547944</v>
      </c>
    </row>
    <row r="2314" spans="1:4">
      <c r="A2314" s="12">
        <v>36237</v>
      </c>
      <c r="B2314" s="7">
        <v>4445200000000</v>
      </c>
      <c r="C2314" s="13">
        <v>0.35025313626115157</v>
      </c>
      <c r="D2314" s="14">
        <v>271988086.83561641</v>
      </c>
    </row>
    <row r="2315" spans="1:4">
      <c r="A2315" s="12">
        <v>36238</v>
      </c>
      <c r="B2315" s="7">
        <v>4444500000000</v>
      </c>
      <c r="C2315" s="13">
        <v>0.34569711885433524</v>
      </c>
      <c r="D2315" s="14">
        <v>271994779.46575344</v>
      </c>
    </row>
    <row r="2316" spans="1:4">
      <c r="A2316" s="12">
        <v>36241</v>
      </c>
      <c r="B2316" s="7">
        <v>4442400000000</v>
      </c>
      <c r="C2316" s="13">
        <v>0.32974862532372096</v>
      </c>
      <c r="D2316" s="14">
        <v>272014857.3561644</v>
      </c>
    </row>
    <row r="2317" spans="1:4">
      <c r="A2317" s="12">
        <v>36242</v>
      </c>
      <c r="B2317" s="7">
        <v>4440714285714.2852</v>
      </c>
      <c r="C2317" s="13">
        <v>0.33331923700154814</v>
      </c>
      <c r="D2317" s="14">
        <v>272021549.98630136</v>
      </c>
    </row>
    <row r="2318" spans="1:4">
      <c r="A2318" s="12">
        <v>36243</v>
      </c>
      <c r="B2318" s="7">
        <v>4439028571428.5713</v>
      </c>
      <c r="C2318" s="13">
        <v>0.33318578821806399</v>
      </c>
      <c r="D2318" s="14">
        <v>272028242.61643833</v>
      </c>
    </row>
    <row r="2319" spans="1:4">
      <c r="A2319" s="12">
        <v>36244</v>
      </c>
      <c r="B2319" s="7">
        <v>4437342857142.8564</v>
      </c>
      <c r="C2319" s="13">
        <v>0.31590968761347743</v>
      </c>
      <c r="D2319" s="14">
        <v>272034935.24657536</v>
      </c>
    </row>
    <row r="2320" spans="1:4">
      <c r="A2320" s="12">
        <v>36245</v>
      </c>
      <c r="B2320" s="7">
        <v>4435657142857.1436</v>
      </c>
      <c r="C2320" s="13">
        <v>0.30958711808602307</v>
      </c>
      <c r="D2320" s="14">
        <v>272041627.87671232</v>
      </c>
    </row>
    <row r="2321" spans="1:4">
      <c r="A2321" s="12">
        <v>36248</v>
      </c>
      <c r="B2321" s="7">
        <v>4430600000000</v>
      </c>
      <c r="C2321" s="13">
        <v>0.30712631987525557</v>
      </c>
      <c r="D2321" s="14">
        <v>272061705.76712328</v>
      </c>
    </row>
    <row r="2322" spans="1:4">
      <c r="A2322" s="12">
        <v>36249</v>
      </c>
      <c r="B2322" s="7">
        <v>4429985714285.7148</v>
      </c>
      <c r="C2322" s="13">
        <v>0.28451573593925122</v>
      </c>
      <c r="D2322" s="14">
        <v>272068398.39726025</v>
      </c>
    </row>
    <row r="2323" spans="1:4">
      <c r="A2323" s="12">
        <v>36250</v>
      </c>
      <c r="B2323" s="7">
        <v>4429371428571.4287</v>
      </c>
      <c r="C2323" s="13">
        <v>0.28073055578956607</v>
      </c>
      <c r="D2323" s="14">
        <v>272075091.02739727</v>
      </c>
    </row>
    <row r="2324" spans="1:4">
      <c r="A2324" s="12">
        <v>36251</v>
      </c>
      <c r="B2324" s="7">
        <v>4428757142857.1426</v>
      </c>
      <c r="C2324" s="13">
        <v>0.30532855674451714</v>
      </c>
      <c r="D2324" s="14">
        <v>272081783.65753424</v>
      </c>
    </row>
    <row r="2325" spans="1:4">
      <c r="A2325" s="12">
        <v>36255</v>
      </c>
      <c r="B2325" s="7">
        <v>4426300000000</v>
      </c>
      <c r="C2325" s="13">
        <v>0.27651794624229736</v>
      </c>
      <c r="D2325" s="14">
        <v>272108554.17808217</v>
      </c>
    </row>
    <row r="2326" spans="1:4">
      <c r="A2326" s="12">
        <v>36256</v>
      </c>
      <c r="B2326" s="7">
        <v>4437185714285.7139</v>
      </c>
      <c r="C2326" s="13">
        <v>0.2803208557113776</v>
      </c>
      <c r="D2326" s="14">
        <v>272115246.80821919</v>
      </c>
    </row>
    <row r="2327" spans="1:4">
      <c r="A2327" s="12">
        <v>36257</v>
      </c>
      <c r="B2327" s="7">
        <v>4448071428571.4287</v>
      </c>
      <c r="C2327" s="13">
        <v>0.28547802934819561</v>
      </c>
      <c r="D2327" s="14">
        <v>272121939.43835616</v>
      </c>
    </row>
    <row r="2328" spans="1:4">
      <c r="A2328" s="12">
        <v>36258</v>
      </c>
      <c r="B2328" s="7">
        <v>4458957142857.1426</v>
      </c>
      <c r="C2328" s="13">
        <v>0.28049067962389079</v>
      </c>
      <c r="D2328" s="14">
        <v>272128632.06849313</v>
      </c>
    </row>
    <row r="2329" spans="1:4">
      <c r="A2329" s="12">
        <v>36259</v>
      </c>
      <c r="B2329" s="7">
        <v>4469842857142.8574</v>
      </c>
      <c r="C2329" s="13">
        <v>0.2705998091939868</v>
      </c>
      <c r="D2329" s="14">
        <v>272135324.69863015</v>
      </c>
    </row>
    <row r="2330" spans="1:4">
      <c r="A2330" s="12">
        <v>36262</v>
      </c>
      <c r="B2330" s="7">
        <v>4502500000000</v>
      </c>
      <c r="C2330" s="13">
        <v>0.26826678201752302</v>
      </c>
      <c r="D2330" s="14">
        <v>272155402.58904111</v>
      </c>
    </row>
    <row r="2331" spans="1:4">
      <c r="A2331" s="12">
        <v>36263</v>
      </c>
      <c r="B2331" s="7">
        <v>4503028571428.5713</v>
      </c>
      <c r="C2331" s="13">
        <v>0.26455311445520996</v>
      </c>
      <c r="D2331" s="14">
        <v>272162095.21917808</v>
      </c>
    </row>
    <row r="2332" spans="1:4">
      <c r="A2332" s="12">
        <v>36264</v>
      </c>
      <c r="B2332" s="7">
        <v>4503557142857.1426</v>
      </c>
      <c r="C2332" s="13">
        <v>0.27139862652533303</v>
      </c>
      <c r="D2332" s="14">
        <v>272168787.84931505</v>
      </c>
    </row>
    <row r="2333" spans="1:4">
      <c r="A2333" s="12">
        <v>36265</v>
      </c>
      <c r="B2333" s="7">
        <v>4504085714285.7139</v>
      </c>
      <c r="C2333" s="13">
        <v>0.26339460138069815</v>
      </c>
      <c r="D2333" s="14">
        <v>272175480.47945207</v>
      </c>
    </row>
    <row r="2334" spans="1:4">
      <c r="A2334" s="12">
        <v>36266</v>
      </c>
      <c r="B2334" s="7">
        <v>4504614285714.2861</v>
      </c>
      <c r="C2334" s="13">
        <v>0.2622686384778371</v>
      </c>
      <c r="D2334" s="14">
        <v>272182173.10958904</v>
      </c>
    </row>
    <row r="2335" spans="1:4">
      <c r="A2335" s="12">
        <v>36269</v>
      </c>
      <c r="B2335" s="7">
        <v>4506200000000</v>
      </c>
      <c r="C2335" s="13">
        <v>0.25301335503257738</v>
      </c>
      <c r="D2335" s="14">
        <v>272202251</v>
      </c>
    </row>
    <row r="2336" spans="1:4">
      <c r="A2336" s="12">
        <v>36270</v>
      </c>
      <c r="B2336" s="7">
        <v>4506900000000</v>
      </c>
      <c r="C2336" s="13">
        <v>0.25657794305539161</v>
      </c>
      <c r="D2336" s="14">
        <v>272208943.63013697</v>
      </c>
    </row>
    <row r="2337" spans="1:4">
      <c r="A2337" s="12">
        <v>36271</v>
      </c>
      <c r="B2337" s="7">
        <v>4507600000000</v>
      </c>
      <c r="C2337" s="13">
        <v>0.25215288768256688</v>
      </c>
      <c r="D2337" s="14">
        <v>272215636.26027399</v>
      </c>
    </row>
    <row r="2338" spans="1:4">
      <c r="A2338" s="12">
        <v>36272</v>
      </c>
      <c r="B2338" s="7">
        <v>4508300000000</v>
      </c>
      <c r="C2338" s="13">
        <v>0.24381979455568584</v>
      </c>
      <c r="D2338" s="14">
        <v>272222328.89041096</v>
      </c>
    </row>
    <row r="2339" spans="1:4">
      <c r="A2339" s="12">
        <v>36273</v>
      </c>
      <c r="B2339" s="7">
        <v>4509000000000</v>
      </c>
      <c r="C2339" s="13">
        <v>0.2454788259290048</v>
      </c>
      <c r="D2339" s="14">
        <v>272229021.52054793</v>
      </c>
    </row>
    <row r="2340" spans="1:4">
      <c r="A2340" s="12">
        <v>36276</v>
      </c>
      <c r="B2340" s="7">
        <v>4511100000000</v>
      </c>
      <c r="C2340" s="13">
        <v>0.24020719691020775</v>
      </c>
      <c r="D2340" s="14">
        <v>272249099.41095889</v>
      </c>
    </row>
    <row r="2341" spans="1:4">
      <c r="A2341" s="12">
        <v>36277</v>
      </c>
      <c r="B2341" s="7">
        <v>4502200000000.001</v>
      </c>
      <c r="C2341" s="13">
        <v>0.23622773134959449</v>
      </c>
      <c r="D2341" s="14">
        <v>272255792.04109591</v>
      </c>
    </row>
    <row r="2342" spans="1:4">
      <c r="A2342" s="12">
        <v>36278</v>
      </c>
      <c r="B2342" s="7">
        <v>4493300000000</v>
      </c>
      <c r="C2342" s="13">
        <v>0.23010299911997545</v>
      </c>
      <c r="D2342" s="14">
        <v>272262484.67123288</v>
      </c>
    </row>
    <row r="2343" spans="1:4">
      <c r="A2343" s="12">
        <v>36279</v>
      </c>
      <c r="B2343" s="7">
        <v>4484400000000.001</v>
      </c>
      <c r="C2343" s="13">
        <v>0.23052890191740441</v>
      </c>
      <c r="D2343" s="14">
        <v>272269177.30136985</v>
      </c>
    </row>
    <row r="2344" spans="1:4">
      <c r="A2344" s="12">
        <v>36280</v>
      </c>
      <c r="B2344" s="7">
        <v>4475500000000</v>
      </c>
      <c r="C2344" s="13">
        <v>0.23851035335409823</v>
      </c>
      <c r="D2344" s="14">
        <v>272275869.93150687</v>
      </c>
    </row>
    <row r="2345" spans="1:4">
      <c r="A2345" s="12">
        <v>36283</v>
      </c>
      <c r="B2345" s="7">
        <v>4448800000000</v>
      </c>
      <c r="C2345" s="13">
        <v>0.23133255661860377</v>
      </c>
      <c r="D2345" s="14">
        <v>272295947.82191783</v>
      </c>
    </row>
    <row r="2346" spans="1:4">
      <c r="A2346" s="12">
        <v>36284</v>
      </c>
      <c r="B2346" s="7">
        <v>4446242857142.8574</v>
      </c>
      <c r="C2346" s="13">
        <v>0.2261915283494515</v>
      </c>
      <c r="D2346" s="14">
        <v>272302640.4520548</v>
      </c>
    </row>
    <row r="2347" spans="1:4">
      <c r="A2347" s="12">
        <v>36285</v>
      </c>
      <c r="B2347" s="7">
        <v>4443685714285.7139</v>
      </c>
      <c r="C2347" s="13">
        <v>0.22581698853694648</v>
      </c>
      <c r="D2347" s="14">
        <v>272309333.08219177</v>
      </c>
    </row>
    <row r="2348" spans="1:4">
      <c r="A2348" s="12">
        <v>36286</v>
      </c>
      <c r="B2348" s="7">
        <v>4441128571428.5713</v>
      </c>
      <c r="C2348" s="13">
        <v>0.23575543788787376</v>
      </c>
      <c r="D2348" s="14">
        <v>272316025.71232879</v>
      </c>
    </row>
    <row r="2349" spans="1:4">
      <c r="A2349" s="12">
        <v>36287</v>
      </c>
      <c r="B2349" s="7">
        <v>4438571428571.4287</v>
      </c>
      <c r="C2349" s="13">
        <v>0.2394184497309062</v>
      </c>
      <c r="D2349" s="14">
        <v>272322718.34246576</v>
      </c>
    </row>
    <row r="2350" spans="1:4">
      <c r="A2350" s="12">
        <v>36290</v>
      </c>
      <c r="B2350" s="7">
        <v>4430900000000</v>
      </c>
      <c r="C2350" s="13">
        <v>0.23456978579340665</v>
      </c>
      <c r="D2350" s="14">
        <v>272342796.23287672</v>
      </c>
    </row>
    <row r="2351" spans="1:4">
      <c r="A2351" s="12">
        <v>36291</v>
      </c>
      <c r="B2351" s="7">
        <v>4434014285714.2852</v>
      </c>
      <c r="C2351" s="13">
        <v>0.2435960911015046</v>
      </c>
      <c r="D2351" s="14">
        <v>272349488.86301368</v>
      </c>
    </row>
    <row r="2352" spans="1:4">
      <c r="A2352" s="12">
        <v>36292</v>
      </c>
      <c r="B2352" s="7">
        <v>4437128571428.5713</v>
      </c>
      <c r="C2352" s="13">
        <v>0.25243881130400952</v>
      </c>
      <c r="D2352" s="14">
        <v>272356181.49315071</v>
      </c>
    </row>
    <row r="2353" spans="1:4">
      <c r="A2353" s="12">
        <v>36293</v>
      </c>
      <c r="B2353" s="7">
        <v>4440242857142.8574</v>
      </c>
      <c r="C2353" s="13">
        <v>0.23969180079639987</v>
      </c>
      <c r="D2353" s="14">
        <v>272362874.12328768</v>
      </c>
    </row>
    <row r="2354" spans="1:4">
      <c r="A2354" s="12">
        <v>36294</v>
      </c>
      <c r="B2354" s="7">
        <v>4443357142857.1426</v>
      </c>
      <c r="C2354" s="13">
        <v>0.23861941698663097</v>
      </c>
      <c r="D2354" s="14">
        <v>272369566.75342464</v>
      </c>
    </row>
    <row r="2355" spans="1:4">
      <c r="A2355" s="12">
        <v>36297</v>
      </c>
      <c r="B2355" s="7">
        <v>4452700000000</v>
      </c>
      <c r="C2355" s="13">
        <v>0.23439195722833703</v>
      </c>
      <c r="D2355" s="14">
        <v>272389644.6438356</v>
      </c>
    </row>
    <row r="2356" spans="1:4">
      <c r="A2356" s="12">
        <v>36298</v>
      </c>
      <c r="B2356" s="7">
        <v>4451900000000</v>
      </c>
      <c r="C2356" s="13">
        <v>0.2481887057726008</v>
      </c>
      <c r="D2356" s="14">
        <v>272396337.27397263</v>
      </c>
    </row>
    <row r="2357" spans="1:4">
      <c r="A2357" s="12">
        <v>36299</v>
      </c>
      <c r="B2357" s="7">
        <v>4451100000000</v>
      </c>
      <c r="C2357" s="13">
        <v>0.25092365085889407</v>
      </c>
      <c r="D2357" s="14">
        <v>272403029.9041096</v>
      </c>
    </row>
    <row r="2358" spans="1:4">
      <c r="A2358" s="12">
        <v>36300</v>
      </c>
      <c r="B2358" s="7">
        <v>4450300000000</v>
      </c>
      <c r="C2358" s="13">
        <v>0.25307026369949309</v>
      </c>
      <c r="D2358" s="14">
        <v>272409722.53424656</v>
      </c>
    </row>
    <row r="2359" spans="1:4">
      <c r="A2359" s="12">
        <v>36301</v>
      </c>
      <c r="B2359" s="7">
        <v>4449500000000</v>
      </c>
      <c r="C2359" s="13">
        <v>0.24922363320634866</v>
      </c>
      <c r="D2359" s="14">
        <v>272416415.16438359</v>
      </c>
    </row>
    <row r="2360" spans="1:4">
      <c r="A2360" s="12">
        <v>36304</v>
      </c>
      <c r="B2360" s="7">
        <v>4447100000000</v>
      </c>
      <c r="C2360" s="13">
        <v>0.2573105301610612</v>
      </c>
      <c r="D2360" s="14">
        <v>272436493.05479455</v>
      </c>
    </row>
    <row r="2361" spans="1:4">
      <c r="A2361" s="12">
        <v>36305</v>
      </c>
      <c r="B2361" s="7">
        <v>4444200000000.001</v>
      </c>
      <c r="C2361" s="13">
        <v>0.25446774954121376</v>
      </c>
      <c r="D2361" s="14">
        <v>272443185.68493152</v>
      </c>
    </row>
    <row r="2362" spans="1:4">
      <c r="A2362" s="12">
        <v>36306</v>
      </c>
      <c r="B2362" s="7">
        <v>4441300000000</v>
      </c>
      <c r="C2362" s="13">
        <v>0.2496547777099257</v>
      </c>
      <c r="D2362" s="14">
        <v>272449878.31506848</v>
      </c>
    </row>
    <row r="2363" spans="1:4">
      <c r="A2363" s="12">
        <v>36307</v>
      </c>
      <c r="B2363" s="7">
        <v>4438400000000.001</v>
      </c>
      <c r="C2363" s="13">
        <v>0.2456711539834735</v>
      </c>
      <c r="D2363" s="14">
        <v>272456570.94520545</v>
      </c>
    </row>
    <row r="2364" spans="1:4">
      <c r="A2364" s="12">
        <v>36308</v>
      </c>
      <c r="B2364" s="7">
        <v>4435500000000</v>
      </c>
      <c r="C2364" s="13">
        <v>0.23998956255896756</v>
      </c>
      <c r="D2364" s="14">
        <v>272463263.57534248</v>
      </c>
    </row>
    <row r="2365" spans="1:4">
      <c r="A2365" s="12">
        <v>36312</v>
      </c>
      <c r="B2365" s="7">
        <v>4429842857142.8574</v>
      </c>
      <c r="C2365" s="13">
        <v>0.24554986365772671</v>
      </c>
      <c r="D2365" s="14">
        <v>272490034.0958904</v>
      </c>
    </row>
    <row r="2366" spans="1:4">
      <c r="A2366" s="12">
        <v>36313</v>
      </c>
      <c r="B2366" s="7">
        <v>4432885714285.7139</v>
      </c>
      <c r="C2366" s="13">
        <v>0.23655166010093265</v>
      </c>
      <c r="D2366" s="14">
        <v>272496726.72602737</v>
      </c>
    </row>
    <row r="2367" spans="1:4">
      <c r="A2367" s="12">
        <v>36314</v>
      </c>
      <c r="B2367" s="7">
        <v>4435928571428.5713</v>
      </c>
      <c r="C2367" s="13">
        <v>0.23686274996358692</v>
      </c>
      <c r="D2367" s="14">
        <v>272503419.3561644</v>
      </c>
    </row>
    <row r="2368" spans="1:4">
      <c r="A2368" s="12">
        <v>36315</v>
      </c>
      <c r="B2368" s="7">
        <v>4438971428571.4287</v>
      </c>
      <c r="C2368" s="13">
        <v>0.22924260450150918</v>
      </c>
      <c r="D2368" s="14">
        <v>272510111.98630136</v>
      </c>
    </row>
    <row r="2369" spans="1:4">
      <c r="A2369" s="12">
        <v>36318</v>
      </c>
      <c r="B2369" s="7">
        <v>4448100000000</v>
      </c>
      <c r="C2369" s="13">
        <v>0.22571278314315876</v>
      </c>
      <c r="D2369" s="14">
        <v>272530189.87671232</v>
      </c>
    </row>
    <row r="2370" spans="1:4">
      <c r="A2370" s="12">
        <v>36319</v>
      </c>
      <c r="B2370" s="7">
        <v>4454728571428.5713</v>
      </c>
      <c r="C2370" s="13">
        <v>0.23153992615409036</v>
      </c>
      <c r="D2370" s="14">
        <v>272536882.50684929</v>
      </c>
    </row>
    <row r="2371" spans="1:4">
      <c r="A2371" s="12">
        <v>36320</v>
      </c>
      <c r="B2371" s="7">
        <v>4461357142857.1436</v>
      </c>
      <c r="C2371" s="13">
        <v>0.22313477334840515</v>
      </c>
      <c r="D2371" s="14">
        <v>272543575.13698632</v>
      </c>
    </row>
    <row r="2372" spans="1:4">
      <c r="A2372" s="12">
        <v>36321</v>
      </c>
      <c r="B2372" s="7">
        <v>4467985714285.7148</v>
      </c>
      <c r="C2372" s="13">
        <v>0.23308558112756397</v>
      </c>
      <c r="D2372" s="14">
        <v>272550267.76712328</v>
      </c>
    </row>
    <row r="2373" spans="1:4">
      <c r="A2373" s="12">
        <v>36322</v>
      </c>
      <c r="B2373" s="7">
        <v>4474614285714.2861</v>
      </c>
      <c r="C2373" s="13">
        <v>0.22745230481911718</v>
      </c>
      <c r="D2373" s="14">
        <v>272556960.39726025</v>
      </c>
    </row>
    <row r="2374" spans="1:4">
      <c r="A2374" s="12">
        <v>36325</v>
      </c>
      <c r="B2374" s="7">
        <v>4494500000000</v>
      </c>
      <c r="C2374" s="13">
        <v>0.22901269629208004</v>
      </c>
      <c r="D2374" s="14">
        <v>272577038.28767121</v>
      </c>
    </row>
    <row r="2375" spans="1:4">
      <c r="A2375" s="12">
        <v>36326</v>
      </c>
      <c r="B2375" s="7">
        <v>4494128571428.5713</v>
      </c>
      <c r="C2375" s="13">
        <v>0.22760536668797654</v>
      </c>
      <c r="D2375" s="14">
        <v>272583730.91780823</v>
      </c>
    </row>
    <row r="2376" spans="1:4">
      <c r="A2376" s="12">
        <v>36327</v>
      </c>
      <c r="B2376" s="7">
        <v>4493757142857.1426</v>
      </c>
      <c r="C2376" s="13">
        <v>0.23535567189224224</v>
      </c>
      <c r="D2376" s="14">
        <v>272590423.5479452</v>
      </c>
    </row>
    <row r="2377" spans="1:4">
      <c r="A2377" s="12">
        <v>36328</v>
      </c>
      <c r="B2377" s="7">
        <v>4493385714285.7139</v>
      </c>
      <c r="C2377" s="13">
        <v>0.2376108143019437</v>
      </c>
      <c r="D2377" s="14">
        <v>272597116.17808217</v>
      </c>
    </row>
    <row r="2378" spans="1:4">
      <c r="A2378" s="12">
        <v>36329</v>
      </c>
      <c r="B2378" s="7">
        <v>4493014285714.2852</v>
      </c>
      <c r="C2378" s="13">
        <v>0.23697233840172921</v>
      </c>
      <c r="D2378" s="14">
        <v>272603808.80821919</v>
      </c>
    </row>
    <row r="2379" spans="1:4">
      <c r="A2379" s="12">
        <v>36332</v>
      </c>
      <c r="B2379" s="7">
        <v>4491900000000</v>
      </c>
      <c r="C2379" s="13">
        <v>0.24609976022021215</v>
      </c>
      <c r="D2379" s="14">
        <v>272623886.69863015</v>
      </c>
    </row>
    <row r="2380" spans="1:4">
      <c r="A2380" s="12">
        <v>36333</v>
      </c>
      <c r="B2380" s="7">
        <v>4488942857142.8574</v>
      </c>
      <c r="C2380" s="13">
        <v>0.24673373100976378</v>
      </c>
      <c r="D2380" s="14">
        <v>272630579.32876712</v>
      </c>
    </row>
    <row r="2381" spans="1:4">
      <c r="A2381" s="12">
        <v>36334</v>
      </c>
      <c r="B2381" s="7">
        <v>4485985714285.7139</v>
      </c>
      <c r="C2381" s="13">
        <v>0.23888998039794826</v>
      </c>
      <c r="D2381" s="14">
        <v>272637271.95890409</v>
      </c>
    </row>
    <row r="2382" spans="1:4">
      <c r="A2382" s="12">
        <v>36335</v>
      </c>
      <c r="B2382" s="7">
        <v>4483028571428.5713</v>
      </c>
      <c r="C2382" s="13">
        <v>0.23595421161394539</v>
      </c>
      <c r="D2382" s="14">
        <v>272643964.58904111</v>
      </c>
    </row>
    <row r="2383" spans="1:4">
      <c r="A2383" s="12">
        <v>36336</v>
      </c>
      <c r="B2383" s="7">
        <v>4480071428571.4287</v>
      </c>
      <c r="C2383" s="13">
        <v>0.23929143062236372</v>
      </c>
      <c r="D2383" s="14">
        <v>272650657.21917808</v>
      </c>
    </row>
    <row r="2384" spans="1:4">
      <c r="A2384" s="12">
        <v>36339</v>
      </c>
      <c r="B2384" s="7">
        <v>4471200000000</v>
      </c>
      <c r="C2384" s="13">
        <v>0.24036858368044772</v>
      </c>
      <c r="D2384" s="14">
        <v>272670735.10958904</v>
      </c>
    </row>
    <row r="2385" spans="1:4">
      <c r="A2385" s="12">
        <v>36340</v>
      </c>
      <c r="B2385" s="7">
        <v>4467242857142.8574</v>
      </c>
      <c r="C2385" s="13">
        <v>0.22557544938581398</v>
      </c>
      <c r="D2385" s="14">
        <v>272677427.73972601</v>
      </c>
    </row>
    <row r="2386" spans="1:4">
      <c r="A2386" s="12">
        <v>36341</v>
      </c>
      <c r="B2386" s="7">
        <v>4463285714285.7139</v>
      </c>
      <c r="C2386" s="13">
        <v>0.22120794043708242</v>
      </c>
      <c r="D2386" s="14">
        <v>272684120.36986303</v>
      </c>
    </row>
    <row r="2387" spans="1:4">
      <c r="A2387" s="12">
        <v>36342</v>
      </c>
      <c r="B2387" s="7">
        <v>4459328571428.5713</v>
      </c>
      <c r="C2387" s="13">
        <v>0.23281175172528951</v>
      </c>
      <c r="D2387" s="14">
        <v>272690813</v>
      </c>
    </row>
    <row r="2388" spans="1:4">
      <c r="A2388" s="12">
        <v>36343</v>
      </c>
      <c r="B2388" s="7">
        <v>4455371428571.4287</v>
      </c>
      <c r="C2388" s="13">
        <v>0.22801483033359529</v>
      </c>
      <c r="D2388" s="14">
        <v>272716691.68306011</v>
      </c>
    </row>
    <row r="2389" spans="1:4">
      <c r="A2389" s="12">
        <v>36347</v>
      </c>
      <c r="B2389" s="7">
        <v>4452057142857.1426</v>
      </c>
      <c r="C2389" s="13">
        <v>0.2374364923414482</v>
      </c>
      <c r="D2389" s="14">
        <v>272820206.41530055</v>
      </c>
    </row>
    <row r="2390" spans="1:4">
      <c r="A2390" s="12">
        <v>36348</v>
      </c>
      <c r="B2390" s="7">
        <v>4460614285714.2861</v>
      </c>
      <c r="C2390" s="13">
        <v>0.24284695307397586</v>
      </c>
      <c r="D2390" s="14">
        <v>272846085.09836066</v>
      </c>
    </row>
    <row r="2391" spans="1:4">
      <c r="A2391" s="12">
        <v>36349</v>
      </c>
      <c r="B2391" s="7">
        <v>4469171428571.4287</v>
      </c>
      <c r="C2391" s="13">
        <v>0.24106846726559675</v>
      </c>
      <c r="D2391" s="14">
        <v>272871963.78142077</v>
      </c>
    </row>
    <row r="2392" spans="1:4">
      <c r="A2392" s="12">
        <v>36350</v>
      </c>
      <c r="B2392" s="7">
        <v>4477728571428.5713</v>
      </c>
      <c r="C2392" s="13">
        <v>0.2395790644965832</v>
      </c>
      <c r="D2392" s="14">
        <v>272897842.46448088</v>
      </c>
    </row>
    <row r="2393" spans="1:4">
      <c r="A2393" s="12">
        <v>36353</v>
      </c>
      <c r="B2393" s="7">
        <v>4503400000000</v>
      </c>
      <c r="C2393" s="13">
        <v>0.24193321206775648</v>
      </c>
      <c r="D2393" s="14">
        <v>272975478.51366121</v>
      </c>
    </row>
    <row r="2394" spans="1:4">
      <c r="A2394" s="12">
        <v>36354</v>
      </c>
      <c r="B2394" s="7">
        <v>4505285714285.7139</v>
      </c>
      <c r="C2394" s="13">
        <v>0.23612773747871224</v>
      </c>
      <c r="D2394" s="14">
        <v>273001357.19672132</v>
      </c>
    </row>
    <row r="2395" spans="1:4">
      <c r="A2395" s="12">
        <v>36355</v>
      </c>
      <c r="B2395" s="7">
        <v>4507171428571.4287</v>
      </c>
      <c r="C2395" s="13">
        <v>0.24078291036664937</v>
      </c>
      <c r="D2395" s="14">
        <v>273027235.87978142</v>
      </c>
    </row>
    <row r="2396" spans="1:4">
      <c r="A2396" s="12">
        <v>36356</v>
      </c>
      <c r="B2396" s="7">
        <v>4509057142857.1426</v>
      </c>
      <c r="C2396" s="13">
        <v>0.23606466041718399</v>
      </c>
      <c r="D2396" s="14">
        <v>273053114.56284153</v>
      </c>
    </row>
    <row r="2397" spans="1:4">
      <c r="A2397" s="12">
        <v>36357</v>
      </c>
      <c r="B2397" s="7">
        <v>4510942857142.8574</v>
      </c>
      <c r="C2397" s="13">
        <v>0.23217251690482135</v>
      </c>
      <c r="D2397" s="14">
        <v>273078993.24590164</v>
      </c>
    </row>
    <row r="2398" spans="1:4">
      <c r="A2398" s="12">
        <v>36360</v>
      </c>
      <c r="B2398" s="7">
        <v>4516600000000</v>
      </c>
      <c r="C2398" s="13">
        <v>0.23124674898060663</v>
      </c>
      <c r="D2398" s="14">
        <v>273156629.29508197</v>
      </c>
    </row>
    <row r="2399" spans="1:4">
      <c r="A2399" s="12">
        <v>36361</v>
      </c>
      <c r="B2399" s="7">
        <v>4513842857142.8574</v>
      </c>
      <c r="C2399" s="13">
        <v>0.23904288526136733</v>
      </c>
      <c r="D2399" s="14">
        <v>273182507.97814208</v>
      </c>
    </row>
    <row r="2400" spans="1:4">
      <c r="A2400" s="12">
        <v>36362</v>
      </c>
      <c r="B2400" s="7">
        <v>4511085714285.7148</v>
      </c>
      <c r="C2400" s="13">
        <v>0.23215740912230085</v>
      </c>
      <c r="D2400" s="14">
        <v>273208386.66120219</v>
      </c>
    </row>
    <row r="2401" spans="1:4">
      <c r="A2401" s="12">
        <v>36363</v>
      </c>
      <c r="B2401" s="7">
        <v>4508328571428.5723</v>
      </c>
      <c r="C2401" s="13">
        <v>0.21652762257428718</v>
      </c>
      <c r="D2401" s="14">
        <v>273234265.3442623</v>
      </c>
    </row>
    <row r="2402" spans="1:4">
      <c r="A2402" s="12">
        <v>36364</v>
      </c>
      <c r="B2402" s="7">
        <v>4505571428571.4287</v>
      </c>
      <c r="C2402" s="13">
        <v>0.20213646385010708</v>
      </c>
      <c r="D2402" s="14">
        <v>273260144.02732241</v>
      </c>
    </row>
    <row r="2403" spans="1:4">
      <c r="A2403" s="12">
        <v>36367</v>
      </c>
      <c r="B2403" s="7">
        <v>4497300000000</v>
      </c>
      <c r="C2403" s="13">
        <v>0.20196867102096225</v>
      </c>
      <c r="D2403" s="14">
        <v>273337780.07650274</v>
      </c>
    </row>
    <row r="2404" spans="1:4">
      <c r="A2404" s="12">
        <v>36368</v>
      </c>
      <c r="B2404" s="7">
        <v>4494571428571.4287</v>
      </c>
      <c r="C2404" s="13">
        <v>0.20047396700648909</v>
      </c>
      <c r="D2404" s="14">
        <v>273363658.75956285</v>
      </c>
    </row>
    <row r="2405" spans="1:4">
      <c r="A2405" s="12">
        <v>36369</v>
      </c>
      <c r="B2405" s="7">
        <v>4491842857142.8574</v>
      </c>
      <c r="C2405" s="13">
        <v>0.19743231209142567</v>
      </c>
      <c r="D2405" s="14">
        <v>273389537.44262296</v>
      </c>
    </row>
    <row r="2406" spans="1:4">
      <c r="A2406" s="12">
        <v>36370</v>
      </c>
      <c r="B2406" s="7">
        <v>4489114285714.2861</v>
      </c>
      <c r="C2406" s="13">
        <v>0.19736130845177324</v>
      </c>
      <c r="D2406" s="14">
        <v>273415416.12568307</v>
      </c>
    </row>
    <row r="2407" spans="1:4">
      <c r="A2407" s="12">
        <v>36371</v>
      </c>
      <c r="B2407" s="7">
        <v>4486385714285.7139</v>
      </c>
      <c r="C2407" s="13">
        <v>0.20191492752498316</v>
      </c>
      <c r="D2407" s="14">
        <v>273441294.80874318</v>
      </c>
    </row>
    <row r="2408" spans="1:4">
      <c r="A2408" s="12">
        <v>36374</v>
      </c>
      <c r="B2408" s="7">
        <v>4478200000000</v>
      </c>
      <c r="C2408" s="13">
        <v>0.19936276375947384</v>
      </c>
      <c r="D2408" s="14">
        <v>273518930.85792351</v>
      </c>
    </row>
    <row r="2409" spans="1:4">
      <c r="A2409" s="12">
        <v>36375</v>
      </c>
      <c r="B2409" s="7">
        <v>4481400000000</v>
      </c>
      <c r="C2409" s="13">
        <v>0.19870232662361981</v>
      </c>
      <c r="D2409" s="14">
        <v>273544809.54098362</v>
      </c>
    </row>
    <row r="2410" spans="1:4">
      <c r="A2410" s="12">
        <v>36376</v>
      </c>
      <c r="B2410" s="7">
        <v>4484600000000</v>
      </c>
      <c r="C2410" s="13">
        <v>0.19511462482183697</v>
      </c>
      <c r="D2410" s="14">
        <v>273570688.22404373</v>
      </c>
    </row>
    <row r="2411" spans="1:4">
      <c r="A2411" s="12">
        <v>36377</v>
      </c>
      <c r="B2411" s="7">
        <v>4487800000000</v>
      </c>
      <c r="C2411" s="13">
        <v>0.19379565004384858</v>
      </c>
      <c r="D2411" s="14">
        <v>273596566.90710384</v>
      </c>
    </row>
    <row r="2412" spans="1:4">
      <c r="A2412" s="12">
        <v>36378</v>
      </c>
      <c r="B2412" s="7">
        <v>4491000000000</v>
      </c>
      <c r="C2412" s="13">
        <v>0.18878762526608769</v>
      </c>
      <c r="D2412" s="14">
        <v>273622445.59016395</v>
      </c>
    </row>
    <row r="2413" spans="1:4">
      <c r="A2413" s="12">
        <v>36381</v>
      </c>
      <c r="B2413" s="7">
        <v>4500600000000</v>
      </c>
      <c r="C2413" s="13">
        <v>0.18556110932654621</v>
      </c>
      <c r="D2413" s="14">
        <v>273700081.63934427</v>
      </c>
    </row>
    <row r="2414" spans="1:4">
      <c r="A2414" s="12">
        <v>36382</v>
      </c>
      <c r="B2414" s="7">
        <v>4505685714285.7139</v>
      </c>
      <c r="C2414" s="13">
        <v>0.18350413726486331</v>
      </c>
      <c r="D2414" s="14">
        <v>273725960.32240438</v>
      </c>
    </row>
    <row r="2415" spans="1:4">
      <c r="A2415" s="12">
        <v>36383</v>
      </c>
      <c r="B2415" s="7">
        <v>4510771428571.4287</v>
      </c>
      <c r="C2415" s="13">
        <v>0.18564589865395179</v>
      </c>
      <c r="D2415" s="14">
        <v>273751839.00546449</v>
      </c>
    </row>
    <row r="2416" spans="1:4">
      <c r="A2416" s="12">
        <v>36384</v>
      </c>
      <c r="B2416" s="7">
        <v>4515857142857.1436</v>
      </c>
      <c r="C2416" s="13">
        <v>0.18454640468894595</v>
      </c>
      <c r="D2416" s="14">
        <v>273777717.6885246</v>
      </c>
    </row>
    <row r="2417" spans="1:4">
      <c r="A2417" s="12">
        <v>36385</v>
      </c>
      <c r="B2417" s="7">
        <v>4520942857142.8574</v>
      </c>
      <c r="C2417" s="13">
        <v>0.18174384501704954</v>
      </c>
      <c r="D2417" s="14">
        <v>273803596.37158471</v>
      </c>
    </row>
    <row r="2418" spans="1:4">
      <c r="A2418" s="12">
        <v>36388</v>
      </c>
      <c r="B2418" s="7">
        <v>4536200000000</v>
      </c>
      <c r="C2418" s="13">
        <v>0.1864214969312252</v>
      </c>
      <c r="D2418" s="14">
        <v>273881232.42076504</v>
      </c>
    </row>
    <row r="2419" spans="1:4">
      <c r="A2419" s="12">
        <v>36389</v>
      </c>
      <c r="B2419" s="7">
        <v>4535842857142.8564</v>
      </c>
      <c r="C2419" s="13">
        <v>0.18394519743354937</v>
      </c>
      <c r="D2419" s="14">
        <v>273907111.10382515</v>
      </c>
    </row>
    <row r="2420" spans="1:4">
      <c r="A2420" s="12">
        <v>36390</v>
      </c>
      <c r="B2420" s="7">
        <v>4535485714285.7148</v>
      </c>
      <c r="C2420" s="13">
        <v>0.17998429917335687</v>
      </c>
      <c r="D2420" s="14">
        <v>273932989.78688526</v>
      </c>
    </row>
    <row r="2421" spans="1:4">
      <c r="A2421" s="12">
        <v>36391</v>
      </c>
      <c r="B2421" s="7">
        <v>4535128571428.5713</v>
      </c>
      <c r="C2421" s="13">
        <v>0.17243140885489541</v>
      </c>
      <c r="D2421" s="14">
        <v>273958868.46994537</v>
      </c>
    </row>
    <row r="2422" spans="1:4">
      <c r="A2422" s="12">
        <v>36392</v>
      </c>
      <c r="B2422" s="7">
        <v>4534771428571.4287</v>
      </c>
      <c r="C2422" s="13">
        <v>0.17076272330568687</v>
      </c>
      <c r="D2422" s="14">
        <v>273984747.15300548</v>
      </c>
    </row>
    <row r="2423" spans="1:4">
      <c r="A2423" s="12">
        <v>36395</v>
      </c>
      <c r="B2423" s="7">
        <v>4533700000000</v>
      </c>
      <c r="C2423" s="13">
        <v>0.16368863991340543</v>
      </c>
      <c r="D2423" s="14">
        <v>274062383.20218581</v>
      </c>
    </row>
    <row r="2424" spans="1:4">
      <c r="A2424" s="12">
        <v>36396</v>
      </c>
      <c r="B2424" s="7">
        <v>4530042857142.8574</v>
      </c>
      <c r="C2424" s="13">
        <v>0.16527692867016522</v>
      </c>
      <c r="D2424" s="14">
        <v>274088261.88524592</v>
      </c>
    </row>
    <row r="2425" spans="1:4">
      <c r="A2425" s="12">
        <v>36397</v>
      </c>
      <c r="B2425" s="7">
        <v>4526385714285.7139</v>
      </c>
      <c r="C2425" s="13">
        <v>0.17078428143186311</v>
      </c>
      <c r="D2425" s="14">
        <v>274114140.56830603</v>
      </c>
    </row>
    <row r="2426" spans="1:4">
      <c r="A2426" s="12">
        <v>36398</v>
      </c>
      <c r="B2426" s="7">
        <v>4522728571428.5713</v>
      </c>
      <c r="C2426" s="13">
        <v>0.17338120649696587</v>
      </c>
      <c r="D2426" s="14">
        <v>274140019.25136614</v>
      </c>
    </row>
    <row r="2427" spans="1:4">
      <c r="A2427" s="12">
        <v>36399</v>
      </c>
      <c r="B2427" s="7">
        <v>4519071428571.4287</v>
      </c>
      <c r="C2427" s="13">
        <v>0.17413387446861597</v>
      </c>
      <c r="D2427" s="14">
        <v>274165897.93442625</v>
      </c>
    </row>
    <row r="2428" spans="1:4">
      <c r="A2428" s="12">
        <v>36402</v>
      </c>
      <c r="B2428" s="7">
        <v>4508100000000</v>
      </c>
      <c r="C2428" s="13">
        <v>0.16757619590860584</v>
      </c>
      <c r="D2428" s="14">
        <v>274243533.98360658</v>
      </c>
    </row>
    <row r="2429" spans="1:4">
      <c r="A2429" s="12">
        <v>36403</v>
      </c>
      <c r="B2429" s="7">
        <v>4506571428571.4287</v>
      </c>
      <c r="C2429" s="13">
        <v>0.17489728658683321</v>
      </c>
      <c r="D2429" s="14">
        <v>274269412.66666669</v>
      </c>
    </row>
    <row r="2430" spans="1:4">
      <c r="A2430" s="12">
        <v>36404</v>
      </c>
      <c r="B2430" s="7">
        <v>4505042857142.8574</v>
      </c>
      <c r="C2430" s="13">
        <v>0.18087011957358826</v>
      </c>
      <c r="D2430" s="14">
        <v>274295291.3497268</v>
      </c>
    </row>
    <row r="2431" spans="1:4">
      <c r="A2431" s="12">
        <v>36405</v>
      </c>
      <c r="B2431" s="7">
        <v>4503514285714.2852</v>
      </c>
      <c r="C2431" s="13">
        <v>0.20220356797369435</v>
      </c>
      <c r="D2431" s="14">
        <v>274321170.03278691</v>
      </c>
    </row>
    <row r="2432" spans="1:4">
      <c r="A2432" s="12">
        <v>36406</v>
      </c>
      <c r="B2432" s="7">
        <v>4501985714285.7148</v>
      </c>
      <c r="C2432" s="13">
        <v>0.19286725737104324</v>
      </c>
      <c r="D2432" s="14">
        <v>274347048.71584702</v>
      </c>
    </row>
    <row r="2433" spans="1:4">
      <c r="A2433" s="12">
        <v>36410</v>
      </c>
      <c r="B2433" s="7">
        <v>4505342857142.8564</v>
      </c>
      <c r="C2433" s="13">
        <v>0.18180605346482237</v>
      </c>
      <c r="D2433" s="14">
        <v>274450563.44808745</v>
      </c>
    </row>
    <row r="2434" spans="1:4">
      <c r="A2434" s="12">
        <v>36411</v>
      </c>
      <c r="B2434" s="7">
        <v>4513285714285.7139</v>
      </c>
      <c r="C2434" s="13">
        <v>0.18619932420214164</v>
      </c>
      <c r="D2434" s="14">
        <v>274476442.13114756</v>
      </c>
    </row>
    <row r="2435" spans="1:4">
      <c r="A2435" s="12">
        <v>36412</v>
      </c>
      <c r="B2435" s="7">
        <v>4521228571428.5713</v>
      </c>
      <c r="C2435" s="13">
        <v>0.16900996711265498</v>
      </c>
      <c r="D2435" s="14">
        <v>274502320.81420767</v>
      </c>
    </row>
    <row r="2436" spans="1:4">
      <c r="A2436" s="12">
        <v>36413</v>
      </c>
      <c r="B2436" s="7">
        <v>4529171428571.4287</v>
      </c>
      <c r="C2436" s="13">
        <v>0.17036779158575829</v>
      </c>
      <c r="D2436" s="14">
        <v>274528199.49726778</v>
      </c>
    </row>
    <row r="2437" spans="1:4">
      <c r="A2437" s="12">
        <v>36416</v>
      </c>
      <c r="B2437" s="7">
        <v>4553000000000</v>
      </c>
      <c r="C2437" s="13">
        <v>0.16877081238980199</v>
      </c>
      <c r="D2437" s="14">
        <v>274605835.54644811</v>
      </c>
    </row>
    <row r="2438" spans="1:4">
      <c r="A2438" s="12">
        <v>36417</v>
      </c>
      <c r="B2438" s="7">
        <v>4553442857142.8574</v>
      </c>
      <c r="C2438" s="13">
        <v>0.17877479435972404</v>
      </c>
      <c r="D2438" s="14">
        <v>274631714.22950822</v>
      </c>
    </row>
    <row r="2439" spans="1:4">
      <c r="A2439" s="12">
        <v>36418</v>
      </c>
      <c r="B2439" s="7">
        <v>4553885714285.7139</v>
      </c>
      <c r="C2439" s="13">
        <v>0.17824325592837581</v>
      </c>
      <c r="D2439" s="14">
        <v>274657592.91256833</v>
      </c>
    </row>
    <row r="2440" spans="1:4">
      <c r="A2440" s="12">
        <v>36419</v>
      </c>
      <c r="B2440" s="7">
        <v>4554328571428.5713</v>
      </c>
      <c r="C2440" s="13">
        <v>0.18189255661500867</v>
      </c>
      <c r="D2440" s="14">
        <v>274683471.59562844</v>
      </c>
    </row>
    <row r="2441" spans="1:4">
      <c r="A2441" s="12">
        <v>36420</v>
      </c>
      <c r="B2441" s="7">
        <v>4554771428571.4287</v>
      </c>
      <c r="C2441" s="13">
        <v>0.17700452762666213</v>
      </c>
      <c r="D2441" s="14">
        <v>274709350.27868855</v>
      </c>
    </row>
    <row r="2442" spans="1:4">
      <c r="A2442" s="12">
        <v>36423</v>
      </c>
      <c r="B2442" s="7">
        <v>4556100000000</v>
      </c>
      <c r="C2442" s="13">
        <v>0.18494067663086511</v>
      </c>
      <c r="D2442" s="14">
        <v>274786986.32786888</v>
      </c>
    </row>
    <row r="2443" spans="1:4">
      <c r="A2443" s="12">
        <v>36424</v>
      </c>
      <c r="B2443" s="7">
        <v>4553500000000</v>
      </c>
      <c r="C2443" s="13">
        <v>0.19071249571765519</v>
      </c>
      <c r="D2443" s="14">
        <v>274812865.01092899</v>
      </c>
    </row>
    <row r="2444" spans="1:4">
      <c r="A2444" s="12">
        <v>36425</v>
      </c>
      <c r="B2444" s="7">
        <v>4550900000000.001</v>
      </c>
      <c r="C2444" s="13">
        <v>0.19228499627221909</v>
      </c>
      <c r="D2444" s="14">
        <v>274838743.6939891</v>
      </c>
    </row>
    <row r="2445" spans="1:4">
      <c r="A2445" s="12">
        <v>36426</v>
      </c>
      <c r="B2445" s="7">
        <v>4548300000000</v>
      </c>
      <c r="C2445" s="13">
        <v>0.1707689202572798</v>
      </c>
      <c r="D2445" s="14">
        <v>274864622.37704921</v>
      </c>
    </row>
    <row r="2446" spans="1:4">
      <c r="A2446" s="12">
        <v>36427</v>
      </c>
      <c r="B2446" s="7">
        <v>4545700000000</v>
      </c>
      <c r="C2446" s="13">
        <v>0.175552995417736</v>
      </c>
      <c r="D2446" s="14">
        <v>274890501.06010932</v>
      </c>
    </row>
    <row r="2447" spans="1:4">
      <c r="A2447" s="12">
        <v>36430</v>
      </c>
      <c r="B2447" s="7">
        <v>4537900000000</v>
      </c>
      <c r="C2447" s="13">
        <v>0.17618614814541514</v>
      </c>
      <c r="D2447" s="14">
        <v>274968137.10928965</v>
      </c>
    </row>
    <row r="2448" spans="1:4">
      <c r="A2448" s="12">
        <v>36431</v>
      </c>
      <c r="B2448" s="7">
        <v>4531528571428.5713</v>
      </c>
      <c r="C2448" s="13">
        <v>0.18200250363916487</v>
      </c>
      <c r="D2448" s="14">
        <v>274994015.79234976</v>
      </c>
    </row>
    <row r="2449" spans="1:4">
      <c r="A2449" s="12">
        <v>36432</v>
      </c>
      <c r="B2449" s="7">
        <v>4525157142857.1426</v>
      </c>
      <c r="C2449" s="13">
        <v>0.16458136953454705</v>
      </c>
      <c r="D2449" s="14">
        <v>275019894.47540987</v>
      </c>
    </row>
    <row r="2450" spans="1:4">
      <c r="A2450" s="12">
        <v>36433</v>
      </c>
      <c r="B2450" s="7">
        <v>4518785714285.7139</v>
      </c>
      <c r="C2450" s="13">
        <v>0.16986455544392734</v>
      </c>
      <c r="D2450" s="14">
        <v>275045773.15846992</v>
      </c>
    </row>
    <row r="2451" spans="1:4">
      <c r="A2451" s="12">
        <v>36434</v>
      </c>
      <c r="B2451" s="7">
        <v>4512414285714.2861</v>
      </c>
      <c r="C2451" s="13">
        <v>0.16685773037123533</v>
      </c>
      <c r="D2451" s="14">
        <v>275071651.84153008</v>
      </c>
    </row>
    <row r="2452" spans="1:4">
      <c r="A2452" s="12">
        <v>36437</v>
      </c>
      <c r="B2452" s="7">
        <v>4493300000000</v>
      </c>
      <c r="C2452" s="13">
        <v>0.17986199387751134</v>
      </c>
      <c r="D2452" s="14">
        <v>275149287.89071035</v>
      </c>
    </row>
    <row r="2453" spans="1:4">
      <c r="A2453" s="12">
        <v>36438</v>
      </c>
      <c r="B2453" s="7">
        <v>4500928571428.5713</v>
      </c>
      <c r="C2453" s="13">
        <v>0.18390502896994121</v>
      </c>
      <c r="D2453" s="14">
        <v>275175166.57377046</v>
      </c>
    </row>
    <row r="2454" spans="1:4">
      <c r="A2454" s="12">
        <v>36439</v>
      </c>
      <c r="B2454" s="7">
        <v>4508557142857.1426</v>
      </c>
      <c r="C2454" s="13">
        <v>0.18405008158482786</v>
      </c>
      <c r="D2454" s="14">
        <v>275201045.25683057</v>
      </c>
    </row>
    <row r="2455" spans="1:4">
      <c r="A2455" s="12">
        <v>36440</v>
      </c>
      <c r="B2455" s="7">
        <v>4516185714285.7139</v>
      </c>
      <c r="C2455" s="13">
        <v>0.18516831975692113</v>
      </c>
      <c r="D2455" s="14">
        <v>275226923.93989068</v>
      </c>
    </row>
    <row r="2456" spans="1:4">
      <c r="A2456" s="12">
        <v>36441</v>
      </c>
      <c r="B2456" s="7">
        <v>4523814285714.2861</v>
      </c>
      <c r="C2456" s="13">
        <v>0.18935114320136459</v>
      </c>
      <c r="D2456" s="14">
        <v>275252802.62295079</v>
      </c>
    </row>
    <row r="2457" spans="1:4">
      <c r="A2457" s="12">
        <v>36444</v>
      </c>
      <c r="B2457" s="7">
        <v>4546700000000</v>
      </c>
      <c r="C2457" s="13">
        <v>0.17875211525099555</v>
      </c>
      <c r="D2457" s="14">
        <v>275330438.67213112</v>
      </c>
    </row>
    <row r="2458" spans="1:4">
      <c r="A2458" s="12">
        <v>36445</v>
      </c>
      <c r="B2458" s="7">
        <v>4548500000000</v>
      </c>
      <c r="C2458" s="13">
        <v>0.16845819948207022</v>
      </c>
      <c r="D2458" s="14">
        <v>275356317.35519123</v>
      </c>
    </row>
    <row r="2459" spans="1:4">
      <c r="A2459" s="12">
        <v>36446</v>
      </c>
      <c r="B2459" s="7">
        <v>4550300000000</v>
      </c>
      <c r="C2459" s="13">
        <v>0.16315433209296623</v>
      </c>
      <c r="D2459" s="14">
        <v>275382196.03825134</v>
      </c>
    </row>
    <row r="2460" spans="1:4">
      <c r="A2460" s="12">
        <v>36447</v>
      </c>
      <c r="B2460" s="7">
        <v>4552100000000</v>
      </c>
      <c r="C2460" s="13">
        <v>0.1733838062728941</v>
      </c>
      <c r="D2460" s="14">
        <v>275408074.72131145</v>
      </c>
    </row>
    <row r="2461" spans="1:4">
      <c r="A2461" s="12">
        <v>36448</v>
      </c>
      <c r="B2461" s="7">
        <v>4553900000000</v>
      </c>
      <c r="C2461" s="13">
        <v>0.16362828887216191</v>
      </c>
      <c r="D2461" s="14">
        <v>275433953.40437156</v>
      </c>
    </row>
    <row r="2462" spans="1:4">
      <c r="A2462" s="12">
        <v>36451</v>
      </c>
      <c r="B2462" s="7">
        <v>4559300000000</v>
      </c>
      <c r="C2462" s="13">
        <v>0.16801037050725667</v>
      </c>
      <c r="D2462" s="14">
        <v>275511589.45355189</v>
      </c>
    </row>
    <row r="2463" spans="1:4">
      <c r="A2463" s="12">
        <v>36452</v>
      </c>
      <c r="B2463" s="7">
        <v>4559942857142.8574</v>
      </c>
      <c r="C2463" s="13">
        <v>0.16460034370488605</v>
      </c>
      <c r="D2463" s="14">
        <v>275537468.136612</v>
      </c>
    </row>
    <row r="2464" spans="1:4">
      <c r="A2464" s="12">
        <v>36453</v>
      </c>
      <c r="B2464" s="7">
        <v>4560585714285.7148</v>
      </c>
      <c r="C2464" s="13">
        <v>0.16623462485976934</v>
      </c>
      <c r="D2464" s="14">
        <v>275563346.81967211</v>
      </c>
    </row>
    <row r="2465" spans="1:4">
      <c r="A2465" s="12">
        <v>36454</v>
      </c>
      <c r="B2465" s="7">
        <v>4561228571428.5713</v>
      </c>
      <c r="C2465" s="13">
        <v>0.16047911968477635</v>
      </c>
      <c r="D2465" s="14">
        <v>275589225.50273222</v>
      </c>
    </row>
    <row r="2466" spans="1:4">
      <c r="A2466" s="12">
        <v>36455</v>
      </c>
      <c r="B2466" s="7">
        <v>4561871428571.4287</v>
      </c>
      <c r="C2466" s="13">
        <v>0.15664018944199878</v>
      </c>
      <c r="D2466" s="14">
        <v>275615104.18579233</v>
      </c>
    </row>
    <row r="2467" spans="1:4">
      <c r="A2467" s="12">
        <v>36458</v>
      </c>
      <c r="B2467" s="7">
        <v>4563800000000</v>
      </c>
      <c r="C2467" s="13">
        <v>0.15946039088794989</v>
      </c>
      <c r="D2467" s="14">
        <v>275692740.23497266</v>
      </c>
    </row>
    <row r="2468" spans="1:4">
      <c r="A2468" s="12">
        <v>36459</v>
      </c>
      <c r="B2468" s="7">
        <v>4559528571428.5723</v>
      </c>
      <c r="C2468" s="13">
        <v>0.16059776928882699</v>
      </c>
      <c r="D2468" s="14">
        <v>275718618.91803277</v>
      </c>
    </row>
    <row r="2469" spans="1:4">
      <c r="A2469" s="12">
        <v>36460</v>
      </c>
      <c r="B2469" s="7">
        <v>4555257142857.1426</v>
      </c>
      <c r="C2469" s="13">
        <v>0.15777999970076823</v>
      </c>
      <c r="D2469" s="14">
        <v>275744497.60109288</v>
      </c>
    </row>
    <row r="2470" spans="1:4">
      <c r="A2470" s="12">
        <v>36461</v>
      </c>
      <c r="B2470" s="7">
        <v>4550985714285.7148</v>
      </c>
      <c r="C2470" s="13">
        <v>0.16901579296147975</v>
      </c>
      <c r="D2470" s="14">
        <v>275770376.28415298</v>
      </c>
    </row>
    <row r="2471" spans="1:4">
      <c r="A2471" s="12">
        <v>36462</v>
      </c>
      <c r="B2471" s="7">
        <v>4546714285714.2852</v>
      </c>
      <c r="C2471" s="13">
        <v>0.16924157033585582</v>
      </c>
      <c r="D2471" s="14">
        <v>275796254.96721309</v>
      </c>
    </row>
    <row r="2472" spans="1:4">
      <c r="A2472" s="12">
        <v>36465</v>
      </c>
      <c r="B2472" s="7">
        <v>4533900000000</v>
      </c>
      <c r="C2472" s="13">
        <v>0.16863821987424149</v>
      </c>
      <c r="D2472" s="14">
        <v>275873891.01639342</v>
      </c>
    </row>
    <row r="2473" spans="1:4">
      <c r="A2473" s="12">
        <v>36466</v>
      </c>
      <c r="B2473" s="7">
        <v>4537028571428.5713</v>
      </c>
      <c r="C2473" s="13">
        <v>0.17307291034475011</v>
      </c>
      <c r="D2473" s="14">
        <v>275899769.69945353</v>
      </c>
    </row>
    <row r="2474" spans="1:4">
      <c r="A2474" s="12">
        <v>36467</v>
      </c>
      <c r="B2474" s="7">
        <v>4540157142857.1426</v>
      </c>
      <c r="C2474" s="13">
        <v>0.17062957352704408</v>
      </c>
      <c r="D2474" s="14">
        <v>275925648.38251364</v>
      </c>
    </row>
    <row r="2475" spans="1:4">
      <c r="A2475" s="12">
        <v>36468</v>
      </c>
      <c r="B2475" s="7">
        <v>4543285714285.7139</v>
      </c>
      <c r="C2475" s="13">
        <v>0.17039137726383324</v>
      </c>
      <c r="D2475" s="14">
        <v>275951527.06557375</v>
      </c>
    </row>
    <row r="2476" spans="1:4">
      <c r="A2476" s="12">
        <v>36469</v>
      </c>
      <c r="B2476" s="7">
        <v>4546414285714.2861</v>
      </c>
      <c r="C2476" s="13">
        <v>0.16819207817276513</v>
      </c>
      <c r="D2476" s="14">
        <v>275977405.74863386</v>
      </c>
    </row>
    <row r="2477" spans="1:4">
      <c r="A2477" s="12">
        <v>36472</v>
      </c>
      <c r="B2477" s="7">
        <v>4555800000000</v>
      </c>
      <c r="C2477" s="13">
        <v>0.17945839454910589</v>
      </c>
      <c r="D2477" s="14">
        <v>276055041.79781419</v>
      </c>
    </row>
    <row r="2478" spans="1:4">
      <c r="A2478" s="12">
        <v>36473</v>
      </c>
      <c r="B2478" s="7">
        <v>4560328571428.5713</v>
      </c>
      <c r="C2478" s="13">
        <v>0.17803361670212767</v>
      </c>
      <c r="D2478" s="14">
        <v>276080920.4808743</v>
      </c>
    </row>
    <row r="2479" spans="1:4">
      <c r="A2479" s="12">
        <v>36474</v>
      </c>
      <c r="B2479" s="7">
        <v>4564857142857.1436</v>
      </c>
      <c r="C2479" s="13">
        <v>0.17488276403691799</v>
      </c>
      <c r="D2479" s="14">
        <v>276106799.16393441</v>
      </c>
    </row>
    <row r="2480" spans="1:4">
      <c r="A2480" s="12">
        <v>36475</v>
      </c>
      <c r="B2480" s="7">
        <v>4569385714285.7139</v>
      </c>
      <c r="C2480" s="13">
        <v>0.18476192971307021</v>
      </c>
      <c r="D2480" s="14">
        <v>276132677.84699452</v>
      </c>
    </row>
    <row r="2481" spans="1:4">
      <c r="A2481" s="12">
        <v>36476</v>
      </c>
      <c r="B2481" s="7">
        <v>4573914285714.2861</v>
      </c>
      <c r="C2481" s="13">
        <v>0.17366656213321516</v>
      </c>
      <c r="D2481" s="14">
        <v>276158556.53005463</v>
      </c>
    </row>
    <row r="2482" spans="1:4">
      <c r="A2482" s="12">
        <v>36479</v>
      </c>
      <c r="B2482" s="7">
        <v>4587500000000</v>
      </c>
      <c r="C2482" s="13">
        <v>0.18125811165699121</v>
      </c>
      <c r="D2482" s="14">
        <v>276236192.57923496</v>
      </c>
    </row>
    <row r="2483" spans="1:4">
      <c r="A2483" s="12">
        <v>36480</v>
      </c>
      <c r="B2483" s="7">
        <v>4588742857142.8574</v>
      </c>
      <c r="C2483" s="13">
        <v>0.18373724831140453</v>
      </c>
      <c r="D2483" s="14">
        <v>276262071.26229507</v>
      </c>
    </row>
    <row r="2484" spans="1:4">
      <c r="A2484" s="12">
        <v>36481</v>
      </c>
      <c r="B2484" s="7">
        <v>4589985714285.7148</v>
      </c>
      <c r="C2484" s="13">
        <v>0.17925048167179536</v>
      </c>
      <c r="D2484" s="14">
        <v>276287949.94535518</v>
      </c>
    </row>
    <row r="2485" spans="1:4">
      <c r="A2485" s="12">
        <v>36482</v>
      </c>
      <c r="B2485" s="7">
        <v>4591228571428.5713</v>
      </c>
      <c r="C2485" s="13">
        <v>0.17979134373384711</v>
      </c>
      <c r="D2485" s="14">
        <v>276313828.62841529</v>
      </c>
    </row>
    <row r="2486" spans="1:4">
      <c r="A2486" s="12">
        <v>36483</v>
      </c>
      <c r="B2486" s="7">
        <v>4592471428571.4277</v>
      </c>
      <c r="C2486" s="13">
        <v>0.18154216303987966</v>
      </c>
      <c r="D2486" s="14">
        <v>276339707.3114754</v>
      </c>
    </row>
    <row r="2487" spans="1:4">
      <c r="A2487" s="12">
        <v>36486</v>
      </c>
      <c r="B2487" s="7">
        <v>4596200000000</v>
      </c>
      <c r="C2487" s="13">
        <v>0.19752030212155161</v>
      </c>
      <c r="D2487" s="14">
        <v>276417343.36065573</v>
      </c>
    </row>
    <row r="2488" spans="1:4">
      <c r="A2488" s="12">
        <v>36487</v>
      </c>
      <c r="B2488" s="7">
        <v>4594371428571.4287</v>
      </c>
      <c r="C2488" s="13">
        <v>0.20125404279974823</v>
      </c>
      <c r="D2488" s="14">
        <v>276443222.04371583</v>
      </c>
    </row>
    <row r="2489" spans="1:4">
      <c r="A2489" s="12">
        <v>36488</v>
      </c>
      <c r="B2489" s="7">
        <v>4592542857142.8564</v>
      </c>
      <c r="C2489" s="13">
        <v>0.20566965333726228</v>
      </c>
      <c r="D2489" s="14">
        <v>276469100.72677594</v>
      </c>
    </row>
    <row r="2490" spans="1:4">
      <c r="A2490" s="12">
        <v>36493</v>
      </c>
      <c r="B2490" s="7">
        <v>4583400000000</v>
      </c>
      <c r="C2490" s="13">
        <v>0.19009498070628131</v>
      </c>
      <c r="D2490" s="14">
        <v>276598494.14207649</v>
      </c>
    </row>
    <row r="2491" spans="1:4">
      <c r="A2491" s="12">
        <v>36494</v>
      </c>
      <c r="B2491" s="7">
        <v>4583757142857.1426</v>
      </c>
      <c r="C2491" s="13">
        <v>0.20044012956036322</v>
      </c>
      <c r="D2491" s="14">
        <v>276624372.8251366</v>
      </c>
    </row>
    <row r="2492" spans="1:4">
      <c r="A2492" s="12">
        <v>36495</v>
      </c>
      <c r="B2492" s="7">
        <v>4584114285714.2852</v>
      </c>
      <c r="C2492" s="13">
        <v>0.19129256672040584</v>
      </c>
      <c r="D2492" s="14">
        <v>276650251.50819671</v>
      </c>
    </row>
    <row r="2493" spans="1:4">
      <c r="A2493" s="12">
        <v>36496</v>
      </c>
      <c r="B2493" s="7">
        <v>4584471428571.4277</v>
      </c>
      <c r="C2493" s="13">
        <v>0.182508644323612</v>
      </c>
      <c r="D2493" s="14">
        <v>276676130.19125682</v>
      </c>
    </row>
    <row r="2494" spans="1:4">
      <c r="A2494" s="12">
        <v>36497</v>
      </c>
      <c r="B2494" s="7">
        <v>4584828571428.5713</v>
      </c>
      <c r="C2494" s="13">
        <v>0.19233570358744723</v>
      </c>
      <c r="D2494" s="14">
        <v>276702008.87431693</v>
      </c>
    </row>
    <row r="2495" spans="1:4">
      <c r="A2495" s="12">
        <v>36500</v>
      </c>
      <c r="B2495" s="7">
        <v>4585900000000</v>
      </c>
      <c r="C2495" s="13">
        <v>0.19762594880247067</v>
      </c>
      <c r="D2495" s="14">
        <v>276779644.92349726</v>
      </c>
    </row>
    <row r="2496" spans="1:4">
      <c r="A2496" s="12">
        <v>36501</v>
      </c>
      <c r="B2496" s="7">
        <v>4592000000000</v>
      </c>
      <c r="C2496" s="13">
        <v>0.19537525477078399</v>
      </c>
      <c r="D2496" s="14">
        <v>276805523.60655737</v>
      </c>
    </row>
    <row r="2497" spans="1:4">
      <c r="A2497" s="12">
        <v>36502</v>
      </c>
      <c r="B2497" s="7">
        <v>4598099999999.999</v>
      </c>
      <c r="C2497" s="13">
        <v>0.19231022136764125</v>
      </c>
      <c r="D2497" s="14">
        <v>276831402.28961748</v>
      </c>
    </row>
    <row r="2498" spans="1:4">
      <c r="A2498" s="12">
        <v>36503</v>
      </c>
      <c r="B2498" s="7">
        <v>4604200000000</v>
      </c>
      <c r="C2498" s="13">
        <v>0.19404037611379582</v>
      </c>
      <c r="D2498" s="14">
        <v>276857280.97267759</v>
      </c>
    </row>
    <row r="2499" spans="1:4">
      <c r="A2499" s="12">
        <v>36504</v>
      </c>
      <c r="B2499" s="7">
        <v>4610300000000</v>
      </c>
      <c r="C2499" s="13">
        <v>0.18577732042449932</v>
      </c>
      <c r="D2499" s="14">
        <v>276883159.6557377</v>
      </c>
    </row>
    <row r="2500" spans="1:4">
      <c r="A2500" s="12">
        <v>36507</v>
      </c>
      <c r="B2500" s="7">
        <v>4628600000000</v>
      </c>
      <c r="C2500" s="13">
        <v>0.18087746789697876</v>
      </c>
      <c r="D2500" s="14">
        <v>276960795.70491803</v>
      </c>
    </row>
    <row r="2501" spans="1:4">
      <c r="A2501" s="12">
        <v>36508</v>
      </c>
      <c r="B2501" s="7">
        <v>4629514285714.2861</v>
      </c>
      <c r="C2501" s="13">
        <v>0.1740940379565647</v>
      </c>
      <c r="D2501" s="14">
        <v>276986674.38797814</v>
      </c>
    </row>
    <row r="2502" spans="1:4">
      <c r="A2502" s="12">
        <v>36509</v>
      </c>
      <c r="B2502" s="7">
        <v>4630428571428.5713</v>
      </c>
      <c r="C2502" s="13">
        <v>0.17815626272629151</v>
      </c>
      <c r="D2502" s="14">
        <v>277012553.07103825</v>
      </c>
    </row>
    <row r="2503" spans="1:4">
      <c r="A2503" s="12">
        <v>36510</v>
      </c>
      <c r="B2503" s="7">
        <v>4631342857142.8574</v>
      </c>
      <c r="C2503" s="13">
        <v>0.16665296194679316</v>
      </c>
      <c r="D2503" s="14">
        <v>277038431.75409836</v>
      </c>
    </row>
    <row r="2504" spans="1:4">
      <c r="A2504" s="12">
        <v>36511</v>
      </c>
      <c r="B2504" s="7">
        <v>4632257142857.1426</v>
      </c>
      <c r="C2504" s="13">
        <v>0.16579793555337921</v>
      </c>
      <c r="D2504" s="14">
        <v>277064310.43715847</v>
      </c>
    </row>
    <row r="2505" spans="1:4">
      <c r="A2505" s="12">
        <v>36514</v>
      </c>
      <c r="B2505" s="7">
        <v>4635000000000</v>
      </c>
      <c r="C2505" s="13">
        <v>0.16837249020578368</v>
      </c>
      <c r="D2505" s="14">
        <v>277141946.48633879</v>
      </c>
    </row>
    <row r="2506" spans="1:4">
      <c r="A2506" s="12">
        <v>36515</v>
      </c>
      <c r="B2506" s="7">
        <v>4636742857142.8574</v>
      </c>
      <c r="C2506" s="13">
        <v>0.17652930016258753</v>
      </c>
      <c r="D2506" s="14">
        <v>277167825.1693989</v>
      </c>
    </row>
    <row r="2507" spans="1:4">
      <c r="A2507" s="12">
        <v>36516</v>
      </c>
      <c r="B2507" s="7">
        <v>4638485714285.7148</v>
      </c>
      <c r="C2507" s="13">
        <v>0.18532594411606212</v>
      </c>
      <c r="D2507" s="14">
        <v>277193703.85245901</v>
      </c>
    </row>
    <row r="2508" spans="1:4">
      <c r="A2508" s="12">
        <v>36517</v>
      </c>
      <c r="B2508" s="7">
        <v>4640228571428.5713</v>
      </c>
      <c r="C2508" s="13">
        <v>0.18667192852554709</v>
      </c>
      <c r="D2508" s="14">
        <v>277219582.53551912</v>
      </c>
    </row>
    <row r="2509" spans="1:4">
      <c r="A2509" s="12">
        <v>36521</v>
      </c>
      <c r="B2509" s="7">
        <v>4647200000000</v>
      </c>
      <c r="C2509" s="13">
        <v>0.1948816733058098</v>
      </c>
      <c r="D2509" s="14">
        <v>277323097.26775956</v>
      </c>
    </row>
    <row r="2510" spans="1:4">
      <c r="A2510" s="12">
        <v>36522</v>
      </c>
      <c r="B2510" s="7">
        <v>4647242857142.8574</v>
      </c>
      <c r="C2510" s="13">
        <v>0.18714574189486494</v>
      </c>
      <c r="D2510" s="14">
        <v>277348975.95081967</v>
      </c>
    </row>
    <row r="2511" spans="1:4">
      <c r="A2511" s="12">
        <v>36523</v>
      </c>
      <c r="B2511" s="7">
        <v>4647285714285.7139</v>
      </c>
      <c r="C2511" s="13">
        <v>0.18484423804681344</v>
      </c>
      <c r="D2511" s="14">
        <v>277374854.63387978</v>
      </c>
    </row>
    <row r="2512" spans="1:4">
      <c r="A2512" s="12">
        <v>36524</v>
      </c>
      <c r="B2512" s="7">
        <v>4647328571428.5713</v>
      </c>
      <c r="C2512" s="13">
        <v>0.19327994057465531</v>
      </c>
      <c r="D2512" s="14">
        <v>277400733.31693989</v>
      </c>
    </row>
    <row r="2513" spans="1:4">
      <c r="A2513" s="12">
        <v>36529</v>
      </c>
      <c r="B2513" s="7">
        <v>4651700000000</v>
      </c>
      <c r="C2513" s="13">
        <v>0.20635005925984118</v>
      </c>
      <c r="D2513" s="14">
        <v>277530126.73224044</v>
      </c>
    </row>
    <row r="2514" spans="1:4">
      <c r="A2514" s="12">
        <v>36530</v>
      </c>
      <c r="B2514" s="7">
        <v>4655900000000</v>
      </c>
      <c r="C2514" s="13">
        <v>0.21041535144676562</v>
      </c>
      <c r="D2514" s="14">
        <v>277556005.41530055</v>
      </c>
    </row>
    <row r="2515" spans="1:4">
      <c r="A2515" s="12">
        <v>36531</v>
      </c>
      <c r="B2515" s="7">
        <v>4660099999999.999</v>
      </c>
      <c r="C2515" s="13">
        <v>0.2082812595163322</v>
      </c>
      <c r="D2515" s="14">
        <v>277581884.09836066</v>
      </c>
    </row>
    <row r="2516" spans="1:4">
      <c r="A2516" s="12">
        <v>36532</v>
      </c>
      <c r="B2516" s="7">
        <v>4664300000000</v>
      </c>
      <c r="C2516" s="13">
        <v>0.21391441288290972</v>
      </c>
      <c r="D2516" s="14">
        <v>277607762.78142077</v>
      </c>
    </row>
    <row r="2517" spans="1:4">
      <c r="A2517" s="12">
        <v>36535</v>
      </c>
      <c r="B2517" s="7">
        <v>4676900000000</v>
      </c>
      <c r="C2517" s="13">
        <v>0.20700925881018353</v>
      </c>
      <c r="D2517" s="14">
        <v>277685398.8306011</v>
      </c>
    </row>
    <row r="2518" spans="1:4">
      <c r="A2518" s="12">
        <v>36536</v>
      </c>
      <c r="B2518" s="7">
        <v>4677128571428.5713</v>
      </c>
      <c r="C2518" s="13">
        <v>0.19826417719519016</v>
      </c>
      <c r="D2518" s="14">
        <v>277711277.51366121</v>
      </c>
    </row>
    <row r="2519" spans="1:4">
      <c r="A2519" s="12">
        <v>36537</v>
      </c>
      <c r="B2519" s="7">
        <v>4677357142857.1426</v>
      </c>
      <c r="C2519" s="13">
        <v>0.19763005418431168</v>
      </c>
      <c r="D2519" s="14">
        <v>277737156.19672132</v>
      </c>
    </row>
    <row r="2520" spans="1:4">
      <c r="A2520" s="12">
        <v>36538</v>
      </c>
      <c r="B2520" s="7">
        <v>4677585714285.7139</v>
      </c>
      <c r="C2520" s="13">
        <v>0.19494373305296389</v>
      </c>
      <c r="D2520" s="14">
        <v>277763034.87978142</v>
      </c>
    </row>
    <row r="2521" spans="1:4">
      <c r="A2521" s="12">
        <v>36539</v>
      </c>
      <c r="B2521" s="7">
        <v>4677814285714.2861</v>
      </c>
      <c r="C2521" s="13">
        <v>0.1836916147818381</v>
      </c>
      <c r="D2521" s="14">
        <v>277788913.56284153</v>
      </c>
    </row>
    <row r="2522" spans="1:4">
      <c r="A2522" s="12">
        <v>36543</v>
      </c>
      <c r="B2522" s="7">
        <v>4677000000000</v>
      </c>
      <c r="C2522" s="13">
        <v>0.17598757336787607</v>
      </c>
      <c r="D2522" s="14">
        <v>277892428.29508197</v>
      </c>
    </row>
    <row r="2523" spans="1:4">
      <c r="A2523" s="12">
        <v>36544</v>
      </c>
      <c r="B2523" s="7">
        <v>4675500000000</v>
      </c>
      <c r="C2523" s="13">
        <v>0.1706216283439537</v>
      </c>
      <c r="D2523" s="14">
        <v>277918306.97814208</v>
      </c>
    </row>
    <row r="2524" spans="1:4">
      <c r="A2524" s="12">
        <v>36545</v>
      </c>
      <c r="B2524" s="7">
        <v>4674000000000</v>
      </c>
      <c r="C2524" s="13">
        <v>0.16122317338963743</v>
      </c>
      <c r="D2524" s="14">
        <v>277944185.66120219</v>
      </c>
    </row>
    <row r="2525" spans="1:4">
      <c r="A2525" s="12">
        <v>36546</v>
      </c>
      <c r="B2525" s="7">
        <v>4672500000000</v>
      </c>
      <c r="C2525" s="13">
        <v>0.17091523153932536</v>
      </c>
      <c r="D2525" s="14">
        <v>277970064.3442623</v>
      </c>
    </row>
    <row r="2526" spans="1:4">
      <c r="A2526" s="12">
        <v>36549</v>
      </c>
      <c r="B2526" s="7">
        <v>4668000000000</v>
      </c>
      <c r="C2526" s="13">
        <v>0.16970816340485462</v>
      </c>
      <c r="D2526" s="14">
        <v>278047700.39344263</v>
      </c>
    </row>
    <row r="2527" spans="1:4">
      <c r="A2527" s="12">
        <v>36550</v>
      </c>
      <c r="B2527" s="7">
        <v>4662757142857.1426</v>
      </c>
      <c r="C2527" s="13">
        <v>0.16248973805420569</v>
      </c>
      <c r="D2527" s="14">
        <v>278073579.07650274</v>
      </c>
    </row>
    <row r="2528" spans="1:4">
      <c r="A2528" s="12">
        <v>36551</v>
      </c>
      <c r="B2528" s="7">
        <v>4657514285714.2852</v>
      </c>
      <c r="C2528" s="13">
        <v>0.17031614273005785</v>
      </c>
      <c r="D2528" s="14">
        <v>278099457.75956285</v>
      </c>
    </row>
    <row r="2529" spans="1:4">
      <c r="A2529" s="12">
        <v>36552</v>
      </c>
      <c r="B2529" s="7">
        <v>4652271428571.4287</v>
      </c>
      <c r="C2529" s="13">
        <v>0.16661874625060555</v>
      </c>
      <c r="D2529" s="14">
        <v>278125336.44262296</v>
      </c>
    </row>
    <row r="2530" spans="1:4">
      <c r="A2530" s="12">
        <v>36553</v>
      </c>
      <c r="B2530" s="7">
        <v>4647028571428.5723</v>
      </c>
      <c r="C2530" s="13">
        <v>0.17204691910852776</v>
      </c>
      <c r="D2530" s="14">
        <v>278151215.12568307</v>
      </c>
    </row>
    <row r="2531" spans="1:4">
      <c r="A2531" s="12">
        <v>36556</v>
      </c>
      <c r="B2531" s="7">
        <v>4631300000000</v>
      </c>
      <c r="C2531" s="13">
        <v>0.16245182709623732</v>
      </c>
      <c r="D2531" s="14">
        <v>278228851.1748634</v>
      </c>
    </row>
    <row r="2532" spans="1:4">
      <c r="A2532" s="12">
        <v>36557</v>
      </c>
      <c r="B2532" s="7">
        <v>4628871428571.4287</v>
      </c>
      <c r="C2532" s="13">
        <v>0.15809759331785606</v>
      </c>
      <c r="D2532" s="14">
        <v>278254729.85792351</v>
      </c>
    </row>
    <row r="2533" spans="1:4">
      <c r="A2533" s="12">
        <v>36558</v>
      </c>
      <c r="B2533" s="7">
        <v>4626442857142.8574</v>
      </c>
      <c r="C2533" s="13">
        <v>0.15715587154291319</v>
      </c>
      <c r="D2533" s="14">
        <v>278280608.54098362</v>
      </c>
    </row>
    <row r="2534" spans="1:4">
      <c r="A2534" s="12">
        <v>36559</v>
      </c>
      <c r="B2534" s="7">
        <v>4624014285714.2852</v>
      </c>
      <c r="C2534" s="13">
        <v>0.16104339143078875</v>
      </c>
      <c r="D2534" s="14">
        <v>278306487.22404373</v>
      </c>
    </row>
    <row r="2535" spans="1:4">
      <c r="A2535" s="12">
        <v>36560</v>
      </c>
      <c r="B2535" s="7">
        <v>4621585714285.7148</v>
      </c>
      <c r="C2535" s="13">
        <v>0.15385087733596611</v>
      </c>
      <c r="D2535" s="14">
        <v>278332365.90710384</v>
      </c>
    </row>
    <row r="2536" spans="1:4">
      <c r="A2536" s="12">
        <v>36563</v>
      </c>
      <c r="B2536" s="7">
        <v>4614300000000</v>
      </c>
      <c r="C2536" s="13">
        <v>0.16551339497291562</v>
      </c>
      <c r="D2536" s="14">
        <v>278410001.95628417</v>
      </c>
    </row>
    <row r="2537" spans="1:4">
      <c r="A2537" s="12">
        <v>36564</v>
      </c>
      <c r="B2537" s="7">
        <v>4621357142857.1436</v>
      </c>
      <c r="C2537" s="13">
        <v>0.17093832723031907</v>
      </c>
      <c r="D2537" s="14">
        <v>278435880.63934427</v>
      </c>
    </row>
    <row r="2538" spans="1:4">
      <c r="A2538" s="12">
        <v>36565</v>
      </c>
      <c r="B2538" s="7">
        <v>4628414285714.2861</v>
      </c>
      <c r="C2538" s="13">
        <v>0.16559791700680257</v>
      </c>
      <c r="D2538" s="14">
        <v>278461759.32240438</v>
      </c>
    </row>
    <row r="2539" spans="1:4">
      <c r="A2539" s="12">
        <v>36566</v>
      </c>
      <c r="B2539" s="7">
        <v>4635471428571.4287</v>
      </c>
      <c r="C2539" s="13">
        <v>0.16022136149455027</v>
      </c>
      <c r="D2539" s="14">
        <v>278487638.00546449</v>
      </c>
    </row>
    <row r="2540" spans="1:4">
      <c r="A2540" s="12">
        <v>36567</v>
      </c>
      <c r="B2540" s="7">
        <v>4642528571428.5713</v>
      </c>
      <c r="C2540" s="13">
        <v>0.16138192091825318</v>
      </c>
      <c r="D2540" s="14">
        <v>278513516.6885246</v>
      </c>
    </row>
    <row r="2541" spans="1:4">
      <c r="A2541" s="12">
        <v>36570</v>
      </c>
      <c r="B2541" s="7">
        <v>4663700000000</v>
      </c>
      <c r="C2541" s="13">
        <v>0.16041463306857776</v>
      </c>
      <c r="D2541" s="14">
        <v>278591152.73770493</v>
      </c>
    </row>
    <row r="2542" spans="1:4">
      <c r="A2542" s="12">
        <v>36571</v>
      </c>
      <c r="B2542" s="7">
        <v>4662357142857.1436</v>
      </c>
      <c r="C2542" s="13">
        <v>0.15634100888727712</v>
      </c>
      <c r="D2542" s="14">
        <v>278617031.42076504</v>
      </c>
    </row>
    <row r="2543" spans="1:4">
      <c r="A2543" s="12">
        <v>36572</v>
      </c>
      <c r="B2543" s="7">
        <v>4661014285714.2852</v>
      </c>
      <c r="C2543" s="13">
        <v>0.15988734093454965</v>
      </c>
      <c r="D2543" s="14">
        <v>278642910.10382515</v>
      </c>
    </row>
    <row r="2544" spans="1:4">
      <c r="A2544" s="12">
        <v>36573</v>
      </c>
      <c r="B2544" s="7">
        <v>4659671428571.4287</v>
      </c>
      <c r="C2544" s="13">
        <v>0.15552250165032816</v>
      </c>
      <c r="D2544" s="14">
        <v>278668788.78688526</v>
      </c>
    </row>
    <row r="2545" spans="1:4">
      <c r="A2545" s="12">
        <v>36574</v>
      </c>
      <c r="B2545" s="7">
        <v>4658328571428.5713</v>
      </c>
      <c r="C2545" s="13">
        <v>0.1576147348808041</v>
      </c>
      <c r="D2545" s="14">
        <v>278694667.46994537</v>
      </c>
    </row>
    <row r="2546" spans="1:4">
      <c r="A2546" s="12">
        <v>36578</v>
      </c>
      <c r="B2546" s="7">
        <v>4653185714285.7139</v>
      </c>
      <c r="C2546" s="13">
        <v>0.1638200475683437</v>
      </c>
      <c r="D2546" s="14">
        <v>278798182.20218581</v>
      </c>
    </row>
    <row r="2547" spans="1:4">
      <c r="A2547" s="12">
        <v>36579</v>
      </c>
      <c r="B2547" s="7">
        <v>4652071428571.4287</v>
      </c>
      <c r="C2547" s="13">
        <v>0.16400638061024744</v>
      </c>
      <c r="D2547" s="14">
        <v>278824060.88524592</v>
      </c>
    </row>
    <row r="2548" spans="1:4">
      <c r="A2548" s="12">
        <v>36580</v>
      </c>
      <c r="B2548" s="7">
        <v>4650957142857.1426</v>
      </c>
      <c r="C2548" s="13">
        <v>0.16076247163084151</v>
      </c>
      <c r="D2548" s="14">
        <v>278849939.56830603</v>
      </c>
    </row>
    <row r="2549" spans="1:4">
      <c r="A2549" s="12">
        <v>36581</v>
      </c>
      <c r="B2549" s="7">
        <v>4649842857142.8574</v>
      </c>
      <c r="C2549" s="13">
        <v>0.15652863878934997</v>
      </c>
      <c r="D2549" s="14">
        <v>278875818.25136614</v>
      </c>
    </row>
    <row r="2550" spans="1:4">
      <c r="A2550" s="12">
        <v>36584</v>
      </c>
      <c r="B2550" s="7">
        <v>4646500000000</v>
      </c>
      <c r="C2550" s="13">
        <v>0.15221880715269284</v>
      </c>
      <c r="D2550" s="14">
        <v>278953454.30054647</v>
      </c>
    </row>
    <row r="2551" spans="1:4">
      <c r="A2551" s="12">
        <v>36585</v>
      </c>
      <c r="B2551" s="7">
        <v>4646214285714.2852</v>
      </c>
      <c r="C2551" s="13">
        <v>0.14758884113706722</v>
      </c>
      <c r="D2551" s="14">
        <v>278979332.98360658</v>
      </c>
    </row>
    <row r="2552" spans="1:4">
      <c r="A2552" s="12">
        <v>36586</v>
      </c>
      <c r="B2552" s="7">
        <v>4645928571428.5713</v>
      </c>
      <c r="C2552" s="13">
        <v>0.14060845027694402</v>
      </c>
      <c r="D2552" s="14">
        <v>279005211.66666669</v>
      </c>
    </row>
    <row r="2553" spans="1:4">
      <c r="A2553" s="12">
        <v>36587</v>
      </c>
      <c r="B2553" s="7">
        <v>4645642857142.8564</v>
      </c>
      <c r="C2553" s="13">
        <v>0.14277225211780953</v>
      </c>
      <c r="D2553" s="14">
        <v>279031090.3497268</v>
      </c>
    </row>
    <row r="2554" spans="1:4">
      <c r="A2554" s="12">
        <v>36588</v>
      </c>
      <c r="B2554" s="7">
        <v>4645357142857.1436</v>
      </c>
      <c r="C2554" s="13">
        <v>0.14088879405548652</v>
      </c>
      <c r="D2554" s="14">
        <v>279056969.03278691</v>
      </c>
    </row>
    <row r="2555" spans="1:4">
      <c r="A2555" s="12">
        <v>36591</v>
      </c>
      <c r="B2555" s="7">
        <v>4644500000000</v>
      </c>
      <c r="C2555" s="13">
        <v>0.13803313408949605</v>
      </c>
      <c r="D2555" s="14">
        <v>279134605.08196723</v>
      </c>
    </row>
    <row r="2556" spans="1:4">
      <c r="A2556" s="12">
        <v>36592</v>
      </c>
      <c r="B2556" s="7">
        <v>4652557142857.1426</v>
      </c>
      <c r="C2556" s="13">
        <v>0.13501147340104744</v>
      </c>
      <c r="D2556" s="14">
        <v>279160483.76502734</v>
      </c>
    </row>
    <row r="2557" spans="1:4">
      <c r="A2557" s="12">
        <v>36593</v>
      </c>
      <c r="B2557" s="7">
        <v>4660614285714.2861</v>
      </c>
      <c r="C2557" s="13">
        <v>0.14759971715153938</v>
      </c>
      <c r="D2557" s="14">
        <v>279186362.44808745</v>
      </c>
    </row>
    <row r="2558" spans="1:4">
      <c r="A2558" s="12">
        <v>36594</v>
      </c>
      <c r="B2558" s="7">
        <v>4668671428571.4287</v>
      </c>
      <c r="C2558" s="13">
        <v>0.14228393809972975</v>
      </c>
      <c r="D2558" s="14">
        <v>279212241.13114756</v>
      </c>
    </row>
    <row r="2559" spans="1:4">
      <c r="A2559" s="12">
        <v>36595</v>
      </c>
      <c r="B2559" s="7">
        <v>4676728571428.5713</v>
      </c>
      <c r="C2559" s="13">
        <v>0.14305794615235243</v>
      </c>
      <c r="D2559" s="14">
        <v>279238119.81420767</v>
      </c>
    </row>
    <row r="2560" spans="1:4">
      <c r="A2560" s="12">
        <v>36598</v>
      </c>
      <c r="B2560" s="7">
        <v>4700900000000</v>
      </c>
      <c r="C2560" s="13">
        <v>0.1380243681177418</v>
      </c>
      <c r="D2560" s="14">
        <v>279315755.863388</v>
      </c>
    </row>
    <row r="2561" spans="1:4">
      <c r="A2561" s="12">
        <v>36599</v>
      </c>
      <c r="B2561" s="7">
        <v>4702171428571.4277</v>
      </c>
      <c r="C2561" s="13">
        <v>0.14131799342030932</v>
      </c>
      <c r="D2561" s="14">
        <v>279341634.54644811</v>
      </c>
    </row>
    <row r="2562" spans="1:4">
      <c r="A2562" s="12">
        <v>36600</v>
      </c>
      <c r="B2562" s="7">
        <v>4703442857142.8574</v>
      </c>
      <c r="C2562" s="13">
        <v>0.14133057310037386</v>
      </c>
      <c r="D2562" s="14">
        <v>279367513.22950822</v>
      </c>
    </row>
    <row r="2563" spans="1:4">
      <c r="A2563" s="12">
        <v>36601</v>
      </c>
      <c r="B2563" s="7">
        <v>4704714285714.2852</v>
      </c>
      <c r="C2563" s="13">
        <v>0.14117436208540501</v>
      </c>
      <c r="D2563" s="14">
        <v>279393391.91256833</v>
      </c>
    </row>
    <row r="2564" spans="1:4">
      <c r="A2564" s="12">
        <v>36602</v>
      </c>
      <c r="B2564" s="7">
        <v>4705985714285.7148</v>
      </c>
      <c r="C2564" s="13">
        <v>0.1446075249698969</v>
      </c>
      <c r="D2564" s="14">
        <v>279419270.59562844</v>
      </c>
    </row>
    <row r="2565" spans="1:4">
      <c r="A2565" s="12">
        <v>36605</v>
      </c>
      <c r="B2565" s="7">
        <v>4709800000000</v>
      </c>
      <c r="C2565" s="13">
        <v>0.15342811477899029</v>
      </c>
      <c r="D2565" s="14">
        <v>279496906.64480877</v>
      </c>
    </row>
    <row r="2566" spans="1:4">
      <c r="A2566" s="12">
        <v>36606</v>
      </c>
      <c r="B2566" s="7">
        <v>4711657142857.1436</v>
      </c>
      <c r="C2566" s="13">
        <v>0.15611853651181126</v>
      </c>
      <c r="D2566" s="14">
        <v>279522785.32786888</v>
      </c>
    </row>
    <row r="2567" spans="1:4">
      <c r="A2567" s="12">
        <v>36607</v>
      </c>
      <c r="B2567" s="7">
        <v>4713514285714.2852</v>
      </c>
      <c r="C2567" s="13">
        <v>0.15586503435344659</v>
      </c>
      <c r="D2567" s="14">
        <v>279548664.01092899</v>
      </c>
    </row>
    <row r="2568" spans="1:4">
      <c r="A2568" s="12">
        <v>36608</v>
      </c>
      <c r="B2568" s="7">
        <v>4715371428571.4287</v>
      </c>
      <c r="C2568" s="13">
        <v>0.15326909904993122</v>
      </c>
      <c r="D2568" s="14">
        <v>279574542.6939891</v>
      </c>
    </row>
    <row r="2569" spans="1:4">
      <c r="A2569" s="12">
        <v>36609</v>
      </c>
      <c r="B2569" s="7">
        <v>4717228571428.5713</v>
      </c>
      <c r="C2569" s="13">
        <v>0.15134567399842672</v>
      </c>
      <c r="D2569" s="14">
        <v>279600421.37704921</v>
      </c>
    </row>
    <row r="2570" spans="1:4">
      <c r="A2570" s="12">
        <v>36612</v>
      </c>
      <c r="B2570" s="7">
        <v>4722800000000</v>
      </c>
      <c r="C2570" s="13">
        <v>0.14865753733307596</v>
      </c>
      <c r="D2570" s="14">
        <v>279678057.42622954</v>
      </c>
    </row>
    <row r="2571" spans="1:4">
      <c r="A2571" s="12">
        <v>36613</v>
      </c>
      <c r="B2571" s="7">
        <v>4720342857142.8574</v>
      </c>
      <c r="C2571" s="13">
        <v>0.14862028498674654</v>
      </c>
      <c r="D2571" s="14">
        <v>279703936.10928965</v>
      </c>
    </row>
    <row r="2572" spans="1:4">
      <c r="A2572" s="12">
        <v>36614</v>
      </c>
      <c r="B2572" s="7">
        <v>4717885714285.7139</v>
      </c>
      <c r="C2572" s="13">
        <v>0.1537657584947284</v>
      </c>
      <c r="D2572" s="14">
        <v>279729814.79234976</v>
      </c>
    </row>
    <row r="2573" spans="1:4">
      <c r="A2573" s="12">
        <v>36615</v>
      </c>
      <c r="B2573" s="7">
        <v>4715428571428.5713</v>
      </c>
      <c r="C2573" s="13">
        <v>0.15439229289468157</v>
      </c>
      <c r="D2573" s="14">
        <v>279755693.47540987</v>
      </c>
    </row>
    <row r="2574" spans="1:4">
      <c r="A2574" s="12">
        <v>36616</v>
      </c>
      <c r="B2574" s="7">
        <v>4712971428571.4287</v>
      </c>
      <c r="C2574" s="13">
        <v>0.14974467925983442</v>
      </c>
      <c r="D2574" s="14">
        <v>279781572.15846997</v>
      </c>
    </row>
    <row r="2575" spans="1:4">
      <c r="A2575" s="12">
        <v>36619</v>
      </c>
      <c r="B2575" s="7">
        <v>4705600000000</v>
      </c>
      <c r="C2575" s="13">
        <v>0.15433985929450453</v>
      </c>
      <c r="D2575" s="14">
        <v>279859208.20765024</v>
      </c>
    </row>
    <row r="2576" spans="1:4">
      <c r="A2576" s="12">
        <v>36620</v>
      </c>
      <c r="B2576" s="7">
        <v>4713600000000</v>
      </c>
      <c r="C2576" s="13">
        <v>0.16162378888065315</v>
      </c>
      <c r="D2576" s="14">
        <v>279885086.89071035</v>
      </c>
    </row>
    <row r="2577" spans="1:4">
      <c r="A2577" s="12">
        <v>36621</v>
      </c>
      <c r="B2577" s="7">
        <v>4721600000000</v>
      </c>
      <c r="C2577" s="13">
        <v>0.15651280898383699</v>
      </c>
      <c r="D2577" s="14">
        <v>279910965.57377046</v>
      </c>
    </row>
    <row r="2578" spans="1:4">
      <c r="A2578" s="12">
        <v>36622</v>
      </c>
      <c r="B2578" s="7">
        <v>4729600000000</v>
      </c>
      <c r="C2578" s="13">
        <v>0.15352505012554557</v>
      </c>
      <c r="D2578" s="14">
        <v>279936844.25683057</v>
      </c>
    </row>
    <row r="2579" spans="1:4">
      <c r="A2579" s="12">
        <v>36623</v>
      </c>
      <c r="B2579" s="7">
        <v>4737600000000</v>
      </c>
      <c r="C2579" s="13">
        <v>0.15542017913012673</v>
      </c>
      <c r="D2579" s="14">
        <v>279962722.93989068</v>
      </c>
    </row>
    <row r="2580" spans="1:4">
      <c r="A2580" s="12">
        <v>36626</v>
      </c>
      <c r="B2580" s="7">
        <v>4761600000000</v>
      </c>
      <c r="C2580" s="13">
        <v>0.15997808736424257</v>
      </c>
      <c r="D2580" s="14">
        <v>280040358.98907101</v>
      </c>
    </row>
    <row r="2581" spans="1:4">
      <c r="A2581" s="12">
        <v>36627</v>
      </c>
      <c r="B2581" s="7">
        <v>4768471428571.4287</v>
      </c>
      <c r="C2581" s="13">
        <v>0.15985430164446982</v>
      </c>
      <c r="D2581" s="14">
        <v>280066237.67213112</v>
      </c>
    </row>
    <row r="2582" spans="1:4">
      <c r="A2582" s="12">
        <v>36628</v>
      </c>
      <c r="B2582" s="7">
        <v>4775342857142.8574</v>
      </c>
      <c r="C2582" s="13">
        <v>0.15165748065559762</v>
      </c>
      <c r="D2582" s="14">
        <v>280092116.35519123</v>
      </c>
    </row>
    <row r="2583" spans="1:4">
      <c r="A2583" s="12">
        <v>36629</v>
      </c>
      <c r="B2583" s="7">
        <v>4782214285714.2861</v>
      </c>
      <c r="C2583" s="13">
        <v>0.14854120931916834</v>
      </c>
      <c r="D2583" s="14">
        <v>280117995.03825134</v>
      </c>
    </row>
    <row r="2584" spans="1:4">
      <c r="A2584" s="12">
        <v>36630</v>
      </c>
      <c r="B2584" s="7">
        <v>4789085714285.7139</v>
      </c>
      <c r="C2584" s="13">
        <v>0.14832183915307057</v>
      </c>
      <c r="D2584" s="14">
        <v>280143873.72131145</v>
      </c>
    </row>
    <row r="2585" spans="1:4">
      <c r="A2585" s="12">
        <v>36633</v>
      </c>
      <c r="B2585" s="7">
        <v>4809700000000</v>
      </c>
      <c r="C2585" s="13">
        <v>0.14371757736459406</v>
      </c>
      <c r="D2585" s="14">
        <v>280221509.77049178</v>
      </c>
    </row>
    <row r="2586" spans="1:4">
      <c r="A2586" s="12">
        <v>36634</v>
      </c>
      <c r="B2586" s="7">
        <v>4811328571428.5713</v>
      </c>
      <c r="C2586" s="13">
        <v>0.14556287424036321</v>
      </c>
      <c r="D2586" s="14">
        <v>280247388.45355189</v>
      </c>
    </row>
    <row r="2587" spans="1:4">
      <c r="A2587" s="12">
        <v>36635</v>
      </c>
      <c r="B2587" s="7">
        <v>4812957142857.1426</v>
      </c>
      <c r="C2587" s="13">
        <v>0.14319300991448111</v>
      </c>
      <c r="D2587" s="14">
        <v>280273267.136612</v>
      </c>
    </row>
    <row r="2588" spans="1:4">
      <c r="A2588" s="12">
        <v>36636</v>
      </c>
      <c r="B2588" s="7">
        <v>4814585714285.7139</v>
      </c>
      <c r="C2588" s="13">
        <v>0.14768976328902</v>
      </c>
      <c r="D2588" s="14">
        <v>280299145.81967211</v>
      </c>
    </row>
    <row r="2589" spans="1:4">
      <c r="A2589" s="12">
        <v>36640</v>
      </c>
      <c r="B2589" s="7">
        <v>4821100000000</v>
      </c>
      <c r="C2589" s="13">
        <v>0.14406359536497346</v>
      </c>
      <c r="D2589" s="14">
        <v>280402660.55191255</v>
      </c>
    </row>
    <row r="2590" spans="1:4">
      <c r="A2590" s="12">
        <v>36641</v>
      </c>
      <c r="B2590" s="7">
        <v>4815071428571.4287</v>
      </c>
      <c r="C2590" s="13">
        <v>0.14782357539411037</v>
      </c>
      <c r="D2590" s="14">
        <v>280428539.23497266</v>
      </c>
    </row>
    <row r="2591" spans="1:4">
      <c r="A2591" s="12">
        <v>36642</v>
      </c>
      <c r="B2591" s="7">
        <v>4809042857142.8574</v>
      </c>
      <c r="C2591" s="13">
        <v>0.15116803569650913</v>
      </c>
      <c r="D2591" s="14">
        <v>280454417.91803277</v>
      </c>
    </row>
    <row r="2592" spans="1:4">
      <c r="A2592" s="12">
        <v>36643</v>
      </c>
      <c r="B2592" s="7">
        <v>4803014285714.2852</v>
      </c>
      <c r="C2592" s="13">
        <v>0.14976187784542966</v>
      </c>
      <c r="D2592" s="14">
        <v>280480296.60109288</v>
      </c>
    </row>
    <row r="2593" spans="1:4">
      <c r="A2593" s="12">
        <v>36644</v>
      </c>
      <c r="B2593" s="7">
        <v>4796985714285.7148</v>
      </c>
      <c r="C2593" s="13">
        <v>0.14508468295070662</v>
      </c>
      <c r="D2593" s="14">
        <v>280506175.28415298</v>
      </c>
    </row>
    <row r="2594" spans="1:4">
      <c r="A2594" s="12">
        <v>36647</v>
      </c>
      <c r="B2594" s="7">
        <v>4778900000000</v>
      </c>
      <c r="C2594" s="13">
        <v>0.14128607225845052</v>
      </c>
      <c r="D2594" s="14">
        <v>280583811.33333331</v>
      </c>
    </row>
    <row r="2595" spans="1:4">
      <c r="A2595" s="12">
        <v>36648</v>
      </c>
      <c r="B2595" s="7">
        <v>4769885714285.7139</v>
      </c>
      <c r="C2595" s="13">
        <v>0.13796611174012069</v>
      </c>
      <c r="D2595" s="14">
        <v>280609690.01639342</v>
      </c>
    </row>
    <row r="2596" spans="1:4">
      <c r="A2596" s="12">
        <v>36649</v>
      </c>
      <c r="B2596" s="7">
        <v>4760871428571.4287</v>
      </c>
      <c r="C2596" s="13">
        <v>0.14212690495774938</v>
      </c>
      <c r="D2596" s="14">
        <v>280635568.69945353</v>
      </c>
    </row>
    <row r="2597" spans="1:4">
      <c r="A2597" s="12">
        <v>36650</v>
      </c>
      <c r="B2597" s="7">
        <v>4751857142857.1436</v>
      </c>
      <c r="C2597" s="13">
        <v>0.14222817263610144</v>
      </c>
      <c r="D2597" s="14">
        <v>280661447.38251364</v>
      </c>
    </row>
    <row r="2598" spans="1:4">
      <c r="A2598" s="12">
        <v>36651</v>
      </c>
      <c r="B2598" s="7">
        <v>4742842857142.8564</v>
      </c>
      <c r="C2598" s="13">
        <v>0.14472287326111583</v>
      </c>
      <c r="D2598" s="14">
        <v>280687326.06557375</v>
      </c>
    </row>
    <row r="2599" spans="1:4">
      <c r="A2599" s="12">
        <v>36654</v>
      </c>
      <c r="B2599" s="7">
        <v>4715800000000</v>
      </c>
      <c r="C2599" s="13">
        <v>0.13623381916460878</v>
      </c>
      <c r="D2599" s="14">
        <v>280764962.11475408</v>
      </c>
    </row>
    <row r="2600" spans="1:4">
      <c r="A2600" s="12">
        <v>36655</v>
      </c>
      <c r="B2600" s="7">
        <v>4715785714285.7148</v>
      </c>
      <c r="C2600" s="13">
        <v>0.13414980990064074</v>
      </c>
      <c r="D2600" s="14">
        <v>280790840.79781419</v>
      </c>
    </row>
    <row r="2601" spans="1:4">
      <c r="A2601" s="12">
        <v>36656</v>
      </c>
      <c r="B2601" s="7">
        <v>4715771428571.4287</v>
      </c>
      <c r="C2601" s="13">
        <v>0.13045198806706462</v>
      </c>
      <c r="D2601" s="14">
        <v>280816719.4808743</v>
      </c>
    </row>
    <row r="2602" spans="1:4">
      <c r="A2602" s="12">
        <v>36657</v>
      </c>
      <c r="B2602" s="7">
        <v>4715757142857.1426</v>
      </c>
      <c r="C2602" s="13">
        <v>0.12649485259036988</v>
      </c>
      <c r="D2602" s="14">
        <v>280842598.16393441</v>
      </c>
    </row>
    <row r="2603" spans="1:4">
      <c r="A2603" s="12">
        <v>36658</v>
      </c>
      <c r="B2603" s="7">
        <v>4715742857142.8574</v>
      </c>
      <c r="C2603" s="13">
        <v>0.12509293831009413</v>
      </c>
      <c r="D2603" s="14">
        <v>280868476.84699452</v>
      </c>
    </row>
    <row r="2604" spans="1:4">
      <c r="A2604" s="12">
        <v>36661</v>
      </c>
      <c r="B2604" s="7">
        <v>4715700000000</v>
      </c>
      <c r="C2604" s="13">
        <v>0.12258144181091911</v>
      </c>
      <c r="D2604" s="14">
        <v>280946112.89617485</v>
      </c>
    </row>
    <row r="2605" spans="1:4">
      <c r="A2605" s="12">
        <v>36662</v>
      </c>
      <c r="B2605" s="7">
        <v>4715900000000</v>
      </c>
      <c r="C2605" s="13">
        <v>0.12143062889677414</v>
      </c>
      <c r="D2605" s="14">
        <v>280971991.57923496</v>
      </c>
    </row>
    <row r="2606" spans="1:4">
      <c r="A2606" s="12">
        <v>36663</v>
      </c>
      <c r="B2606" s="7">
        <v>4716100000000</v>
      </c>
      <c r="C2606" s="13">
        <v>0.11516300503778365</v>
      </c>
      <c r="D2606" s="14">
        <v>280997870.26229507</v>
      </c>
    </row>
    <row r="2607" spans="1:4">
      <c r="A2607" s="12">
        <v>36664</v>
      </c>
      <c r="B2607" s="7">
        <v>4716300000000</v>
      </c>
      <c r="C2607" s="13">
        <v>0.11209966328415802</v>
      </c>
      <c r="D2607" s="14">
        <v>281023748.94535518</v>
      </c>
    </row>
    <row r="2608" spans="1:4">
      <c r="A2608" s="12">
        <v>36665</v>
      </c>
      <c r="B2608" s="7">
        <v>4716500000000</v>
      </c>
      <c r="C2608" s="13">
        <v>0.10993209881556655</v>
      </c>
      <c r="D2608" s="14">
        <v>281049627.62841529</v>
      </c>
    </row>
    <row r="2609" spans="1:4">
      <c r="A2609" s="12">
        <v>36668</v>
      </c>
      <c r="B2609" s="7">
        <v>4717100000000</v>
      </c>
      <c r="C2609" s="13">
        <v>0.11528283455926844</v>
      </c>
      <c r="D2609" s="14">
        <v>281127263.67759562</v>
      </c>
    </row>
    <row r="2610" spans="1:4">
      <c r="A2610" s="12">
        <v>36669</v>
      </c>
      <c r="B2610" s="7">
        <v>4714757142857.1426</v>
      </c>
      <c r="C2610" s="13">
        <v>0.11319796207686846</v>
      </c>
      <c r="D2610" s="14">
        <v>281153142.36065573</v>
      </c>
    </row>
    <row r="2611" spans="1:4">
      <c r="A2611" s="12">
        <v>36670</v>
      </c>
      <c r="B2611" s="7">
        <v>4712414285714.2861</v>
      </c>
      <c r="C2611" s="13">
        <v>0.10396327719832346</v>
      </c>
      <c r="D2611" s="14">
        <v>281179021.04371583</v>
      </c>
    </row>
    <row r="2612" spans="1:4">
      <c r="A2612" s="12">
        <v>36671</v>
      </c>
      <c r="B2612" s="7">
        <v>4710071428571.4287</v>
      </c>
      <c r="C2612" s="13">
        <v>9.8966529196007388E-2</v>
      </c>
      <c r="D2612" s="14">
        <v>281204899.72677594</v>
      </c>
    </row>
    <row r="2613" spans="1:4">
      <c r="A2613" s="12">
        <v>36672</v>
      </c>
      <c r="B2613" s="7">
        <v>4707728571428.5713</v>
      </c>
      <c r="C2613" s="13">
        <v>9.665569187454201E-2</v>
      </c>
      <c r="D2613" s="14">
        <v>281230778.40983605</v>
      </c>
    </row>
    <row r="2614" spans="1:4">
      <c r="A2614" s="12">
        <v>36676</v>
      </c>
      <c r="B2614" s="7">
        <v>4700200000000</v>
      </c>
      <c r="C2614" s="13">
        <v>9.7080979024749658E-2</v>
      </c>
      <c r="D2614" s="14">
        <v>281334293.14207649</v>
      </c>
    </row>
    <row r="2615" spans="1:4">
      <c r="A2615" s="12">
        <v>36677</v>
      </c>
      <c r="B2615" s="7">
        <v>4699700000000</v>
      </c>
      <c r="C2615" s="13">
        <v>9.9810474603993629E-2</v>
      </c>
      <c r="D2615" s="14">
        <v>281360171.8251366</v>
      </c>
    </row>
    <row r="2616" spans="1:4">
      <c r="A2616" s="12">
        <v>36678</v>
      </c>
      <c r="B2616" s="7">
        <v>4699200000000</v>
      </c>
      <c r="C2616" s="13">
        <v>0.10371586825345688</v>
      </c>
      <c r="D2616" s="14">
        <v>281386050.50819671</v>
      </c>
    </row>
    <row r="2617" spans="1:4">
      <c r="A2617" s="12">
        <v>36679</v>
      </c>
      <c r="B2617" s="7">
        <v>4698700000000</v>
      </c>
      <c r="C2617" s="13">
        <v>0.1037026671529301</v>
      </c>
      <c r="D2617" s="14">
        <v>281411929.19125682</v>
      </c>
    </row>
    <row r="2618" spans="1:4">
      <c r="A2618" s="12">
        <v>36682</v>
      </c>
      <c r="B2618" s="7">
        <v>4697200000000</v>
      </c>
      <c r="C2618" s="13">
        <v>9.7494558970536244E-2</v>
      </c>
      <c r="D2618" s="14">
        <v>281489565.24043715</v>
      </c>
    </row>
    <row r="2619" spans="1:4">
      <c r="A2619" s="12">
        <v>36683</v>
      </c>
      <c r="B2619" s="7">
        <v>4705400000000</v>
      </c>
      <c r="C2619" s="13">
        <v>9.9587699261423329E-2</v>
      </c>
      <c r="D2619" s="14">
        <v>281515443.92349726</v>
      </c>
    </row>
    <row r="2620" spans="1:4">
      <c r="A2620" s="12">
        <v>36684</v>
      </c>
      <c r="B2620" s="7">
        <v>4713600000000</v>
      </c>
      <c r="C2620" s="13">
        <v>0.10675845049380575</v>
      </c>
      <c r="D2620" s="14">
        <v>281541322.60655737</v>
      </c>
    </row>
    <row r="2621" spans="1:4">
      <c r="A2621" s="12">
        <v>36685</v>
      </c>
      <c r="B2621" s="7">
        <v>4721800000000</v>
      </c>
      <c r="C2621" s="13">
        <v>0.10294725887251195</v>
      </c>
      <c r="D2621" s="14">
        <v>281567201.28961748</v>
      </c>
    </row>
    <row r="2622" spans="1:4">
      <c r="A2622" s="12">
        <v>36686</v>
      </c>
      <c r="B2622" s="7">
        <v>4730000000000</v>
      </c>
      <c r="C2622" s="13">
        <v>0.10134509497253745</v>
      </c>
      <c r="D2622" s="14">
        <v>281593079.97267759</v>
      </c>
    </row>
    <row r="2623" spans="1:4">
      <c r="A2623" s="12">
        <v>36689</v>
      </c>
      <c r="B2623" s="7">
        <v>4754600000000</v>
      </c>
      <c r="C2623" s="13">
        <v>9.7002892106104646E-2</v>
      </c>
      <c r="D2623" s="14">
        <v>281670716.02185792</v>
      </c>
    </row>
    <row r="2624" spans="1:4">
      <c r="A2624" s="12">
        <v>36690</v>
      </c>
      <c r="B2624" s="7">
        <v>4754471428571.4287</v>
      </c>
      <c r="C2624" s="13">
        <v>9.6376657507267788E-2</v>
      </c>
      <c r="D2624" s="14">
        <v>281696594.70491803</v>
      </c>
    </row>
    <row r="2625" spans="1:4">
      <c r="A2625" s="12">
        <v>36691</v>
      </c>
      <c r="B2625" s="7">
        <v>4754342857142.8574</v>
      </c>
      <c r="C2625" s="13">
        <v>9.3779839146577892E-2</v>
      </c>
      <c r="D2625" s="14">
        <v>281722473.38797814</v>
      </c>
    </row>
    <row r="2626" spans="1:4">
      <c r="A2626" s="12">
        <v>36692</v>
      </c>
      <c r="B2626" s="7">
        <v>4754214285714.2861</v>
      </c>
      <c r="C2626" s="13">
        <v>8.9843642201315077E-2</v>
      </c>
      <c r="D2626" s="14">
        <v>281748352.07103825</v>
      </c>
    </row>
    <row r="2627" spans="1:4">
      <c r="A2627" s="12">
        <v>36693</v>
      </c>
      <c r="B2627" s="7">
        <v>4754085714285.7139</v>
      </c>
      <c r="C2627" s="13">
        <v>9.0478350163733248E-2</v>
      </c>
      <c r="D2627" s="14">
        <v>281774230.75409836</v>
      </c>
    </row>
    <row r="2628" spans="1:4">
      <c r="A2628" s="12">
        <v>36696</v>
      </c>
      <c r="B2628" s="7">
        <v>4753700000000</v>
      </c>
      <c r="C2628" s="13">
        <v>0.10032288340147667</v>
      </c>
      <c r="D2628" s="14">
        <v>281851866.80327868</v>
      </c>
    </row>
    <row r="2629" spans="1:4">
      <c r="A2629" s="12">
        <v>36697</v>
      </c>
      <c r="B2629" s="7">
        <v>4751685714285.7139</v>
      </c>
      <c r="C2629" s="13">
        <v>9.6450729371223162E-2</v>
      </c>
      <c r="D2629" s="14">
        <v>281877745.48633879</v>
      </c>
    </row>
    <row r="2630" spans="1:4">
      <c r="A2630" s="12">
        <v>36698</v>
      </c>
      <c r="B2630" s="7">
        <v>4749671428571.4287</v>
      </c>
      <c r="C2630" s="13">
        <v>9.4385800980283985E-2</v>
      </c>
      <c r="D2630" s="14">
        <v>281903624.1693989</v>
      </c>
    </row>
    <row r="2631" spans="1:4">
      <c r="A2631" s="12">
        <v>36699</v>
      </c>
      <c r="B2631" s="7">
        <v>4747657142857.1436</v>
      </c>
      <c r="C2631" s="13">
        <v>8.9692830506967539E-2</v>
      </c>
      <c r="D2631" s="14">
        <v>281929502.85245901</v>
      </c>
    </row>
    <row r="2632" spans="1:4">
      <c r="A2632" s="12">
        <v>36700</v>
      </c>
      <c r="B2632" s="7">
        <v>4745642857142.8564</v>
      </c>
      <c r="C2632" s="13">
        <v>9.1349089821485804E-2</v>
      </c>
      <c r="D2632" s="14">
        <v>281955381.53551912</v>
      </c>
    </row>
    <row r="2633" spans="1:4">
      <c r="A2633" s="12">
        <v>36703</v>
      </c>
      <c r="B2633" s="7">
        <v>4739600000000</v>
      </c>
      <c r="C2633" s="13">
        <v>9.059283817437136E-2</v>
      </c>
      <c r="D2633" s="14">
        <v>282033017.58469945</v>
      </c>
    </row>
    <row r="2634" spans="1:4">
      <c r="A2634" s="12">
        <v>36704</v>
      </c>
      <c r="B2634" s="7">
        <v>4733714285714.2861</v>
      </c>
      <c r="C2634" s="13">
        <v>8.7591218578961683E-2</v>
      </c>
      <c r="D2634" s="14">
        <v>282058896.26775956</v>
      </c>
    </row>
    <row r="2635" spans="1:4">
      <c r="A2635" s="12">
        <v>36705</v>
      </c>
      <c r="B2635" s="7">
        <v>4727828571428.5713</v>
      </c>
      <c r="C2635" s="13">
        <v>9.351581712395024E-2</v>
      </c>
      <c r="D2635" s="14">
        <v>282084774.95081967</v>
      </c>
    </row>
    <row r="2636" spans="1:4">
      <c r="A2636" s="12">
        <v>36706</v>
      </c>
      <c r="B2636" s="7">
        <v>4721942857142.8574</v>
      </c>
      <c r="C2636" s="13">
        <v>9.0997045943041505E-2</v>
      </c>
      <c r="D2636" s="14">
        <v>282110653.63387978</v>
      </c>
    </row>
    <row r="2637" spans="1:4">
      <c r="A2637" s="12">
        <v>36707</v>
      </c>
      <c r="B2637" s="7">
        <v>4716057142857.1426</v>
      </c>
      <c r="C2637" s="13">
        <v>9.0333276604116802E-2</v>
      </c>
      <c r="D2637" s="14">
        <v>282136532.31693989</v>
      </c>
    </row>
    <row r="2638" spans="1:4">
      <c r="A2638" s="12">
        <v>36712</v>
      </c>
      <c r="B2638" s="7">
        <v>4710571428571.4287</v>
      </c>
      <c r="C2638" s="13">
        <v>0.10166410575857318</v>
      </c>
      <c r="D2638" s="14">
        <v>282193167.64657533</v>
      </c>
    </row>
    <row r="2639" spans="1:4">
      <c r="A2639" s="12">
        <v>36713</v>
      </c>
      <c r="B2639" s="7">
        <v>4716657142857.1426</v>
      </c>
      <c r="C2639" s="13">
        <v>0.1040874507289458</v>
      </c>
      <c r="D2639" s="14">
        <v>282200856.80821919</v>
      </c>
    </row>
    <row r="2640" spans="1:4">
      <c r="A2640" s="12">
        <v>36714</v>
      </c>
      <c r="B2640" s="7">
        <v>4722742857142.8574</v>
      </c>
      <c r="C2640" s="13">
        <v>9.9266904909579443E-2</v>
      </c>
      <c r="D2640" s="14">
        <v>282208545.969863</v>
      </c>
    </row>
    <row r="2641" spans="1:4">
      <c r="A2641" s="12">
        <v>36717</v>
      </c>
      <c r="B2641" s="7">
        <v>4741000000000</v>
      </c>
      <c r="C2641" s="13">
        <v>0.1011950983960055</v>
      </c>
      <c r="D2641" s="14">
        <v>282231613.45479453</v>
      </c>
    </row>
    <row r="2642" spans="1:4">
      <c r="A2642" s="12">
        <v>36718</v>
      </c>
      <c r="B2642" s="7">
        <v>4745685714285.7139</v>
      </c>
      <c r="C2642" s="13">
        <v>0.10053412988518734</v>
      </c>
      <c r="D2642" s="14">
        <v>282239302.61643833</v>
      </c>
    </row>
    <row r="2643" spans="1:4">
      <c r="A2643" s="12">
        <v>36719</v>
      </c>
      <c r="B2643" s="7">
        <v>4750371428571.4287</v>
      </c>
      <c r="C2643" s="13">
        <v>0.10427460034844818</v>
      </c>
      <c r="D2643" s="14">
        <v>282246991.77808219</v>
      </c>
    </row>
    <row r="2644" spans="1:4">
      <c r="A2644" s="12">
        <v>36720</v>
      </c>
      <c r="B2644" s="7">
        <v>4755057142857.1426</v>
      </c>
      <c r="C2644" s="13">
        <v>9.8644581443385476E-2</v>
      </c>
      <c r="D2644" s="14">
        <v>282254680.93972605</v>
      </c>
    </row>
    <row r="2645" spans="1:4">
      <c r="A2645" s="12">
        <v>36721</v>
      </c>
      <c r="B2645" s="7">
        <v>4759742857142.8574</v>
      </c>
      <c r="C2645" s="13">
        <v>9.9220986013567755E-2</v>
      </c>
      <c r="D2645" s="14">
        <v>282262370.10136986</v>
      </c>
    </row>
    <row r="2646" spans="1:4">
      <c r="A2646" s="12">
        <v>36724</v>
      </c>
      <c r="B2646" s="7">
        <v>4773800000000</v>
      </c>
      <c r="C2646" s="13">
        <v>0.10384155267688625</v>
      </c>
      <c r="D2646" s="14">
        <v>282285437.58630139</v>
      </c>
    </row>
    <row r="2647" spans="1:4">
      <c r="A2647" s="12">
        <v>36725</v>
      </c>
      <c r="B2647" s="7">
        <v>4770842857142.8574</v>
      </c>
      <c r="C2647" s="13">
        <v>0.10052155604887174</v>
      </c>
      <c r="D2647" s="14">
        <v>282293126.74794519</v>
      </c>
    </row>
    <row r="2648" spans="1:4">
      <c r="A2648" s="12">
        <v>36726</v>
      </c>
      <c r="B2648" s="7">
        <v>4767885714285.7139</v>
      </c>
      <c r="C2648" s="13">
        <v>0.10544431964126443</v>
      </c>
      <c r="D2648" s="14">
        <v>282300815.90958905</v>
      </c>
    </row>
    <row r="2649" spans="1:4">
      <c r="A2649" s="12">
        <v>36727</v>
      </c>
      <c r="B2649" s="7">
        <v>4764928571428.5713</v>
      </c>
      <c r="C2649" s="13">
        <v>0.10704817983291641</v>
      </c>
      <c r="D2649" s="14">
        <v>282308505.07123286</v>
      </c>
    </row>
    <row r="2650" spans="1:4">
      <c r="A2650" s="12">
        <v>36728</v>
      </c>
      <c r="B2650" s="7">
        <v>4761971428571.4287</v>
      </c>
      <c r="C2650" s="13">
        <v>0.1135298810474048</v>
      </c>
      <c r="D2650" s="14">
        <v>282316194.23287672</v>
      </c>
    </row>
    <row r="2651" spans="1:4">
      <c r="A2651" s="12">
        <v>36731</v>
      </c>
      <c r="B2651" s="7">
        <v>4753100000000</v>
      </c>
      <c r="C2651" s="13">
        <v>0.1180237114738531</v>
      </c>
      <c r="D2651" s="14">
        <v>282339261.71780825</v>
      </c>
    </row>
    <row r="2652" spans="1:4">
      <c r="A2652" s="12">
        <v>36732</v>
      </c>
      <c r="B2652" s="7">
        <v>4750057142857.1426</v>
      </c>
      <c r="C2652" s="13">
        <v>0.11999034277147549</v>
      </c>
      <c r="D2652" s="14">
        <v>282346950.87945205</v>
      </c>
    </row>
    <row r="2653" spans="1:4">
      <c r="A2653" s="12">
        <v>36733</v>
      </c>
      <c r="B2653" s="7">
        <v>4747014285714.2861</v>
      </c>
      <c r="C2653" s="13">
        <v>0.1174291099448378</v>
      </c>
      <c r="D2653" s="14">
        <v>282354640.04109591</v>
      </c>
    </row>
    <row r="2654" spans="1:4">
      <c r="A2654" s="12">
        <v>36734</v>
      </c>
      <c r="B2654" s="7">
        <v>4743971428571.4287</v>
      </c>
      <c r="C2654" s="13">
        <v>0.11519178763128712</v>
      </c>
      <c r="D2654" s="14">
        <v>282362329.20273972</v>
      </c>
    </row>
    <row r="2655" spans="1:4">
      <c r="A2655" s="12">
        <v>36735</v>
      </c>
      <c r="B2655" s="7">
        <v>4740928571428.5713</v>
      </c>
      <c r="C2655" s="13">
        <v>0.11395960980631567</v>
      </c>
      <c r="D2655" s="14">
        <v>282370018.36438358</v>
      </c>
    </row>
    <row r="2656" spans="1:4">
      <c r="A2656" s="12">
        <v>36738</v>
      </c>
      <c r="B2656" s="7">
        <v>4731800000000</v>
      </c>
      <c r="C2656" s="13">
        <v>0.11816350903456818</v>
      </c>
      <c r="D2656" s="14">
        <v>282393085.84931505</v>
      </c>
    </row>
    <row r="2657" spans="1:4">
      <c r="A2657" s="12">
        <v>36739</v>
      </c>
      <c r="B2657" s="7">
        <v>4732357142857.1436</v>
      </c>
      <c r="C2657" s="13">
        <v>0.11130157540848429</v>
      </c>
      <c r="D2657" s="14">
        <v>282400775.01095891</v>
      </c>
    </row>
    <row r="2658" spans="1:4">
      <c r="A2658" s="12">
        <v>36740</v>
      </c>
      <c r="B2658" s="7">
        <v>4732914285714.2861</v>
      </c>
      <c r="C2658" s="13">
        <v>0.10492555039576683</v>
      </c>
      <c r="D2658" s="14">
        <v>282408464.17260271</v>
      </c>
    </row>
    <row r="2659" spans="1:4">
      <c r="A2659" s="12">
        <v>36741</v>
      </c>
      <c r="B2659" s="7">
        <v>4733471428571.4287</v>
      </c>
      <c r="C2659" s="13">
        <v>0.10310543452619791</v>
      </c>
      <c r="D2659" s="14">
        <v>282416153.33424658</v>
      </c>
    </row>
    <row r="2660" spans="1:4">
      <c r="A2660" s="12">
        <v>36742</v>
      </c>
      <c r="B2660" s="7">
        <v>4734028571428.5713</v>
      </c>
      <c r="C2660" s="13">
        <v>9.9129504615408343E-2</v>
      </c>
      <c r="D2660" s="14">
        <v>282423842.49589044</v>
      </c>
    </row>
    <row r="2661" spans="1:4">
      <c r="A2661" s="12">
        <v>36745</v>
      </c>
      <c r="B2661" s="7">
        <v>4735700000000</v>
      </c>
      <c r="C2661" s="13">
        <v>0.10042425988332693</v>
      </c>
      <c r="D2661" s="14">
        <v>282446909.98082191</v>
      </c>
    </row>
    <row r="2662" spans="1:4">
      <c r="A2662" s="12">
        <v>36746</v>
      </c>
      <c r="B2662" s="7">
        <v>4743700000000</v>
      </c>
      <c r="C2662" s="13">
        <v>9.8744803581542639E-2</v>
      </c>
      <c r="D2662" s="14">
        <v>282454599.14246577</v>
      </c>
    </row>
    <row r="2663" spans="1:4">
      <c r="A2663" s="12">
        <v>36747</v>
      </c>
      <c r="B2663" s="7">
        <v>4751700000000</v>
      </c>
      <c r="C2663" s="13">
        <v>9.5906683718657085E-2</v>
      </c>
      <c r="D2663" s="14">
        <v>282462288.30410957</v>
      </c>
    </row>
    <row r="2664" spans="1:4">
      <c r="A2664" s="12">
        <v>36748</v>
      </c>
      <c r="B2664" s="7">
        <v>4759700000000</v>
      </c>
      <c r="C2664" s="13">
        <v>9.2947357317811841E-2</v>
      </c>
      <c r="D2664" s="14">
        <v>282469977.46575344</v>
      </c>
    </row>
    <row r="2665" spans="1:4">
      <c r="A2665" s="12">
        <v>36749</v>
      </c>
      <c r="B2665" s="7">
        <v>4767700000000</v>
      </c>
      <c r="C2665" s="13">
        <v>9.3401315673920904E-2</v>
      </c>
      <c r="D2665" s="14">
        <v>282477666.62739724</v>
      </c>
    </row>
    <row r="2666" spans="1:4">
      <c r="A2666" s="12">
        <v>36752</v>
      </c>
      <c r="B2666" s="7">
        <v>4791700000000</v>
      </c>
      <c r="C2666" s="13">
        <v>9.4613603105774977E-2</v>
      </c>
      <c r="D2666" s="14">
        <v>282500734.11232877</v>
      </c>
    </row>
    <row r="2667" spans="1:4">
      <c r="A2667" s="12">
        <v>36753</v>
      </c>
      <c r="B2667" s="7">
        <v>4790528571428.5713</v>
      </c>
      <c r="C2667" s="13">
        <v>9.6970979780327357E-2</v>
      </c>
      <c r="D2667" s="14">
        <v>282508423.27397263</v>
      </c>
    </row>
    <row r="2668" spans="1:4">
      <c r="A2668" s="12">
        <v>36754</v>
      </c>
      <c r="B2668" s="7">
        <v>4789357142857.1436</v>
      </c>
      <c r="C2668" s="13">
        <v>9.3158249754849612E-2</v>
      </c>
      <c r="D2668" s="14">
        <v>282516112.43561643</v>
      </c>
    </row>
    <row r="2669" spans="1:4">
      <c r="A2669" s="12">
        <v>36755</v>
      </c>
      <c r="B2669" s="7">
        <v>4788185714285.7139</v>
      </c>
      <c r="C2669" s="13">
        <v>9.2883715455174723E-2</v>
      </c>
      <c r="D2669" s="14">
        <v>282523801.5972603</v>
      </c>
    </row>
    <row r="2670" spans="1:4">
      <c r="A2670" s="12">
        <v>36756</v>
      </c>
      <c r="B2670" s="7">
        <v>4787014285714.2852</v>
      </c>
      <c r="C2670" s="13">
        <v>9.2226602566110677E-2</v>
      </c>
      <c r="D2670" s="14">
        <v>282531490.7589041</v>
      </c>
    </row>
    <row r="2671" spans="1:4">
      <c r="A2671" s="12">
        <v>36759</v>
      </c>
      <c r="B2671" s="7">
        <v>4783500000000</v>
      </c>
      <c r="C2671" s="13">
        <v>8.601372681938689E-2</v>
      </c>
      <c r="D2671" s="14">
        <v>282554558.24383563</v>
      </c>
    </row>
    <row r="2672" spans="1:4">
      <c r="A2672" s="12">
        <v>36760</v>
      </c>
      <c r="B2672" s="7">
        <v>4783657142857.1436</v>
      </c>
      <c r="C2672" s="13">
        <v>9.2271446239401075E-2</v>
      </c>
      <c r="D2672" s="14">
        <v>282562247.40547943</v>
      </c>
    </row>
    <row r="2673" spans="1:4">
      <c r="A2673" s="12">
        <v>36761</v>
      </c>
      <c r="B2673" s="7">
        <v>4783814285714.2861</v>
      </c>
      <c r="C2673" s="13">
        <v>8.914719826224983E-2</v>
      </c>
      <c r="D2673" s="14">
        <v>282569936.56712329</v>
      </c>
    </row>
    <row r="2674" spans="1:4">
      <c r="A2674" s="12">
        <v>36762</v>
      </c>
      <c r="B2674" s="7">
        <v>4783971428571.4287</v>
      </c>
      <c r="C2674" s="13">
        <v>9.1110764070360992E-2</v>
      </c>
      <c r="D2674" s="14">
        <v>282577625.7287671</v>
      </c>
    </row>
    <row r="2675" spans="1:4">
      <c r="A2675" s="12">
        <v>36763</v>
      </c>
      <c r="B2675" s="7">
        <v>4784128571428.5713</v>
      </c>
      <c r="C2675" s="13">
        <v>8.8788691479871257E-2</v>
      </c>
      <c r="D2675" s="14">
        <v>282585314.89041096</v>
      </c>
    </row>
    <row r="2676" spans="1:4">
      <c r="A2676" s="12">
        <v>36766</v>
      </c>
      <c r="B2676" s="7">
        <v>4784600000000</v>
      </c>
      <c r="C2676" s="13">
        <v>8.6255814850487958E-2</v>
      </c>
      <c r="D2676" s="14">
        <v>282608382.37534249</v>
      </c>
    </row>
    <row r="2677" spans="1:4">
      <c r="A2677" s="12">
        <v>36767</v>
      </c>
      <c r="B2677" s="7">
        <v>4782457142857.1436</v>
      </c>
      <c r="C2677" s="13">
        <v>8.7644159773306751E-2</v>
      </c>
      <c r="D2677" s="14">
        <v>282616071.53698629</v>
      </c>
    </row>
    <row r="2678" spans="1:4">
      <c r="A2678" s="12">
        <v>36768</v>
      </c>
      <c r="B2678" s="7">
        <v>4780314285714.2861</v>
      </c>
      <c r="C2678" s="13">
        <v>8.3733662589394353E-2</v>
      </c>
      <c r="D2678" s="14">
        <v>282623760.69863015</v>
      </c>
    </row>
    <row r="2679" spans="1:4">
      <c r="A2679" s="12">
        <v>36769</v>
      </c>
      <c r="B2679" s="7">
        <v>4778171428571.4287</v>
      </c>
      <c r="C2679" s="13">
        <v>8.4388830611838481E-2</v>
      </c>
      <c r="D2679" s="14">
        <v>282631449.86027396</v>
      </c>
    </row>
    <row r="2680" spans="1:4">
      <c r="A2680" s="12">
        <v>36770</v>
      </c>
      <c r="B2680" s="7">
        <v>4776028571428.5723</v>
      </c>
      <c r="C2680" s="13">
        <v>8.6492514866946216E-2</v>
      </c>
      <c r="D2680" s="14">
        <v>282639139.02191782</v>
      </c>
    </row>
    <row r="2681" spans="1:4">
      <c r="A2681" s="12">
        <v>36774</v>
      </c>
      <c r="B2681" s="7">
        <v>4776214285714.2861</v>
      </c>
      <c r="C2681" s="13">
        <v>8.0665334251155338E-2</v>
      </c>
      <c r="D2681" s="14">
        <v>282669895.66849315</v>
      </c>
    </row>
    <row r="2682" spans="1:4">
      <c r="A2682" s="12">
        <v>36775</v>
      </c>
      <c r="B2682" s="7">
        <v>4782828571428.5713</v>
      </c>
      <c r="C2682" s="13">
        <v>7.7308745043213417E-2</v>
      </c>
      <c r="D2682" s="14">
        <v>282677584.83013701</v>
      </c>
    </row>
    <row r="2683" spans="1:4">
      <c r="A2683" s="12">
        <v>36776</v>
      </c>
      <c r="B2683" s="7">
        <v>4789442857142.8574</v>
      </c>
      <c r="C2683" s="13">
        <v>7.7482988487708432E-2</v>
      </c>
      <c r="D2683" s="14">
        <v>282685273.99178082</v>
      </c>
    </row>
    <row r="2684" spans="1:4">
      <c r="A2684" s="12">
        <v>36777</v>
      </c>
      <c r="B2684" s="7">
        <v>4796057142857.1426</v>
      </c>
      <c r="C2684" s="13">
        <v>8.2007542308219841E-2</v>
      </c>
      <c r="D2684" s="14">
        <v>282692963.15342468</v>
      </c>
    </row>
    <row r="2685" spans="1:4">
      <c r="A2685" s="12">
        <v>36780</v>
      </c>
      <c r="B2685" s="7">
        <v>4815900000000</v>
      </c>
      <c r="C2685" s="13">
        <v>7.7735301466206316E-2</v>
      </c>
      <c r="D2685" s="14">
        <v>282716030.63835615</v>
      </c>
    </row>
    <row r="2686" spans="1:4">
      <c r="A2686" s="12">
        <v>36781</v>
      </c>
      <c r="B2686" s="7">
        <v>4819085714285.7139</v>
      </c>
      <c r="C2686" s="13">
        <v>7.9095983608564499E-2</v>
      </c>
      <c r="D2686" s="14">
        <v>282723719.80000001</v>
      </c>
    </row>
    <row r="2687" spans="1:4">
      <c r="A2687" s="12">
        <v>36782</v>
      </c>
      <c r="B2687" s="7">
        <v>4822271428571.4287</v>
      </c>
      <c r="C2687" s="13">
        <v>7.9161470590683791E-2</v>
      </c>
      <c r="D2687" s="14">
        <v>282731408.96164382</v>
      </c>
    </row>
    <row r="2688" spans="1:4">
      <c r="A2688" s="12">
        <v>36783</v>
      </c>
      <c r="B2688" s="7">
        <v>4825457142857.1426</v>
      </c>
      <c r="C2688" s="13">
        <v>7.6931253335342023E-2</v>
      </c>
      <c r="D2688" s="14">
        <v>282739098.12328768</v>
      </c>
    </row>
    <row r="2689" spans="1:4">
      <c r="A2689" s="12">
        <v>36784</v>
      </c>
      <c r="B2689" s="7">
        <v>4828642857142.8564</v>
      </c>
      <c r="C2689" s="13">
        <v>7.3992180146640829E-2</v>
      </c>
      <c r="D2689" s="14">
        <v>282746787.28493148</v>
      </c>
    </row>
    <row r="2690" spans="1:4">
      <c r="A2690" s="12">
        <v>36787</v>
      </c>
      <c r="B2690" s="7">
        <v>4838200000000</v>
      </c>
      <c r="C2690" s="13">
        <v>7.1550923797882568E-2</v>
      </c>
      <c r="D2690" s="14">
        <v>282769854.76986301</v>
      </c>
    </row>
    <row r="2691" spans="1:4">
      <c r="A2691" s="12">
        <v>36788</v>
      </c>
      <c r="B2691" s="7">
        <v>4836800000000</v>
      </c>
      <c r="C2691" s="13">
        <v>7.1380388313210821E-2</v>
      </c>
      <c r="D2691" s="14">
        <v>282777543.93150687</v>
      </c>
    </row>
    <row r="2692" spans="1:4">
      <c r="A2692" s="12">
        <v>36789</v>
      </c>
      <c r="B2692" s="7">
        <v>4835400000000</v>
      </c>
      <c r="C2692" s="13">
        <v>7.0878548216192119E-2</v>
      </c>
      <c r="D2692" s="14">
        <v>282785233.09315068</v>
      </c>
    </row>
    <row r="2693" spans="1:4">
      <c r="A2693" s="12">
        <v>36790</v>
      </c>
      <c r="B2693" s="7">
        <v>4834000000000</v>
      </c>
      <c r="C2693" s="13">
        <v>7.5923604482234619E-2</v>
      </c>
      <c r="D2693" s="14">
        <v>282792922.25479454</v>
      </c>
    </row>
    <row r="2694" spans="1:4">
      <c r="A2694" s="12">
        <v>36791</v>
      </c>
      <c r="B2694" s="7">
        <v>4832599999999.999</v>
      </c>
      <c r="C2694" s="13">
        <v>8.0113318145217119E-2</v>
      </c>
      <c r="D2694" s="14">
        <v>282800611.41643834</v>
      </c>
    </row>
    <row r="2695" spans="1:4">
      <c r="A2695" s="12">
        <v>36794</v>
      </c>
      <c r="B2695" s="7">
        <v>4828400000000</v>
      </c>
      <c r="C2695" s="13">
        <v>8.0056118650250238E-2</v>
      </c>
      <c r="D2695" s="14">
        <v>282823678.90136987</v>
      </c>
    </row>
    <row r="2696" spans="1:4">
      <c r="A2696" s="12">
        <v>36795</v>
      </c>
      <c r="B2696" s="7">
        <v>4821371428571.4287</v>
      </c>
      <c r="C2696" s="13">
        <v>7.9670601777982158E-2</v>
      </c>
      <c r="D2696" s="14">
        <v>282831368.06301367</v>
      </c>
    </row>
    <row r="2697" spans="1:4">
      <c r="A2697" s="12">
        <v>36796</v>
      </c>
      <c r="B2697" s="7">
        <v>4814342857142.8564</v>
      </c>
      <c r="C2697" s="13">
        <v>7.9866115611182231E-2</v>
      </c>
      <c r="D2697" s="14">
        <v>282839057.22465754</v>
      </c>
    </row>
    <row r="2698" spans="1:4">
      <c r="A2698" s="12">
        <v>36797</v>
      </c>
      <c r="B2698" s="7">
        <v>4807314285714.2861</v>
      </c>
      <c r="C2698" s="13">
        <v>8.4414365039662709E-2</v>
      </c>
      <c r="D2698" s="14">
        <v>282846746.3863014</v>
      </c>
    </row>
    <row r="2699" spans="1:4">
      <c r="A2699" s="12">
        <v>36798</v>
      </c>
      <c r="B2699" s="7">
        <v>4800285714285.7139</v>
      </c>
      <c r="C2699" s="13">
        <v>8.2532164526408214E-2</v>
      </c>
      <c r="D2699" s="14">
        <v>282854435.5479452</v>
      </c>
    </row>
    <row r="2700" spans="1:4">
      <c r="A2700" s="12">
        <v>36801</v>
      </c>
      <c r="B2700" s="7">
        <v>4779200000000</v>
      </c>
      <c r="C2700" s="13">
        <v>7.8138555094954362E-2</v>
      </c>
      <c r="D2700" s="14">
        <v>282877503.03287673</v>
      </c>
    </row>
    <row r="2701" spans="1:4">
      <c r="A2701" s="12">
        <v>36802</v>
      </c>
      <c r="B2701" s="7">
        <v>4783614285714.2861</v>
      </c>
      <c r="C2701" s="13">
        <v>7.8323448953945579E-2</v>
      </c>
      <c r="D2701" s="14">
        <v>282885192.19452053</v>
      </c>
    </row>
    <row r="2702" spans="1:4">
      <c r="A2702" s="12">
        <v>36803</v>
      </c>
      <c r="B2702" s="7">
        <v>4788028571428.5713</v>
      </c>
      <c r="C2702" s="13">
        <v>8.0172279972782021E-2</v>
      </c>
      <c r="D2702" s="14">
        <v>282892881.3561644</v>
      </c>
    </row>
    <row r="2703" spans="1:4">
      <c r="A2703" s="12">
        <v>36804</v>
      </c>
      <c r="B2703" s="7">
        <v>4792442857142.8574</v>
      </c>
      <c r="C2703" s="13">
        <v>8.3644405831291402E-2</v>
      </c>
      <c r="D2703" s="14">
        <v>282900570.5178082</v>
      </c>
    </row>
    <row r="2704" spans="1:4">
      <c r="A2704" s="12">
        <v>36805</v>
      </c>
      <c r="B2704" s="7">
        <v>4796857142857.1436</v>
      </c>
      <c r="C2704" s="13">
        <v>8.501293684106638E-2</v>
      </c>
      <c r="D2704" s="14">
        <v>282908259.67945206</v>
      </c>
    </row>
    <row r="2705" spans="1:4">
      <c r="A2705" s="12">
        <v>36808</v>
      </c>
      <c r="B2705" s="7">
        <v>4810100000000</v>
      </c>
      <c r="C2705" s="13">
        <v>8.1254217711143273E-2</v>
      </c>
      <c r="D2705" s="14">
        <v>282931327.16438359</v>
      </c>
    </row>
    <row r="2706" spans="1:4">
      <c r="A2706" s="12">
        <v>36809</v>
      </c>
      <c r="B2706" s="7">
        <v>4814785714285.7148</v>
      </c>
      <c r="C2706" s="13">
        <v>7.927678169950178E-2</v>
      </c>
      <c r="D2706" s="14">
        <v>282939016.32602739</v>
      </c>
    </row>
    <row r="2707" spans="1:4">
      <c r="A2707" s="12">
        <v>36810</v>
      </c>
      <c r="B2707" s="7">
        <v>4819471428571.4287</v>
      </c>
      <c r="C2707" s="13">
        <v>7.452009383666075E-2</v>
      </c>
      <c r="D2707" s="14">
        <v>282946705.48767126</v>
      </c>
    </row>
    <row r="2708" spans="1:4">
      <c r="A2708" s="12">
        <v>36811</v>
      </c>
      <c r="B2708" s="7">
        <v>4824157142857.1436</v>
      </c>
      <c r="C2708" s="13">
        <v>6.9093119168432873E-2</v>
      </c>
      <c r="D2708" s="14">
        <v>282954394.64931506</v>
      </c>
    </row>
    <row r="2709" spans="1:4">
      <c r="A2709" s="12">
        <v>36812</v>
      </c>
      <c r="B2709" s="7">
        <v>4828842857142.8564</v>
      </c>
      <c r="C2709" s="13">
        <v>7.1557329315332124E-2</v>
      </c>
      <c r="D2709" s="14">
        <v>282962083.81095892</v>
      </c>
    </row>
    <row r="2710" spans="1:4">
      <c r="A2710" s="12">
        <v>36815</v>
      </c>
      <c r="B2710" s="7">
        <v>4842900000000</v>
      </c>
      <c r="C2710" s="13">
        <v>7.6796150832434726E-2</v>
      </c>
      <c r="D2710" s="14">
        <v>282985151.29589039</v>
      </c>
    </row>
    <row r="2711" spans="1:4">
      <c r="A2711" s="12">
        <v>36816</v>
      </c>
      <c r="B2711" s="7">
        <v>4843785714285.7139</v>
      </c>
      <c r="C2711" s="13">
        <v>7.5734784055370111E-2</v>
      </c>
      <c r="D2711" s="14">
        <v>282992840.45753425</v>
      </c>
    </row>
    <row r="2712" spans="1:4">
      <c r="A2712" s="12">
        <v>36817</v>
      </c>
      <c r="B2712" s="7">
        <v>4844671428571.4287</v>
      </c>
      <c r="C2712" s="13">
        <v>7.7494119893477292E-2</v>
      </c>
      <c r="D2712" s="14">
        <v>283000529.61917806</v>
      </c>
    </row>
    <row r="2713" spans="1:4">
      <c r="A2713" s="12">
        <v>36818</v>
      </c>
      <c r="B2713" s="7">
        <v>4845557142857.1426</v>
      </c>
      <c r="C2713" s="13">
        <v>8.2216590866335704E-2</v>
      </c>
      <c r="D2713" s="14">
        <v>283008218.78082192</v>
      </c>
    </row>
    <row r="2714" spans="1:4">
      <c r="A2714" s="12">
        <v>36819</v>
      </c>
      <c r="B2714" s="7">
        <v>4846442857142.8574</v>
      </c>
      <c r="C2714" s="13">
        <v>8.0939971481494566E-2</v>
      </c>
      <c r="D2714" s="14">
        <v>283015907.94246578</v>
      </c>
    </row>
    <row r="2715" spans="1:4">
      <c r="A2715" s="12">
        <v>36822</v>
      </c>
      <c r="B2715" s="7">
        <v>4849100000000</v>
      </c>
      <c r="C2715" s="13">
        <v>7.9124523523422474E-2</v>
      </c>
      <c r="D2715" s="14">
        <v>283038975.42739725</v>
      </c>
    </row>
    <row r="2716" spans="1:4">
      <c r="A2716" s="12">
        <v>36823</v>
      </c>
      <c r="B2716" s="7">
        <v>4844814285714.2861</v>
      </c>
      <c r="C2716" s="13">
        <v>8.3343475998726504E-2</v>
      </c>
      <c r="D2716" s="14">
        <v>283046664.58904111</v>
      </c>
    </row>
    <row r="2717" spans="1:4">
      <c r="A2717" s="12">
        <v>36824</v>
      </c>
      <c r="B2717" s="7">
        <v>4840528571428.5723</v>
      </c>
      <c r="C2717" s="13">
        <v>8.6583093810132558E-2</v>
      </c>
      <c r="D2717" s="14">
        <v>283054353.75068492</v>
      </c>
    </row>
    <row r="2718" spans="1:4">
      <c r="A2718" s="12">
        <v>36825</v>
      </c>
      <c r="B2718" s="7">
        <v>4836242857142.8574</v>
      </c>
      <c r="C2718" s="13">
        <v>8.5257545987010505E-2</v>
      </c>
      <c r="D2718" s="14">
        <v>283062042.91232878</v>
      </c>
    </row>
    <row r="2719" spans="1:4">
      <c r="A2719" s="12">
        <v>36826</v>
      </c>
      <c r="B2719" s="7">
        <v>4831957142857.1436</v>
      </c>
      <c r="C2719" s="13">
        <v>8.9010834761084331E-2</v>
      </c>
      <c r="D2719" s="14">
        <v>283069732.07397258</v>
      </c>
    </row>
    <row r="2720" spans="1:4">
      <c r="A2720" s="12">
        <v>36829</v>
      </c>
      <c r="B2720" s="7">
        <v>4819100000000</v>
      </c>
      <c r="C2720" s="13">
        <v>8.9761297562067452E-2</v>
      </c>
      <c r="D2720" s="14">
        <v>283092799.55890411</v>
      </c>
    </row>
    <row r="2721" spans="1:4">
      <c r="A2721" s="12">
        <v>36830</v>
      </c>
      <c r="B2721" s="7">
        <v>4817200000000.001</v>
      </c>
      <c r="C2721" s="13">
        <v>8.9966252539602484E-2</v>
      </c>
      <c r="D2721" s="14">
        <v>283100488.72054797</v>
      </c>
    </row>
    <row r="2722" spans="1:4">
      <c r="A2722" s="12">
        <v>36831</v>
      </c>
      <c r="B2722" s="7">
        <v>4815300000000</v>
      </c>
      <c r="C2722" s="13">
        <v>8.5579921416718718E-2</v>
      </c>
      <c r="D2722" s="14">
        <v>283108177.88219178</v>
      </c>
    </row>
    <row r="2723" spans="1:4">
      <c r="A2723" s="12">
        <v>36832</v>
      </c>
      <c r="B2723" s="7">
        <v>4813400000000.001</v>
      </c>
      <c r="C2723" s="13">
        <v>8.5729444268476854E-2</v>
      </c>
      <c r="D2723" s="14">
        <v>283115867.04383564</v>
      </c>
    </row>
    <row r="2724" spans="1:4">
      <c r="A2724" s="12">
        <v>36833</v>
      </c>
      <c r="B2724" s="7">
        <v>4811500000000</v>
      </c>
      <c r="C2724" s="13">
        <v>8.2851804385790817E-2</v>
      </c>
      <c r="D2724" s="14">
        <v>283123556.20547944</v>
      </c>
    </row>
    <row r="2725" spans="1:4">
      <c r="A2725" s="12">
        <v>36836</v>
      </c>
      <c r="B2725" s="7">
        <v>4805800000000</v>
      </c>
      <c r="C2725" s="13">
        <v>8.377515738349732E-2</v>
      </c>
      <c r="D2725" s="14">
        <v>283146623.69041097</v>
      </c>
    </row>
    <row r="2726" spans="1:4">
      <c r="A2726" s="12">
        <v>36837</v>
      </c>
      <c r="B2726" s="7">
        <v>4813200000000</v>
      </c>
      <c r="C2726" s="13">
        <v>7.9580715324205062E-2</v>
      </c>
      <c r="D2726" s="14">
        <v>283154312.85205477</v>
      </c>
    </row>
    <row r="2727" spans="1:4">
      <c r="A2727" s="12">
        <v>36838</v>
      </c>
      <c r="B2727" s="7">
        <v>4820600000000</v>
      </c>
      <c r="C2727" s="13">
        <v>7.6521241088806966E-2</v>
      </c>
      <c r="D2727" s="14">
        <v>283162002.01369864</v>
      </c>
    </row>
    <row r="2728" spans="1:4">
      <c r="A2728" s="12">
        <v>36839</v>
      </c>
      <c r="B2728" s="7">
        <v>4828000000000</v>
      </c>
      <c r="C2728" s="13">
        <v>7.4159403979804472E-2</v>
      </c>
      <c r="D2728" s="14">
        <v>283169691.17534244</v>
      </c>
    </row>
    <row r="2729" spans="1:4">
      <c r="A2729" s="12">
        <v>36840</v>
      </c>
      <c r="B2729" s="7">
        <v>4835400000000.001</v>
      </c>
      <c r="C2729" s="13">
        <v>7.389205247800279E-2</v>
      </c>
      <c r="D2729" s="14">
        <v>283177380.3369863</v>
      </c>
    </row>
    <row r="2730" spans="1:4">
      <c r="A2730" s="12">
        <v>36843</v>
      </c>
      <c r="B2730" s="7">
        <v>4857600000000</v>
      </c>
      <c r="C2730" s="13">
        <v>7.0632547704493259E-2</v>
      </c>
      <c r="D2730" s="14">
        <v>283200447.82191783</v>
      </c>
    </row>
    <row r="2731" spans="1:4">
      <c r="A2731" s="12">
        <v>36844</v>
      </c>
      <c r="B2731" s="7">
        <v>4857485714285.7148</v>
      </c>
      <c r="C2731" s="13">
        <v>6.6999192758778414E-2</v>
      </c>
      <c r="D2731" s="14">
        <v>283208136.98356164</v>
      </c>
    </row>
    <row r="2732" spans="1:4">
      <c r="A2732" s="12">
        <v>36845</v>
      </c>
      <c r="B2732" s="7">
        <v>4857371428571.4287</v>
      </c>
      <c r="C2732" s="13">
        <v>6.3916468119173633E-2</v>
      </c>
      <c r="D2732" s="14">
        <v>283215826.1452055</v>
      </c>
    </row>
    <row r="2733" spans="1:4">
      <c r="A2733" s="12">
        <v>36846</v>
      </c>
      <c r="B2733" s="7">
        <v>4857257142857.1426</v>
      </c>
      <c r="C2733" s="13">
        <v>6.8704384849290978E-2</v>
      </c>
      <c r="D2733" s="14">
        <v>283223515.3068493</v>
      </c>
    </row>
    <row r="2734" spans="1:4">
      <c r="A2734" s="12">
        <v>36847</v>
      </c>
      <c r="B2734" s="7">
        <v>4857142857142.8574</v>
      </c>
      <c r="C2734" s="13">
        <v>6.550505707410216E-2</v>
      </c>
      <c r="D2734" s="14">
        <v>283231204.46849316</v>
      </c>
    </row>
    <row r="2735" spans="1:4">
      <c r="A2735" s="12">
        <v>36850</v>
      </c>
      <c r="B2735" s="7">
        <v>4856800000000</v>
      </c>
      <c r="C2735" s="13">
        <v>6.4555609026333408E-2</v>
      </c>
      <c r="D2735" s="14">
        <v>283254271.95342463</v>
      </c>
    </row>
    <row r="2736" spans="1:4">
      <c r="A2736" s="12">
        <v>36851</v>
      </c>
      <c r="B2736" s="7">
        <v>4856771428571.4287</v>
      </c>
      <c r="C2736" s="13">
        <v>6.3367565109877358E-2</v>
      </c>
      <c r="D2736" s="14">
        <v>283261961.1150685</v>
      </c>
    </row>
    <row r="2737" spans="1:4">
      <c r="A2737" s="12">
        <v>36852</v>
      </c>
      <c r="B2737" s="7">
        <v>4856742857142.8574</v>
      </c>
      <c r="C2737" s="13">
        <v>6.1790046609986521E-2</v>
      </c>
      <c r="D2737" s="14">
        <v>283269650.27671236</v>
      </c>
    </row>
    <row r="2738" spans="1:4">
      <c r="A2738" s="12">
        <v>36857</v>
      </c>
      <c r="B2738" s="7">
        <v>4856600000000</v>
      </c>
      <c r="C2738" s="13">
        <v>6.3387399829691993E-2</v>
      </c>
      <c r="D2738" s="14">
        <v>283308096.08493149</v>
      </c>
    </row>
    <row r="2739" spans="1:4">
      <c r="A2739" s="12">
        <v>36858</v>
      </c>
      <c r="B2739" s="7">
        <v>4857028571428.5723</v>
      </c>
      <c r="C2739" s="13">
        <v>6.7912666052135903E-2</v>
      </c>
      <c r="D2739" s="14">
        <v>283315785.24657536</v>
      </c>
    </row>
    <row r="2740" spans="1:4">
      <c r="A2740" s="12">
        <v>36859</v>
      </c>
      <c r="B2740" s="7">
        <v>4857457142857.1436</v>
      </c>
      <c r="C2740" s="13">
        <v>6.5937866084426977E-2</v>
      </c>
      <c r="D2740" s="14">
        <v>283323474.40821916</v>
      </c>
    </row>
    <row r="2741" spans="1:4">
      <c r="A2741" s="12">
        <v>36860</v>
      </c>
      <c r="B2741" s="7">
        <v>4857885714285.7148</v>
      </c>
      <c r="C2741" s="13">
        <v>6.3821147057808808E-2</v>
      </c>
      <c r="D2741" s="14">
        <v>283331163.56986302</v>
      </c>
    </row>
    <row r="2742" spans="1:4">
      <c r="A2742" s="12">
        <v>36861</v>
      </c>
      <c r="B2742" s="7">
        <v>4858314285714.2861</v>
      </c>
      <c r="C2742" s="13">
        <v>7.1197857115878227E-2</v>
      </c>
      <c r="D2742" s="14">
        <v>283338852.73150682</v>
      </c>
    </row>
    <row r="2743" spans="1:4">
      <c r="A2743" s="12">
        <v>36864</v>
      </c>
      <c r="B2743" s="7">
        <v>4859600000000</v>
      </c>
      <c r="C2743" s="13">
        <v>6.2124402876549426E-2</v>
      </c>
      <c r="D2743" s="14">
        <v>283361920.21643835</v>
      </c>
    </row>
    <row r="2744" spans="1:4">
      <c r="A2744" s="12">
        <v>36865</v>
      </c>
      <c r="B2744" s="7">
        <v>4864742857142.8574</v>
      </c>
      <c r="C2744" s="13">
        <v>6.4994994238651474E-2</v>
      </c>
      <c r="D2744" s="14">
        <v>283369609.37808222</v>
      </c>
    </row>
    <row r="2745" spans="1:4">
      <c r="A2745" s="12">
        <v>36866</v>
      </c>
      <c r="B2745" s="7">
        <v>4869885714285.7148</v>
      </c>
      <c r="C2745" s="13">
        <v>5.9334245127706096E-2</v>
      </c>
      <c r="D2745" s="14">
        <v>283377298.53972602</v>
      </c>
    </row>
    <row r="2746" spans="1:4">
      <c r="A2746" s="12">
        <v>36867</v>
      </c>
      <c r="B2746" s="7">
        <v>4875028571428.5723</v>
      </c>
      <c r="C2746" s="13">
        <v>6.0559047008567381E-2</v>
      </c>
      <c r="D2746" s="14">
        <v>283384987.70136988</v>
      </c>
    </row>
    <row r="2747" spans="1:4">
      <c r="A2747" s="12">
        <v>36868</v>
      </c>
      <c r="B2747" s="7">
        <v>4880171428571.4287</v>
      </c>
      <c r="C2747" s="13">
        <v>6.1248091065890145E-2</v>
      </c>
      <c r="D2747" s="14">
        <v>283392676.86301368</v>
      </c>
    </row>
    <row r="2748" spans="1:4">
      <c r="A2748" s="12">
        <v>36871</v>
      </c>
      <c r="B2748" s="7">
        <v>4895600000000</v>
      </c>
      <c r="C2748" s="13">
        <v>5.7163575398265637E-2</v>
      </c>
      <c r="D2748" s="14">
        <v>283415744.34794521</v>
      </c>
    </row>
    <row r="2749" spans="1:4">
      <c r="A2749" s="12">
        <v>36872</v>
      </c>
      <c r="B2749" s="7">
        <v>4897500000000</v>
      </c>
      <c r="C2749" s="13">
        <v>6.093366871565687E-2</v>
      </c>
      <c r="D2749" s="14">
        <v>283423433.50958902</v>
      </c>
    </row>
    <row r="2750" spans="1:4">
      <c r="A2750" s="12">
        <v>36873</v>
      </c>
      <c r="B2750" s="7">
        <v>4899400000000.001</v>
      </c>
      <c r="C2750" s="13">
        <v>6.537802283047936E-2</v>
      </c>
      <c r="D2750" s="14">
        <v>283431122.67123288</v>
      </c>
    </row>
    <row r="2751" spans="1:4">
      <c r="A2751" s="12">
        <v>36874</v>
      </c>
      <c r="B2751" s="7">
        <v>4901300000000</v>
      </c>
      <c r="C2751" s="13">
        <v>6.7374670476273588E-2</v>
      </c>
      <c r="D2751" s="14">
        <v>283438811.83287674</v>
      </c>
    </row>
    <row r="2752" spans="1:4">
      <c r="A2752" s="12">
        <v>36875</v>
      </c>
      <c r="B2752" s="7">
        <v>4903200000000</v>
      </c>
      <c r="C2752" s="13">
        <v>6.1207060809367865E-2</v>
      </c>
      <c r="D2752" s="14">
        <v>283446500.99452055</v>
      </c>
    </row>
    <row r="2753" spans="1:4">
      <c r="A2753" s="12">
        <v>36878</v>
      </c>
      <c r="B2753" s="7">
        <v>4908900000000</v>
      </c>
      <c r="C2753" s="13">
        <v>5.9327386959188613E-2</v>
      </c>
      <c r="D2753" s="14">
        <v>283469568.47945207</v>
      </c>
    </row>
    <row r="2754" spans="1:4">
      <c r="A2754" s="12">
        <v>36879</v>
      </c>
      <c r="B2754" s="7">
        <v>4911042857142.8564</v>
      </c>
      <c r="C2754" s="13">
        <v>5.8203724902431996E-2</v>
      </c>
      <c r="D2754" s="14">
        <v>283477257.64109588</v>
      </c>
    </row>
    <row r="2755" spans="1:4">
      <c r="A2755" s="12">
        <v>36880</v>
      </c>
      <c r="B2755" s="7">
        <v>4913185714285.7139</v>
      </c>
      <c r="C2755" s="13">
        <v>6.386045439688201E-2</v>
      </c>
      <c r="D2755" s="14">
        <v>283484946.80273974</v>
      </c>
    </row>
    <row r="2756" spans="1:4">
      <c r="A2756" s="12">
        <v>36881</v>
      </c>
      <c r="B2756" s="7">
        <v>4915328571428.5713</v>
      </c>
      <c r="C2756" s="13">
        <v>6.2550353613505791E-2</v>
      </c>
      <c r="D2756" s="14">
        <v>283492635.96438354</v>
      </c>
    </row>
    <row r="2757" spans="1:4">
      <c r="A2757" s="12">
        <v>36882</v>
      </c>
      <c r="B2757" s="7">
        <v>4917471428571.4277</v>
      </c>
      <c r="C2757" s="13">
        <v>6.2567808941290701E-2</v>
      </c>
      <c r="D2757" s="14">
        <v>283500325.12602741</v>
      </c>
    </row>
    <row r="2758" spans="1:4">
      <c r="A2758" s="12">
        <v>36886</v>
      </c>
      <c r="B2758" s="7">
        <v>4925000000000</v>
      </c>
      <c r="C2758" s="13">
        <v>6.1311054655697972E-2</v>
      </c>
      <c r="D2758" s="14">
        <v>283531081.77260274</v>
      </c>
    </row>
    <row r="2759" spans="1:4">
      <c r="A2759" s="12">
        <v>36887</v>
      </c>
      <c r="B2759" s="7">
        <v>4926099999999.999</v>
      </c>
      <c r="C2759" s="13">
        <v>6.140034076452746E-2</v>
      </c>
      <c r="D2759" s="14">
        <v>283538770.9342466</v>
      </c>
    </row>
    <row r="2760" spans="1:4">
      <c r="A2760" s="12">
        <v>36888</v>
      </c>
      <c r="B2760" s="7">
        <v>4927200000000</v>
      </c>
      <c r="C2760" s="13">
        <v>6.3863363687363964E-2</v>
      </c>
      <c r="D2760" s="14">
        <v>283546460.0958904</v>
      </c>
    </row>
    <row r="2761" spans="1:4">
      <c r="A2761" s="12">
        <v>36889</v>
      </c>
      <c r="B2761" s="7">
        <v>4928300000000</v>
      </c>
      <c r="C2761" s="13">
        <v>6.1057890652759385E-2</v>
      </c>
      <c r="D2761" s="14">
        <v>283554149.25753427</v>
      </c>
    </row>
    <row r="2762" spans="1:4">
      <c r="A2762" s="12">
        <v>36893</v>
      </c>
      <c r="B2762" s="7">
        <v>4935714285714.2861</v>
      </c>
      <c r="C2762" s="13">
        <v>6.4154612345830878E-2</v>
      </c>
      <c r="D2762" s="14">
        <v>283584905.9041096</v>
      </c>
    </row>
    <row r="2763" spans="1:4">
      <c r="A2763" s="12">
        <v>36894</v>
      </c>
      <c r="B2763" s="7">
        <v>4939828571428.5713</v>
      </c>
      <c r="C2763" s="13">
        <v>6.3480996829168274E-2</v>
      </c>
      <c r="D2763" s="14">
        <v>283592595.0657534</v>
      </c>
    </row>
    <row r="2764" spans="1:4">
      <c r="A2764" s="12">
        <v>36895</v>
      </c>
      <c r="B2764" s="7">
        <v>4943942857142.8574</v>
      </c>
      <c r="C2764" s="13">
        <v>6.0501860010573068E-2</v>
      </c>
      <c r="D2764" s="14">
        <v>283600284.22739726</v>
      </c>
    </row>
    <row r="2765" spans="1:4">
      <c r="A2765" s="12">
        <v>36896</v>
      </c>
      <c r="B2765" s="7">
        <v>4948057142857.1426</v>
      </c>
      <c r="C2765" s="13">
        <v>6.0053983712150517E-2</v>
      </c>
      <c r="D2765" s="14">
        <v>283607973.38904107</v>
      </c>
    </row>
    <row r="2766" spans="1:4">
      <c r="A2766" s="12">
        <v>36899</v>
      </c>
      <c r="B2766" s="7">
        <v>4960400000000</v>
      </c>
      <c r="C2766" s="13">
        <v>6.0256870902326232E-2</v>
      </c>
      <c r="D2766" s="14">
        <v>283631040.87397259</v>
      </c>
    </row>
    <row r="2767" spans="1:4">
      <c r="A2767" s="12">
        <v>36900</v>
      </c>
      <c r="B2767" s="7">
        <v>4963785714285.7139</v>
      </c>
      <c r="C2767" s="13">
        <v>5.9468789477196193E-2</v>
      </c>
      <c r="D2767" s="14">
        <v>283638730.03561646</v>
      </c>
    </row>
    <row r="2768" spans="1:4">
      <c r="A2768" s="12">
        <v>36901</v>
      </c>
      <c r="B2768" s="7">
        <v>4967171428571.4287</v>
      </c>
      <c r="C2768" s="13">
        <v>5.7887541115269281E-2</v>
      </c>
      <c r="D2768" s="14">
        <v>283646419.19726026</v>
      </c>
    </row>
    <row r="2769" spans="1:4">
      <c r="A2769" s="12">
        <v>36902</v>
      </c>
      <c r="B2769" s="7">
        <v>4970557142857.1426</v>
      </c>
      <c r="C2769" s="13">
        <v>5.9249682360335669E-2</v>
      </c>
      <c r="D2769" s="14">
        <v>283654108.35890412</v>
      </c>
    </row>
    <row r="2770" spans="1:4">
      <c r="A2770" s="12">
        <v>36903</v>
      </c>
      <c r="B2770" s="7">
        <v>4973942857142.8574</v>
      </c>
      <c r="C2770" s="13">
        <v>5.91033709273261E-2</v>
      </c>
      <c r="D2770" s="14">
        <v>283661797.52054793</v>
      </c>
    </row>
    <row r="2771" spans="1:4">
      <c r="A2771" s="12">
        <v>36907</v>
      </c>
      <c r="B2771" s="7">
        <v>4983485714285.7148</v>
      </c>
      <c r="C2771" s="13">
        <v>6.02164737263595E-2</v>
      </c>
      <c r="D2771" s="14">
        <v>283692554.16712326</v>
      </c>
    </row>
    <row r="2772" spans="1:4">
      <c r="A2772" s="12">
        <v>36908</v>
      </c>
      <c r="B2772" s="7">
        <v>4982871428571.4287</v>
      </c>
      <c r="C2772" s="13">
        <v>6.7855061126756128E-2</v>
      </c>
      <c r="D2772" s="14">
        <v>283700243.32876712</v>
      </c>
    </row>
    <row r="2773" spans="1:4">
      <c r="A2773" s="12">
        <v>36909</v>
      </c>
      <c r="B2773" s="7">
        <v>4982257142857.1426</v>
      </c>
      <c r="C2773" s="13">
        <v>6.499326625426835E-2</v>
      </c>
      <c r="D2773" s="14">
        <v>283707932.49041098</v>
      </c>
    </row>
    <row r="2774" spans="1:4">
      <c r="A2774" s="12">
        <v>36910</v>
      </c>
      <c r="B2774" s="7">
        <v>4981642857142.8574</v>
      </c>
      <c r="C2774" s="13">
        <v>6.0568243532371301E-2</v>
      </c>
      <c r="D2774" s="14">
        <v>283715621.65205479</v>
      </c>
    </row>
    <row r="2775" spans="1:4">
      <c r="A2775" s="12">
        <v>36913</v>
      </c>
      <c r="B2775" s="7">
        <v>4979800000000</v>
      </c>
      <c r="C2775" s="13">
        <v>6.0568243532371301E-2</v>
      </c>
      <c r="D2775" s="14">
        <v>283738689.13698632</v>
      </c>
    </row>
    <row r="2776" spans="1:4">
      <c r="A2776" s="12">
        <v>36914</v>
      </c>
      <c r="B2776" s="7">
        <v>4975785714285.7148</v>
      </c>
      <c r="C2776" s="13">
        <v>6.7629498727739018E-2</v>
      </c>
      <c r="D2776" s="14">
        <v>283746378.29863012</v>
      </c>
    </row>
    <row r="2777" spans="1:4">
      <c r="A2777" s="12">
        <v>36915</v>
      </c>
      <c r="B2777" s="7">
        <v>4971771428571.4287</v>
      </c>
      <c r="C2777" s="13">
        <v>6.7358477197256558E-2</v>
      </c>
      <c r="D2777" s="14">
        <v>283754067.46027398</v>
      </c>
    </row>
    <row r="2778" spans="1:4">
      <c r="A2778" s="12">
        <v>36916</v>
      </c>
      <c r="B2778" s="7">
        <v>4967757142857.1426</v>
      </c>
      <c r="C2778" s="13">
        <v>6.5917338859319483E-2</v>
      </c>
      <c r="D2778" s="14">
        <v>283761756.62191778</v>
      </c>
    </row>
    <row r="2779" spans="1:4">
      <c r="A2779" s="12">
        <v>36917</v>
      </c>
      <c r="B2779" s="7">
        <v>4963742857142.8574</v>
      </c>
      <c r="C2779" s="13">
        <v>6.5320815713783564E-2</v>
      </c>
      <c r="D2779" s="14">
        <v>283769445.78356165</v>
      </c>
    </row>
    <row r="2780" spans="1:4">
      <c r="A2780" s="12">
        <v>36920</v>
      </c>
      <c r="B2780" s="7">
        <v>4951700000000</v>
      </c>
      <c r="C2780" s="13">
        <v>7.3628575155391687E-2</v>
      </c>
      <c r="D2780" s="14">
        <v>283792513.26849318</v>
      </c>
    </row>
    <row r="2781" spans="1:4">
      <c r="A2781" s="12">
        <v>36921</v>
      </c>
      <c r="B2781" s="7">
        <v>4945085714285.7139</v>
      </c>
      <c r="C2781" s="13">
        <v>7.5376951371722331E-2</v>
      </c>
      <c r="D2781" s="14">
        <v>283800202.43013698</v>
      </c>
    </row>
    <row r="2782" spans="1:4">
      <c r="A2782" s="12">
        <v>36922</v>
      </c>
      <c r="B2782" s="7">
        <v>4938471428571.4277</v>
      </c>
      <c r="C2782" s="13">
        <v>8.0154143025253255E-2</v>
      </c>
      <c r="D2782" s="14">
        <v>283807891.59178084</v>
      </c>
    </row>
    <row r="2783" spans="1:4">
      <c r="A2783" s="12">
        <v>36923</v>
      </c>
      <c r="B2783" s="7">
        <v>4931857142857.1426</v>
      </c>
      <c r="C2783" s="13">
        <v>7.2323431172830105E-2</v>
      </c>
      <c r="D2783" s="14">
        <v>283815580.75342464</v>
      </c>
    </row>
    <row r="2784" spans="1:4">
      <c r="A2784" s="12">
        <v>36924</v>
      </c>
      <c r="B2784" s="7">
        <v>4925242857142.8574</v>
      </c>
      <c r="C2784" s="13">
        <v>6.6545163192965356E-2</v>
      </c>
      <c r="D2784" s="14">
        <v>283823269.91506851</v>
      </c>
    </row>
    <row r="2785" spans="1:4">
      <c r="A2785" s="12">
        <v>36927</v>
      </c>
      <c r="B2785" s="7">
        <v>4905400000000</v>
      </c>
      <c r="C2785" s="13">
        <v>7.6748055349252442E-2</v>
      </c>
      <c r="D2785" s="14">
        <v>283846337.39999998</v>
      </c>
    </row>
    <row r="2786" spans="1:4">
      <c r="A2786" s="12">
        <v>36928</v>
      </c>
      <c r="B2786" s="7">
        <v>4914014285714.2852</v>
      </c>
      <c r="C2786" s="13">
        <v>7.655414747866196E-2</v>
      </c>
      <c r="D2786" s="14">
        <v>283854026.56164384</v>
      </c>
    </row>
    <row r="2787" spans="1:4">
      <c r="A2787" s="12">
        <v>36929</v>
      </c>
      <c r="B2787" s="7">
        <v>4922628571428.5713</v>
      </c>
      <c r="C2787" s="13">
        <v>7.0389014131896965E-2</v>
      </c>
      <c r="D2787" s="14">
        <v>283861715.72328764</v>
      </c>
    </row>
    <row r="2788" spans="1:4">
      <c r="A2788" s="12">
        <v>36930</v>
      </c>
      <c r="B2788" s="7">
        <v>4931242857142.8574</v>
      </c>
      <c r="C2788" s="13">
        <v>7.0590029275604496E-2</v>
      </c>
      <c r="D2788" s="14">
        <v>283869404.8849315</v>
      </c>
    </row>
    <row r="2789" spans="1:4">
      <c r="A2789" s="12">
        <v>36931</v>
      </c>
      <c r="B2789" s="7">
        <v>4939857142857.1426</v>
      </c>
      <c r="C2789" s="13">
        <v>7.1035680600517986E-2</v>
      </c>
      <c r="D2789" s="14">
        <v>283877094.04657537</v>
      </c>
    </row>
    <row r="2790" spans="1:4">
      <c r="A2790" s="12">
        <v>36934</v>
      </c>
      <c r="B2790" s="7">
        <v>4965700000000</v>
      </c>
      <c r="C2790" s="13">
        <v>7.5645313467094494E-2</v>
      </c>
      <c r="D2790" s="14">
        <v>283900161.53150684</v>
      </c>
    </row>
    <row r="2791" spans="1:4">
      <c r="A2791" s="12">
        <v>36935</v>
      </c>
      <c r="B2791" s="7">
        <v>4966728571428.5713</v>
      </c>
      <c r="C2791" s="13">
        <v>7.3894651583569518E-2</v>
      </c>
      <c r="D2791" s="14">
        <v>283907850.6931507</v>
      </c>
    </row>
    <row r="2792" spans="1:4">
      <c r="A2792" s="12">
        <v>36936</v>
      </c>
      <c r="B2792" s="7">
        <v>4967757142857.1426</v>
      </c>
      <c r="C2792" s="13">
        <v>8.0407936118087484E-2</v>
      </c>
      <c r="D2792" s="14">
        <v>283915539.8547945</v>
      </c>
    </row>
    <row r="2793" spans="1:4">
      <c r="A2793" s="12">
        <v>36937</v>
      </c>
      <c r="B2793" s="7">
        <v>4968785714285.7139</v>
      </c>
      <c r="C2793" s="13">
        <v>8.1272211555891302E-2</v>
      </c>
      <c r="D2793" s="14">
        <v>283923229.01643836</v>
      </c>
    </row>
    <row r="2794" spans="1:4">
      <c r="A2794" s="12">
        <v>36938</v>
      </c>
      <c r="B2794" s="7">
        <v>4969814285714.2861</v>
      </c>
      <c r="C2794" s="13">
        <v>8.0831156884423758E-2</v>
      </c>
      <c r="D2794" s="14">
        <v>283930918.17808217</v>
      </c>
    </row>
    <row r="2795" spans="1:4">
      <c r="A2795" s="12">
        <v>36942</v>
      </c>
      <c r="B2795" s="7">
        <v>4974185714285.7139</v>
      </c>
      <c r="C2795" s="13">
        <v>8.5610285949670531E-2</v>
      </c>
      <c r="D2795" s="14">
        <v>283961674.82465756</v>
      </c>
    </row>
    <row r="2796" spans="1:4">
      <c r="A2796" s="12">
        <v>36943</v>
      </c>
      <c r="B2796" s="7">
        <v>4975471428571.4277</v>
      </c>
      <c r="C2796" s="13">
        <v>8.7515195865561252E-2</v>
      </c>
      <c r="D2796" s="14">
        <v>283969363.98630136</v>
      </c>
    </row>
    <row r="2797" spans="1:4">
      <c r="A2797" s="12">
        <v>36944</v>
      </c>
      <c r="B2797" s="7">
        <v>4976757142857.1426</v>
      </c>
      <c r="C2797" s="13">
        <v>8.707426766459106E-2</v>
      </c>
      <c r="D2797" s="14">
        <v>283977053.14794523</v>
      </c>
    </row>
    <row r="2798" spans="1:4">
      <c r="A2798" s="12">
        <v>36945</v>
      </c>
      <c r="B2798" s="7">
        <v>4978042857142.8564</v>
      </c>
      <c r="C2798" s="13">
        <v>8.6778729906188887E-2</v>
      </c>
      <c r="D2798" s="14">
        <v>283984742.30958903</v>
      </c>
    </row>
    <row r="2799" spans="1:4">
      <c r="A2799" s="12">
        <v>36948</v>
      </c>
      <c r="B2799" s="7">
        <v>4981900000000</v>
      </c>
      <c r="C2799" s="13">
        <v>8.9957622453225722E-2</v>
      </c>
      <c r="D2799" s="14">
        <v>284007809.79452056</v>
      </c>
    </row>
    <row r="2800" spans="1:4">
      <c r="A2800" s="12">
        <v>36949</v>
      </c>
      <c r="B2800" s="7">
        <v>4982371428571.4287</v>
      </c>
      <c r="C2800" s="13">
        <v>8.6513511733845541E-2</v>
      </c>
      <c r="D2800" s="14">
        <v>284015498.95616436</v>
      </c>
    </row>
    <row r="2801" spans="1:4">
      <c r="A2801" s="12">
        <v>36950</v>
      </c>
      <c r="B2801" s="7">
        <v>4982842857142.8564</v>
      </c>
      <c r="C2801" s="13">
        <v>8.8597576757296417E-2</v>
      </c>
      <c r="D2801" s="14">
        <v>284023188.11780822</v>
      </c>
    </row>
    <row r="2802" spans="1:4">
      <c r="A2802" s="12">
        <v>36951</v>
      </c>
      <c r="B2802" s="7">
        <v>4983314285714.2861</v>
      </c>
      <c r="C2802" s="13">
        <v>9.1650812683172642E-2</v>
      </c>
      <c r="D2802" s="14">
        <v>284030877.27945203</v>
      </c>
    </row>
    <row r="2803" spans="1:4">
      <c r="A2803" s="12">
        <v>36952</v>
      </c>
      <c r="B2803" s="7">
        <v>4983785714285.7139</v>
      </c>
      <c r="C2803" s="13">
        <v>8.7242830403501739E-2</v>
      </c>
      <c r="D2803" s="14">
        <v>284038566.44109589</v>
      </c>
    </row>
    <row r="2804" spans="1:4">
      <c r="A2804" s="12">
        <v>36955</v>
      </c>
      <c r="B2804" s="7">
        <v>4985200000000</v>
      </c>
      <c r="C2804" s="13">
        <v>8.4771745696469461E-2</v>
      </c>
      <c r="D2804" s="14">
        <v>284061633.92602742</v>
      </c>
    </row>
    <row r="2805" spans="1:4">
      <c r="A2805" s="12">
        <v>36956</v>
      </c>
      <c r="B2805" s="7">
        <v>4995099999999.999</v>
      </c>
      <c r="C2805" s="13">
        <v>8.5592207362084463E-2</v>
      </c>
      <c r="D2805" s="14">
        <v>284069323.08767122</v>
      </c>
    </row>
    <row r="2806" spans="1:4">
      <c r="A2806" s="12">
        <v>36957</v>
      </c>
      <c r="B2806" s="7">
        <v>5005000000000</v>
      </c>
      <c r="C2806" s="13">
        <v>8.3860982474963722E-2</v>
      </c>
      <c r="D2806" s="14">
        <v>284077012.24931508</v>
      </c>
    </row>
    <row r="2807" spans="1:4">
      <c r="A2807" s="12">
        <v>36958</v>
      </c>
      <c r="B2807" s="7">
        <v>5014900000000</v>
      </c>
      <c r="C2807" s="13">
        <v>8.5854246279487317E-2</v>
      </c>
      <c r="D2807" s="14">
        <v>284084701.41095889</v>
      </c>
    </row>
    <row r="2808" spans="1:4">
      <c r="A2808" s="12">
        <v>36959</v>
      </c>
      <c r="B2808" s="7">
        <v>5024800000000</v>
      </c>
      <c r="C2808" s="13">
        <v>8.9755340809789572E-2</v>
      </c>
      <c r="D2808" s="14">
        <v>284092390.57260275</v>
      </c>
    </row>
    <row r="2809" spans="1:4">
      <c r="A2809" s="12">
        <v>36962</v>
      </c>
      <c r="B2809" s="7">
        <v>5054500000000</v>
      </c>
      <c r="C2809" s="13">
        <v>8.8457688259372322E-2</v>
      </c>
      <c r="D2809" s="14">
        <v>284115458.05753422</v>
      </c>
    </row>
    <row r="2810" spans="1:4">
      <c r="A2810" s="12">
        <v>36963</v>
      </c>
      <c r="B2810" s="7">
        <v>5056214285714.2852</v>
      </c>
      <c r="C2810" s="13">
        <v>9.1560525441616136E-2</v>
      </c>
      <c r="D2810" s="14">
        <v>284123147.21917808</v>
      </c>
    </row>
    <row r="2811" spans="1:4">
      <c r="A2811" s="12">
        <v>36964</v>
      </c>
      <c r="B2811" s="7">
        <v>5057928571428.5713</v>
      </c>
      <c r="C2811" s="13">
        <v>9.5796673971760546E-2</v>
      </c>
      <c r="D2811" s="14">
        <v>284130836.38082194</v>
      </c>
    </row>
    <row r="2812" spans="1:4">
      <c r="A2812" s="12">
        <v>36965</v>
      </c>
      <c r="B2812" s="7">
        <v>5059642857142.8564</v>
      </c>
      <c r="C2812" s="13">
        <v>9.5145121785224551E-2</v>
      </c>
      <c r="D2812" s="14">
        <v>284138525.54246575</v>
      </c>
    </row>
    <row r="2813" spans="1:4">
      <c r="A2813" s="12">
        <v>36966</v>
      </c>
      <c r="B2813" s="7">
        <v>5061357142857.1436</v>
      </c>
      <c r="C2813" s="13">
        <v>9.2962074270480505E-2</v>
      </c>
      <c r="D2813" s="14">
        <v>284146214.70410961</v>
      </c>
    </row>
    <row r="2814" spans="1:4">
      <c r="A2814" s="12">
        <v>36969</v>
      </c>
      <c r="B2814" s="7">
        <v>5066500000000</v>
      </c>
      <c r="C2814" s="13">
        <v>9.3987591672625534E-2</v>
      </c>
      <c r="D2814" s="14">
        <v>284169282.18904108</v>
      </c>
    </row>
    <row r="2815" spans="1:4">
      <c r="A2815" s="12">
        <v>36970</v>
      </c>
      <c r="B2815" s="7">
        <v>5067171428571.4287</v>
      </c>
      <c r="C2815" s="13">
        <v>9.1008936839974214E-2</v>
      </c>
      <c r="D2815" s="14">
        <v>284176971.35068494</v>
      </c>
    </row>
    <row r="2816" spans="1:4">
      <c r="A2816" s="12">
        <v>36971</v>
      </c>
      <c r="B2816" s="7">
        <v>5067842857142.8564</v>
      </c>
      <c r="C2816" s="13">
        <v>9.2828113544456081E-2</v>
      </c>
      <c r="D2816" s="14">
        <v>284184660.51232874</v>
      </c>
    </row>
    <row r="2817" spans="1:4">
      <c r="A2817" s="12">
        <v>36972</v>
      </c>
      <c r="B2817" s="7">
        <v>5068514285714.2852</v>
      </c>
      <c r="C2817" s="13">
        <v>9.0859888674944739E-2</v>
      </c>
      <c r="D2817" s="14">
        <v>284192349.67397261</v>
      </c>
    </row>
    <row r="2818" spans="1:4">
      <c r="A2818" s="12">
        <v>36973</v>
      </c>
      <c r="B2818" s="7">
        <v>5069185714285.7139</v>
      </c>
      <c r="C2818" s="13">
        <v>8.8368866805140445E-2</v>
      </c>
      <c r="D2818" s="14">
        <v>284200038.83561641</v>
      </c>
    </row>
    <row r="2819" spans="1:4">
      <c r="A2819" s="12">
        <v>36976</v>
      </c>
      <c r="B2819" s="7">
        <v>5071200000000</v>
      </c>
      <c r="C2819" s="13">
        <v>8.7306062536892604E-2</v>
      </c>
      <c r="D2819" s="14">
        <v>284223106.32054794</v>
      </c>
    </row>
    <row r="2820" spans="1:4">
      <c r="A2820" s="12">
        <v>36977</v>
      </c>
      <c r="B2820" s="7">
        <v>5069871428571.4287</v>
      </c>
      <c r="C2820" s="13">
        <v>8.2952886603269771E-2</v>
      </c>
      <c r="D2820" s="14">
        <v>284230795.4821918</v>
      </c>
    </row>
    <row r="2821" spans="1:4">
      <c r="A2821" s="12">
        <v>36978</v>
      </c>
      <c r="B2821" s="7">
        <v>5068542857142.8564</v>
      </c>
      <c r="C2821" s="13">
        <v>8.8990565498123869E-2</v>
      </c>
      <c r="D2821" s="14">
        <v>284238484.6438356</v>
      </c>
    </row>
    <row r="2822" spans="1:4">
      <c r="A2822" s="12">
        <v>36979</v>
      </c>
      <c r="B2822" s="7">
        <v>5067214285714.2852</v>
      </c>
      <c r="C2822" s="13">
        <v>9.0488307231129148E-2</v>
      </c>
      <c r="D2822" s="14">
        <v>284246173.80547947</v>
      </c>
    </row>
    <row r="2823" spans="1:4">
      <c r="A2823" s="12">
        <v>36980</v>
      </c>
      <c r="B2823" s="7">
        <v>5065885714285.7139</v>
      </c>
      <c r="C2823" s="13">
        <v>9.4136137989310351E-2</v>
      </c>
      <c r="D2823" s="14">
        <v>284253862.96712327</v>
      </c>
    </row>
    <row r="2824" spans="1:4">
      <c r="A2824" s="12">
        <v>36983</v>
      </c>
      <c r="B2824" s="7">
        <v>5061900000000</v>
      </c>
      <c r="C2824" s="13">
        <v>9.4666346897885348E-2</v>
      </c>
      <c r="D2824" s="14">
        <v>284276930.4520548</v>
      </c>
    </row>
    <row r="2825" spans="1:4">
      <c r="A2825" s="12">
        <v>36984</v>
      </c>
      <c r="B2825" s="7">
        <v>5069414285714.2852</v>
      </c>
      <c r="C2825" s="13">
        <v>9.2975255963681641E-2</v>
      </c>
      <c r="D2825" s="14">
        <v>284284619.6136986</v>
      </c>
    </row>
    <row r="2826" spans="1:4">
      <c r="A2826" s="12">
        <v>36985</v>
      </c>
      <c r="B2826" s="7">
        <v>5076928571428.5713</v>
      </c>
      <c r="C2826" s="13">
        <v>9.0028966351954884E-2</v>
      </c>
      <c r="D2826" s="14">
        <v>284292308.77534246</v>
      </c>
    </row>
    <row r="2827" spans="1:4">
      <c r="A2827" s="12">
        <v>36986</v>
      </c>
      <c r="B2827" s="7">
        <v>5084442857142.8574</v>
      </c>
      <c r="C2827" s="13">
        <v>8.6435406288532884E-2</v>
      </c>
      <c r="D2827" s="14">
        <v>284299997.93698633</v>
      </c>
    </row>
    <row r="2828" spans="1:4">
      <c r="A2828" s="12">
        <v>36987</v>
      </c>
      <c r="B2828" s="7">
        <v>5091957142857.1426</v>
      </c>
      <c r="C2828" s="13">
        <v>8.7247804580519284E-2</v>
      </c>
      <c r="D2828" s="14">
        <v>284307687.09863013</v>
      </c>
    </row>
    <row r="2829" spans="1:4">
      <c r="A2829" s="12">
        <v>36990</v>
      </c>
      <c r="B2829" s="7">
        <v>5114500000000</v>
      </c>
      <c r="C2829" s="13">
        <v>8.562232867584478E-2</v>
      </c>
      <c r="D2829" s="14">
        <v>284330754.58356166</v>
      </c>
    </row>
    <row r="2830" spans="1:4">
      <c r="A2830" s="12">
        <v>36991</v>
      </c>
      <c r="B2830" s="7">
        <v>5122528571428.5713</v>
      </c>
      <c r="C2830" s="13">
        <v>8.2241056349749611E-2</v>
      </c>
      <c r="D2830" s="14">
        <v>284338443.74520546</v>
      </c>
    </row>
    <row r="2831" spans="1:4">
      <c r="A2831" s="12">
        <v>36992</v>
      </c>
      <c r="B2831" s="7">
        <v>5130557142857.1426</v>
      </c>
      <c r="C2831" s="13">
        <v>8.4951695104851732E-2</v>
      </c>
      <c r="D2831" s="14">
        <v>284346132.90684932</v>
      </c>
    </row>
    <row r="2832" spans="1:4">
      <c r="A2832" s="12">
        <v>36993</v>
      </c>
      <c r="B2832" s="7">
        <v>5138585714285.7139</v>
      </c>
      <c r="C2832" s="13">
        <v>8.4941985307628795E-2</v>
      </c>
      <c r="D2832" s="14">
        <v>284353822.06849313</v>
      </c>
    </row>
    <row r="2833" spans="1:4">
      <c r="A2833" s="12">
        <v>36997</v>
      </c>
      <c r="B2833" s="7">
        <v>5170700000000</v>
      </c>
      <c r="C2833" s="13">
        <v>8.2128892794472663E-2</v>
      </c>
      <c r="D2833" s="14">
        <v>284384578.71506852</v>
      </c>
    </row>
    <row r="2834" spans="1:4">
      <c r="A2834" s="12">
        <v>36998</v>
      </c>
      <c r="B2834" s="7">
        <v>5174557142857.1426</v>
      </c>
      <c r="C2834" s="13">
        <v>8.6700904922458175E-2</v>
      </c>
      <c r="D2834" s="14">
        <v>284392267.87671232</v>
      </c>
    </row>
    <row r="2835" spans="1:4">
      <c r="A2835" s="12">
        <v>36999</v>
      </c>
      <c r="B2835" s="7">
        <v>5178414285714.2852</v>
      </c>
      <c r="C2835" s="13">
        <v>8.8705537568800244E-2</v>
      </c>
      <c r="D2835" s="14">
        <v>284399957.03835618</v>
      </c>
    </row>
    <row r="2836" spans="1:4">
      <c r="A2836" s="12">
        <v>37000</v>
      </c>
      <c r="B2836" s="7">
        <v>5182271428571.4287</v>
      </c>
      <c r="C2836" s="13">
        <v>8.9708630771621153E-2</v>
      </c>
      <c r="D2836" s="14">
        <v>284407646.19999999</v>
      </c>
    </row>
    <row r="2837" spans="1:4">
      <c r="A2837" s="12">
        <v>37001</v>
      </c>
      <c r="B2837" s="7">
        <v>5186128571428.5713</v>
      </c>
      <c r="C2837" s="13">
        <v>9.0415325586342937E-2</v>
      </c>
      <c r="D2837" s="14">
        <v>284415335.36164385</v>
      </c>
    </row>
    <row r="2838" spans="1:4">
      <c r="A2838" s="12">
        <v>37004</v>
      </c>
      <c r="B2838" s="7">
        <v>5197700000000</v>
      </c>
      <c r="C2838" s="13">
        <v>8.971046530964899E-2</v>
      </c>
      <c r="D2838" s="14">
        <v>284438402.84657532</v>
      </c>
    </row>
    <row r="2839" spans="1:4">
      <c r="A2839" s="12">
        <v>37005</v>
      </c>
      <c r="B2839" s="7">
        <v>5190528571428.5713</v>
      </c>
      <c r="C2839" s="13">
        <v>9.2080729444397838E-2</v>
      </c>
      <c r="D2839" s="14">
        <v>284446092.00821918</v>
      </c>
    </row>
    <row r="2840" spans="1:4">
      <c r="A2840" s="12">
        <v>37006</v>
      </c>
      <c r="B2840" s="7">
        <v>5183357142857.1436</v>
      </c>
      <c r="C2840" s="13">
        <v>9.2681894774763893E-2</v>
      </c>
      <c r="D2840" s="14">
        <v>284453781.16986299</v>
      </c>
    </row>
    <row r="2841" spans="1:4">
      <c r="A2841" s="12">
        <v>37007</v>
      </c>
      <c r="B2841" s="7">
        <v>5176185714285.7139</v>
      </c>
      <c r="C2841" s="13">
        <v>9.1639311420386629E-2</v>
      </c>
      <c r="D2841" s="14">
        <v>284461470.33150685</v>
      </c>
    </row>
    <row r="2842" spans="1:4">
      <c r="A2842" s="12">
        <v>37008</v>
      </c>
      <c r="B2842" s="7">
        <v>5169014285714.2852</v>
      </c>
      <c r="C2842" s="13">
        <v>9.232283186279279E-2</v>
      </c>
      <c r="D2842" s="14">
        <v>284469159.49315071</v>
      </c>
    </row>
    <row r="2843" spans="1:4">
      <c r="A2843" s="12">
        <v>37011</v>
      </c>
      <c r="B2843" s="7">
        <v>5147500000000</v>
      </c>
      <c r="C2843" s="13">
        <v>9.4782595776244663E-2</v>
      </c>
      <c r="D2843" s="14">
        <v>284492226.97808218</v>
      </c>
    </row>
    <row r="2844" spans="1:4">
      <c r="A2844" s="12">
        <v>37012</v>
      </c>
      <c r="B2844" s="7">
        <v>5137228571428.5713</v>
      </c>
      <c r="C2844" s="13">
        <v>9.4808416166314288E-2</v>
      </c>
      <c r="D2844" s="14">
        <v>284499916.13972604</v>
      </c>
    </row>
    <row r="2845" spans="1:4">
      <c r="A2845" s="12">
        <v>37013</v>
      </c>
      <c r="B2845" s="7">
        <v>5126957142857.1426</v>
      </c>
      <c r="C2845" s="13">
        <v>0.10034785114057335</v>
      </c>
      <c r="D2845" s="14">
        <v>284507605.30136985</v>
      </c>
    </row>
    <row r="2846" spans="1:4">
      <c r="A2846" s="12">
        <v>37014</v>
      </c>
      <c r="B2846" s="7">
        <v>5116685714285.7139</v>
      </c>
      <c r="C2846" s="13">
        <v>9.7903499039313863E-2</v>
      </c>
      <c r="D2846" s="14">
        <v>284515294.46301371</v>
      </c>
    </row>
    <row r="2847" spans="1:4">
      <c r="A2847" s="12">
        <v>37015</v>
      </c>
      <c r="B2847" s="7">
        <v>5106414285714.2861</v>
      </c>
      <c r="C2847" s="13">
        <v>9.8872346206932263E-2</v>
      </c>
      <c r="D2847" s="14">
        <v>284522983.62465751</v>
      </c>
    </row>
    <row r="2848" spans="1:4">
      <c r="A2848" s="12">
        <v>37018</v>
      </c>
      <c r="B2848" s="7">
        <v>5075600000000</v>
      </c>
      <c r="C2848" s="13">
        <v>0.10543527875763459</v>
      </c>
      <c r="D2848" s="14">
        <v>284546051.10958904</v>
      </c>
    </row>
    <row r="2849" spans="1:4">
      <c r="A2849" s="12">
        <v>37019</v>
      </c>
      <c r="B2849" s="7">
        <v>5078271428571.4287</v>
      </c>
      <c r="C2849" s="13">
        <v>0.10547856860539065</v>
      </c>
      <c r="D2849" s="14">
        <v>284553740.2712329</v>
      </c>
    </row>
    <row r="2850" spans="1:4">
      <c r="A2850" s="12">
        <v>37020</v>
      </c>
      <c r="B2850" s="7">
        <v>5080942857142.8574</v>
      </c>
      <c r="C2850" s="13">
        <v>0.10522074469798479</v>
      </c>
      <c r="D2850" s="14">
        <v>284561429.43287671</v>
      </c>
    </row>
    <row r="2851" spans="1:4">
      <c r="A2851" s="12">
        <v>37021</v>
      </c>
      <c r="B2851" s="7">
        <v>5083614285714.2861</v>
      </c>
      <c r="C2851" s="13">
        <v>0.10131115150348942</v>
      </c>
      <c r="D2851" s="14">
        <v>284569118.59452057</v>
      </c>
    </row>
    <row r="2852" spans="1:4">
      <c r="A2852" s="12">
        <v>37022</v>
      </c>
      <c r="B2852" s="7">
        <v>5086285714285.7148</v>
      </c>
      <c r="C2852" s="13">
        <v>0.10271459132203201</v>
      </c>
      <c r="D2852" s="14">
        <v>284576807.75616437</v>
      </c>
    </row>
    <row r="2853" spans="1:4">
      <c r="A2853" s="12">
        <v>37025</v>
      </c>
      <c r="B2853" s="7">
        <v>5094300000000</v>
      </c>
      <c r="C2853" s="13">
        <v>0.1000610780678366</v>
      </c>
      <c r="D2853" s="14">
        <v>284599875.2410959</v>
      </c>
    </row>
    <row r="2854" spans="1:4">
      <c r="A2854" s="12">
        <v>37026</v>
      </c>
      <c r="B2854" s="7">
        <v>5093457142857.1426</v>
      </c>
      <c r="C2854" s="13">
        <v>9.4544961750520518E-2</v>
      </c>
      <c r="D2854" s="14">
        <v>284607564.4027397</v>
      </c>
    </row>
    <row r="2855" spans="1:4">
      <c r="A2855" s="12">
        <v>37027</v>
      </c>
      <c r="B2855" s="7">
        <v>5092614285714.2861</v>
      </c>
      <c r="C2855" s="13">
        <v>0.10157700782890683</v>
      </c>
      <c r="D2855" s="14">
        <v>284615253.56438357</v>
      </c>
    </row>
    <row r="2856" spans="1:4">
      <c r="A2856" s="12">
        <v>37028</v>
      </c>
      <c r="B2856" s="7">
        <v>5091771428571.4287</v>
      </c>
      <c r="C2856" s="13">
        <v>0.10252823364050634</v>
      </c>
      <c r="D2856" s="14">
        <v>284622942.72602737</v>
      </c>
    </row>
    <row r="2857" spans="1:4">
      <c r="A2857" s="12">
        <v>37029</v>
      </c>
      <c r="B2857" s="7">
        <v>5090928571428.5713</v>
      </c>
      <c r="C2857" s="13">
        <v>9.9444988767971768E-2</v>
      </c>
      <c r="D2857" s="14">
        <v>284630631.88767123</v>
      </c>
    </row>
    <row r="2858" spans="1:4">
      <c r="A2858" s="12">
        <v>37032</v>
      </c>
      <c r="B2858" s="7">
        <v>5088400000000</v>
      </c>
      <c r="C2858" s="13">
        <v>0.10319339941519107</v>
      </c>
      <c r="D2858" s="14">
        <v>284653699.37260276</v>
      </c>
    </row>
    <row r="2859" spans="1:4">
      <c r="A2859" s="12">
        <v>37033</v>
      </c>
      <c r="B2859" s="7">
        <v>5087700000000</v>
      </c>
      <c r="C2859" s="13">
        <v>0.10350885663959938</v>
      </c>
      <c r="D2859" s="14">
        <v>284661388.53424656</v>
      </c>
    </row>
    <row r="2860" spans="1:4">
      <c r="A2860" s="12">
        <v>37034</v>
      </c>
      <c r="B2860" s="7">
        <v>5087000000000</v>
      </c>
      <c r="C2860" s="13">
        <v>0.10410117190173643</v>
      </c>
      <c r="D2860" s="14">
        <v>284669077.69589043</v>
      </c>
    </row>
    <row r="2861" spans="1:4">
      <c r="A2861" s="12">
        <v>37035</v>
      </c>
      <c r="B2861" s="7">
        <v>5086300000000</v>
      </c>
      <c r="C2861" s="13">
        <v>0.10827655008954092</v>
      </c>
      <c r="D2861" s="14">
        <v>284676766.85753423</v>
      </c>
    </row>
    <row r="2862" spans="1:4">
      <c r="A2862" s="12">
        <v>37036</v>
      </c>
      <c r="B2862" s="7">
        <v>5085599999999.999</v>
      </c>
      <c r="C2862" s="13">
        <v>0.11032381974025419</v>
      </c>
      <c r="D2862" s="14">
        <v>284684456.01917809</v>
      </c>
    </row>
    <row r="2863" spans="1:4">
      <c r="A2863" s="12">
        <v>37040</v>
      </c>
      <c r="B2863" s="7">
        <v>5080714285714.2852</v>
      </c>
      <c r="C2863" s="13">
        <v>0.11577116832620686</v>
      </c>
      <c r="D2863" s="14">
        <v>284715212.66575342</v>
      </c>
    </row>
    <row r="2864" spans="1:4">
      <c r="A2864" s="12">
        <v>37041</v>
      </c>
      <c r="B2864" s="7">
        <v>5077928571428.5713</v>
      </c>
      <c r="C2864" s="13">
        <v>0.10965268025909831</v>
      </c>
      <c r="D2864" s="14">
        <v>284722901.82739729</v>
      </c>
    </row>
    <row r="2865" spans="1:4">
      <c r="A2865" s="12">
        <v>37042</v>
      </c>
      <c r="B2865" s="7">
        <v>5075142857142.8564</v>
      </c>
      <c r="C2865" s="13">
        <v>0.11188565697679374</v>
      </c>
      <c r="D2865" s="14">
        <v>284730590.98904109</v>
      </c>
    </row>
    <row r="2866" spans="1:4">
      <c r="A2866" s="12">
        <v>37043</v>
      </c>
      <c r="B2866" s="7">
        <v>5072357142857.1436</v>
      </c>
      <c r="C2866" s="13">
        <v>0.11768379477260332</v>
      </c>
      <c r="D2866" s="14">
        <v>284738280.15068495</v>
      </c>
    </row>
    <row r="2867" spans="1:4">
      <c r="A2867" s="12">
        <v>37046</v>
      </c>
      <c r="B2867" s="7">
        <v>5064000000000</v>
      </c>
      <c r="C2867" s="13">
        <v>0.10706170897004176</v>
      </c>
      <c r="D2867" s="14">
        <v>284761347.63561642</v>
      </c>
    </row>
    <row r="2868" spans="1:4">
      <c r="A2868" s="12">
        <v>37047</v>
      </c>
      <c r="B2868" s="7">
        <v>5074700000000</v>
      </c>
      <c r="C2868" s="13">
        <v>0.11273859230300434</v>
      </c>
      <c r="D2868" s="14">
        <v>284769036.79726028</v>
      </c>
    </row>
    <row r="2869" spans="1:4">
      <c r="A2869" s="12">
        <v>37048</v>
      </c>
      <c r="B2869" s="7">
        <v>5085400000000</v>
      </c>
      <c r="C2869" s="13">
        <v>0.11653621744181761</v>
      </c>
      <c r="D2869" s="14">
        <v>284776725.95890409</v>
      </c>
    </row>
    <row r="2870" spans="1:4">
      <c r="A2870" s="12">
        <v>37049</v>
      </c>
      <c r="B2870" s="7">
        <v>5096099999999.999</v>
      </c>
      <c r="C2870" s="13">
        <v>0.1167374665061213</v>
      </c>
      <c r="D2870" s="14">
        <v>284784415.12054795</v>
      </c>
    </row>
    <row r="2871" spans="1:4">
      <c r="A2871" s="12">
        <v>37050</v>
      </c>
      <c r="B2871" s="7">
        <v>5106800000000</v>
      </c>
      <c r="C2871" s="13">
        <v>0.11172656730190933</v>
      </c>
      <c r="D2871" s="14">
        <v>284792104.28219175</v>
      </c>
    </row>
    <row r="2872" spans="1:4">
      <c r="A2872" s="12">
        <v>37053</v>
      </c>
      <c r="B2872" s="7">
        <v>5138900000000</v>
      </c>
      <c r="C2872" s="13">
        <v>0.10376359399274485</v>
      </c>
      <c r="D2872" s="14">
        <v>284815171.76712328</v>
      </c>
    </row>
    <row r="2873" spans="1:4">
      <c r="A2873" s="12">
        <v>37054</v>
      </c>
      <c r="B2873" s="7">
        <v>5139700000000</v>
      </c>
      <c r="C2873" s="13">
        <v>0.10085264684151705</v>
      </c>
      <c r="D2873" s="14">
        <v>284822860.92876714</v>
      </c>
    </row>
    <row r="2874" spans="1:4">
      <c r="A2874" s="12">
        <v>37055</v>
      </c>
      <c r="B2874" s="7">
        <v>5140500000000</v>
      </c>
      <c r="C2874" s="13">
        <v>0.10582329582269924</v>
      </c>
      <c r="D2874" s="14">
        <v>284830550.09041095</v>
      </c>
    </row>
    <row r="2875" spans="1:4">
      <c r="A2875" s="12">
        <v>37056</v>
      </c>
      <c r="B2875" s="7">
        <v>5141300000000</v>
      </c>
      <c r="C2875" s="13">
        <v>0.10699952480403958</v>
      </c>
      <c r="D2875" s="14">
        <v>284838239.25205481</v>
      </c>
    </row>
    <row r="2876" spans="1:4">
      <c r="A2876" s="12">
        <v>37057</v>
      </c>
      <c r="B2876" s="7">
        <v>5142099999999.999</v>
      </c>
      <c r="C2876" s="13">
        <v>0.10975116621211581</v>
      </c>
      <c r="D2876" s="14">
        <v>284845928.41369861</v>
      </c>
    </row>
    <row r="2877" spans="1:4">
      <c r="A2877" s="12">
        <v>37060</v>
      </c>
      <c r="B2877" s="7">
        <v>5144500000000</v>
      </c>
      <c r="C2877" s="13">
        <v>0.11319989539740016</v>
      </c>
      <c r="D2877" s="14">
        <v>284868995.89863014</v>
      </c>
    </row>
    <row r="2878" spans="1:4">
      <c r="A2878" s="12">
        <v>37061</v>
      </c>
      <c r="B2878" s="7">
        <v>5145428571428.5713</v>
      </c>
      <c r="C2878" s="13">
        <v>0.11234947081173331</v>
      </c>
      <c r="D2878" s="14">
        <v>284876685.06027395</v>
      </c>
    </row>
    <row r="2879" spans="1:4">
      <c r="A2879" s="12">
        <v>37062</v>
      </c>
      <c r="B2879" s="7">
        <v>5146357142857.1436</v>
      </c>
      <c r="C2879" s="13">
        <v>0.12191758095051472</v>
      </c>
      <c r="D2879" s="14">
        <v>284884374.22191781</v>
      </c>
    </row>
    <row r="2880" spans="1:4">
      <c r="A2880" s="12">
        <v>37063</v>
      </c>
      <c r="B2880" s="7">
        <v>5147285714285.7148</v>
      </c>
      <c r="C2880" s="13">
        <v>0.12115302011509986</v>
      </c>
      <c r="D2880" s="14">
        <v>284892063.38356167</v>
      </c>
    </row>
    <row r="2881" spans="1:4">
      <c r="A2881" s="12">
        <v>37064</v>
      </c>
      <c r="B2881" s="7">
        <v>5148214285714.2852</v>
      </c>
      <c r="C2881" s="13">
        <v>0.12068808786913215</v>
      </c>
      <c r="D2881" s="14">
        <v>284899752.54520547</v>
      </c>
    </row>
    <row r="2882" spans="1:4">
      <c r="A2882" s="12">
        <v>37067</v>
      </c>
      <c r="B2882" s="7">
        <v>5151000000000</v>
      </c>
      <c r="C2882" s="13">
        <v>0.12875774307438476</v>
      </c>
      <c r="D2882" s="14">
        <v>284922820.030137</v>
      </c>
    </row>
    <row r="2883" spans="1:4">
      <c r="A2883" s="12">
        <v>37068</v>
      </c>
      <c r="B2883" s="7">
        <v>5143271428571.4287</v>
      </c>
      <c r="C2883" s="13">
        <v>0.13132583547307486</v>
      </c>
      <c r="D2883" s="14">
        <v>284930509.19178081</v>
      </c>
    </row>
    <row r="2884" spans="1:4">
      <c r="A2884" s="12">
        <v>37069</v>
      </c>
      <c r="B2884" s="7">
        <v>5135542857142.8574</v>
      </c>
      <c r="C2884" s="13">
        <v>0.14431906157677321</v>
      </c>
      <c r="D2884" s="14">
        <v>284938198.35342467</v>
      </c>
    </row>
    <row r="2885" spans="1:4">
      <c r="A2885" s="12">
        <v>37070</v>
      </c>
      <c r="B2885" s="7">
        <v>5127814285714.2861</v>
      </c>
      <c r="C2885" s="13">
        <v>0.14036739133204285</v>
      </c>
      <c r="D2885" s="14">
        <v>284945887.51506847</v>
      </c>
    </row>
    <row r="2886" spans="1:4">
      <c r="A2886" s="12">
        <v>37071</v>
      </c>
      <c r="B2886" s="7">
        <v>5120085714285.7139</v>
      </c>
      <c r="C2886" s="13">
        <v>0.14561451531465627</v>
      </c>
      <c r="D2886" s="14">
        <v>284953576.67671233</v>
      </c>
    </row>
    <row r="2887" spans="1:4">
      <c r="A2887" s="12">
        <v>37074</v>
      </c>
      <c r="B2887" s="7">
        <v>5096900000000</v>
      </c>
      <c r="C2887" s="13">
        <v>0.14510936491455254</v>
      </c>
      <c r="D2887" s="14">
        <v>284983034.39178079</v>
      </c>
    </row>
    <row r="2888" spans="1:4">
      <c r="A2888" s="12">
        <v>37075</v>
      </c>
      <c r="B2888" s="7">
        <v>5102785714285.7139</v>
      </c>
      <c r="C2888" s="13">
        <v>0.14075783664301242</v>
      </c>
      <c r="D2888" s="14">
        <v>284997113.78356165</v>
      </c>
    </row>
    <row r="2889" spans="1:4">
      <c r="A2889" s="12">
        <v>37077</v>
      </c>
      <c r="B2889" s="7">
        <v>5114557142857.1426</v>
      </c>
      <c r="C2889" s="13">
        <v>0.14070888160205736</v>
      </c>
      <c r="D2889" s="14">
        <v>285025272.56712329</v>
      </c>
    </row>
    <row r="2890" spans="1:4">
      <c r="A2890" s="12">
        <v>37078</v>
      </c>
      <c r="B2890" s="7">
        <v>5120442857142.8574</v>
      </c>
      <c r="C2890" s="13">
        <v>0.13378502480038174</v>
      </c>
      <c r="D2890" s="14">
        <v>285039351.95890409</v>
      </c>
    </row>
    <row r="2891" spans="1:4">
      <c r="A2891" s="12">
        <v>37081</v>
      </c>
      <c r="B2891" s="7">
        <v>5138100000000</v>
      </c>
      <c r="C2891" s="13">
        <v>0.13848191040600047</v>
      </c>
      <c r="D2891" s="14">
        <v>285081590.13424659</v>
      </c>
    </row>
    <row r="2892" spans="1:4">
      <c r="A2892" s="12">
        <v>37082</v>
      </c>
      <c r="B2892" s="7">
        <v>5144242857142.8574</v>
      </c>
      <c r="C2892" s="13">
        <v>0.13365043014789363</v>
      </c>
      <c r="D2892" s="14">
        <v>285095669.52602738</v>
      </c>
    </row>
    <row r="2893" spans="1:4">
      <c r="A2893" s="12">
        <v>37083</v>
      </c>
      <c r="B2893" s="7">
        <v>5150385714285.7148</v>
      </c>
      <c r="C2893" s="13">
        <v>0.13256205666331192</v>
      </c>
      <c r="D2893" s="14">
        <v>285109748.91780823</v>
      </c>
    </row>
    <row r="2894" spans="1:4">
      <c r="A2894" s="12">
        <v>37084</v>
      </c>
      <c r="B2894" s="7">
        <v>5156528571428.5723</v>
      </c>
      <c r="C2894" s="13">
        <v>0.13026554957689088</v>
      </c>
      <c r="D2894" s="14">
        <v>285123828.30958903</v>
      </c>
    </row>
    <row r="2895" spans="1:4">
      <c r="A2895" s="12">
        <v>37085</v>
      </c>
      <c r="B2895" s="7">
        <v>5162671428571.4287</v>
      </c>
      <c r="C2895" s="13">
        <v>0.13761292391339244</v>
      </c>
      <c r="D2895" s="14">
        <v>285137907.70136988</v>
      </c>
    </row>
    <row r="2896" spans="1:4">
      <c r="A2896" s="12">
        <v>37088</v>
      </c>
      <c r="B2896" s="7">
        <v>5181100000000</v>
      </c>
      <c r="C2896" s="13">
        <v>0.14694333649524235</v>
      </c>
      <c r="D2896" s="14">
        <v>285180145.87671232</v>
      </c>
    </row>
    <row r="2897" spans="1:4">
      <c r="A2897" s="12">
        <v>37089</v>
      </c>
      <c r="B2897" s="7">
        <v>5180328571428.5723</v>
      </c>
      <c r="C2897" s="13">
        <v>0.14425670867122836</v>
      </c>
      <c r="D2897" s="14">
        <v>285194225.26849318</v>
      </c>
    </row>
    <row r="2898" spans="1:4">
      <c r="A2898" s="12">
        <v>37090</v>
      </c>
      <c r="B2898" s="7">
        <v>5179557142857.1426</v>
      </c>
      <c r="C2898" s="13">
        <v>0.15016247586449183</v>
      </c>
      <c r="D2898" s="14">
        <v>285208304.66027397</v>
      </c>
    </row>
    <row r="2899" spans="1:4">
      <c r="A2899" s="12">
        <v>37091</v>
      </c>
      <c r="B2899" s="7">
        <v>5178785714285.7148</v>
      </c>
      <c r="C2899" s="13">
        <v>0.15806349730911293</v>
      </c>
      <c r="D2899" s="14">
        <v>285222384.05205482</v>
      </c>
    </row>
    <row r="2900" spans="1:4">
      <c r="A2900" s="12">
        <v>37092</v>
      </c>
      <c r="B2900" s="7">
        <v>5178014285714.2852</v>
      </c>
      <c r="C2900" s="13">
        <v>0.15375918320858606</v>
      </c>
      <c r="D2900" s="14">
        <v>285236463.44383562</v>
      </c>
    </row>
    <row r="2901" spans="1:4">
      <c r="A2901" s="12">
        <v>37095</v>
      </c>
      <c r="B2901" s="7">
        <v>5175700000000</v>
      </c>
      <c r="C2901" s="13">
        <v>0.15089915758053232</v>
      </c>
      <c r="D2901" s="14">
        <v>285278701.61917806</v>
      </c>
    </row>
    <row r="2902" spans="1:4">
      <c r="A2902" s="12">
        <v>37096</v>
      </c>
      <c r="B2902" s="7">
        <v>5171271428571.4287</v>
      </c>
      <c r="C2902" s="13">
        <v>0.15071003754994725</v>
      </c>
      <c r="D2902" s="14">
        <v>285292781.01095891</v>
      </c>
    </row>
    <row r="2903" spans="1:4">
      <c r="A2903" s="12">
        <v>37097</v>
      </c>
      <c r="B2903" s="7">
        <v>5166842857142.8564</v>
      </c>
      <c r="C2903" s="13">
        <v>0.13565432929017701</v>
      </c>
      <c r="D2903" s="14">
        <v>285306860.4027397</v>
      </c>
    </row>
    <row r="2904" spans="1:4">
      <c r="A2904" s="12">
        <v>37098</v>
      </c>
      <c r="B2904" s="7">
        <v>5162414285714.2852</v>
      </c>
      <c r="C2904" s="13">
        <v>0.14207363688362201</v>
      </c>
      <c r="D2904" s="14">
        <v>285320939.79452056</v>
      </c>
    </row>
    <row r="2905" spans="1:4">
      <c r="A2905" s="12">
        <v>37099</v>
      </c>
      <c r="B2905" s="7">
        <v>5157985714285.7148</v>
      </c>
      <c r="C2905" s="13">
        <v>0.13946221494651709</v>
      </c>
      <c r="D2905" s="14">
        <v>285335019.18630135</v>
      </c>
    </row>
    <row r="2906" spans="1:4">
      <c r="A2906" s="12">
        <v>37102</v>
      </c>
      <c r="B2906" s="7">
        <v>5144700000000</v>
      </c>
      <c r="C2906" s="13">
        <v>0.13366766997820312</v>
      </c>
      <c r="D2906" s="14">
        <v>285377257.36164385</v>
      </c>
    </row>
    <row r="2907" spans="1:4">
      <c r="A2907" s="12">
        <v>37103</v>
      </c>
      <c r="B2907" s="7">
        <v>5144400000000</v>
      </c>
      <c r="C2907" s="13">
        <v>0.1364322210031185</v>
      </c>
      <c r="D2907" s="14">
        <v>285391336.75342464</v>
      </c>
    </row>
    <row r="2908" spans="1:4">
      <c r="A2908" s="12">
        <v>37104</v>
      </c>
      <c r="B2908" s="7">
        <v>5144100000000</v>
      </c>
      <c r="C2908" s="13">
        <v>0.14026600783744053</v>
      </c>
      <c r="D2908" s="14">
        <v>285405416.1452055</v>
      </c>
    </row>
    <row r="2909" spans="1:4">
      <c r="A2909" s="12">
        <v>37105</v>
      </c>
      <c r="B2909" s="7">
        <v>5143800000000</v>
      </c>
      <c r="C2909" s="13">
        <v>0.13729075460043902</v>
      </c>
      <c r="D2909" s="14">
        <v>285419495.53698629</v>
      </c>
    </row>
    <row r="2910" spans="1:4">
      <c r="A2910" s="12">
        <v>37106</v>
      </c>
      <c r="B2910" s="7">
        <v>5143500000000</v>
      </c>
      <c r="C2910" s="13">
        <v>0.13757014993099423</v>
      </c>
      <c r="D2910" s="14">
        <v>285433574.92876714</v>
      </c>
    </row>
    <row r="2911" spans="1:4">
      <c r="A2911" s="12">
        <v>37109</v>
      </c>
      <c r="B2911" s="7">
        <v>5142600000000</v>
      </c>
      <c r="C2911" s="13">
        <v>0.14314267099257064</v>
      </c>
      <c r="D2911" s="14">
        <v>285475813.10410959</v>
      </c>
    </row>
    <row r="2912" spans="1:4">
      <c r="A2912" s="12">
        <v>37110</v>
      </c>
      <c r="B2912" s="7">
        <v>5151700000000.001</v>
      </c>
      <c r="C2912" s="13">
        <v>0.14521535138458924</v>
      </c>
      <c r="D2912" s="14">
        <v>285489892.49589044</v>
      </c>
    </row>
    <row r="2913" spans="1:4">
      <c r="A2913" s="12">
        <v>37111</v>
      </c>
      <c r="B2913" s="7">
        <v>5160800000000</v>
      </c>
      <c r="C2913" s="13">
        <v>0.1433442048313803</v>
      </c>
      <c r="D2913" s="14">
        <v>285503971.88767123</v>
      </c>
    </row>
    <row r="2914" spans="1:4">
      <c r="A2914" s="12">
        <v>37112</v>
      </c>
      <c r="B2914" s="7">
        <v>5169900000000.001</v>
      </c>
      <c r="C2914" s="13">
        <v>0.14666266439681452</v>
      </c>
      <c r="D2914" s="14">
        <v>285518051.27945203</v>
      </c>
    </row>
    <row r="2915" spans="1:4">
      <c r="A2915" s="12">
        <v>37113</v>
      </c>
      <c r="B2915" s="7">
        <v>5179000000000</v>
      </c>
      <c r="C2915" s="13">
        <v>0.14171097019387405</v>
      </c>
      <c r="D2915" s="14">
        <v>285532130.67123288</v>
      </c>
    </row>
    <row r="2916" spans="1:4">
      <c r="A2916" s="12">
        <v>37116</v>
      </c>
      <c r="B2916" s="7">
        <v>5206300000000</v>
      </c>
      <c r="C2916" s="13">
        <v>0.14423183575390164</v>
      </c>
      <c r="D2916" s="14">
        <v>285574368.84657532</v>
      </c>
    </row>
    <row r="2917" spans="1:4">
      <c r="A2917" s="12">
        <v>37117</v>
      </c>
      <c r="B2917" s="7">
        <v>5206085714285.7148</v>
      </c>
      <c r="C2917" s="13">
        <v>0.13967747266849628</v>
      </c>
      <c r="D2917" s="14">
        <v>285588448.23835617</v>
      </c>
    </row>
    <row r="2918" spans="1:4">
      <c r="A2918" s="12">
        <v>37118</v>
      </c>
      <c r="B2918" s="7">
        <v>5205871428571.4287</v>
      </c>
      <c r="C2918" s="13">
        <v>0.12664806713970436</v>
      </c>
      <c r="D2918" s="14">
        <v>285602527.63013697</v>
      </c>
    </row>
    <row r="2919" spans="1:4">
      <c r="A2919" s="12">
        <v>37119</v>
      </c>
      <c r="B2919" s="7">
        <v>5205657142857.1436</v>
      </c>
      <c r="C2919" s="13">
        <v>0.13059726074315187</v>
      </c>
      <c r="D2919" s="14">
        <v>285616607.02191782</v>
      </c>
    </row>
    <row r="2920" spans="1:4">
      <c r="A2920" s="12">
        <v>37120</v>
      </c>
      <c r="B2920" s="7">
        <v>5205442857142.8574</v>
      </c>
      <c r="C2920" s="13">
        <v>0.13538944842942877</v>
      </c>
      <c r="D2920" s="14">
        <v>285630686.41369861</v>
      </c>
    </row>
    <row r="2921" spans="1:4">
      <c r="A2921" s="12">
        <v>37123</v>
      </c>
      <c r="B2921" s="7">
        <v>5204800000000</v>
      </c>
      <c r="C2921" s="13">
        <v>0.13813778749240302</v>
      </c>
      <c r="D2921" s="14">
        <v>285672924.58904111</v>
      </c>
    </row>
    <row r="2922" spans="1:4">
      <c r="A2922" s="12">
        <v>37124</v>
      </c>
      <c r="B2922" s="7">
        <v>5204285714285.7148</v>
      </c>
      <c r="C2922" s="13">
        <v>0.1366739167739566</v>
      </c>
      <c r="D2922" s="14">
        <v>285687003.98082191</v>
      </c>
    </row>
    <row r="2923" spans="1:4">
      <c r="A2923" s="12">
        <v>37125</v>
      </c>
      <c r="B2923" s="7">
        <v>5203771428571.4287</v>
      </c>
      <c r="C2923" s="13">
        <v>0.15648016898959391</v>
      </c>
      <c r="D2923" s="14">
        <v>285701083.37260276</v>
      </c>
    </row>
    <row r="2924" spans="1:4">
      <c r="A2924" s="12">
        <v>37126</v>
      </c>
      <c r="B2924" s="7">
        <v>5203257142857.1426</v>
      </c>
      <c r="C2924" s="13">
        <v>0.15764296391269941</v>
      </c>
      <c r="D2924" s="14">
        <v>285715162.76438355</v>
      </c>
    </row>
    <row r="2925" spans="1:4">
      <c r="A2925" s="12">
        <v>37127</v>
      </c>
      <c r="B2925" s="7">
        <v>5202742857142.8574</v>
      </c>
      <c r="C2925" s="13">
        <v>0.16216296919991521</v>
      </c>
      <c r="D2925" s="14">
        <v>285729242.15616441</v>
      </c>
    </row>
    <row r="2926" spans="1:4">
      <c r="A2926" s="12">
        <v>37130</v>
      </c>
      <c r="B2926" s="7">
        <v>5201200000000</v>
      </c>
      <c r="C2926" s="13">
        <v>0.17342510410194398</v>
      </c>
      <c r="D2926" s="14">
        <v>285771480.33150685</v>
      </c>
    </row>
    <row r="2927" spans="1:4">
      <c r="A2927" s="12">
        <v>37131</v>
      </c>
      <c r="B2927" s="7">
        <v>5198157142857.1426</v>
      </c>
      <c r="C2927" s="13">
        <v>0.17962368902085918</v>
      </c>
      <c r="D2927" s="14">
        <v>285785559.72328764</v>
      </c>
    </row>
    <row r="2928" spans="1:4">
      <c r="A2928" s="12">
        <v>37132</v>
      </c>
      <c r="B2928" s="7">
        <v>5195114285714.2861</v>
      </c>
      <c r="C2928" s="13">
        <v>0.18916192193767761</v>
      </c>
      <c r="D2928" s="14">
        <v>285799639.1150685</v>
      </c>
    </row>
    <row r="2929" spans="1:4">
      <c r="A2929" s="12">
        <v>37133</v>
      </c>
      <c r="B2929" s="7">
        <v>5192071428571.4287</v>
      </c>
      <c r="C2929" s="13">
        <v>0.18363188863431978</v>
      </c>
      <c r="D2929" s="14">
        <v>285813718.50684929</v>
      </c>
    </row>
    <row r="2930" spans="1:4">
      <c r="A2930" s="12">
        <v>37134</v>
      </c>
      <c r="B2930" s="7">
        <v>5189028571428.5713</v>
      </c>
      <c r="C2930" s="13">
        <v>0.1824063003957532</v>
      </c>
      <c r="D2930" s="14">
        <v>285827797.89863014</v>
      </c>
    </row>
    <row r="2931" spans="1:4">
      <c r="A2931" s="12">
        <v>37138</v>
      </c>
      <c r="B2931" s="7">
        <v>5186114285714.2852</v>
      </c>
      <c r="C2931" s="13">
        <v>0.18502117015203812</v>
      </c>
      <c r="D2931" s="14">
        <v>285884115.46575344</v>
      </c>
    </row>
    <row r="2932" spans="1:4">
      <c r="A2932" s="12">
        <v>37139</v>
      </c>
      <c r="B2932" s="7">
        <v>5192328571428.5713</v>
      </c>
      <c r="C2932" s="13">
        <v>0.18051957694055823</v>
      </c>
      <c r="D2932" s="14">
        <v>285898194.85753423</v>
      </c>
    </row>
    <row r="2933" spans="1:4">
      <c r="A2933" s="12">
        <v>37140</v>
      </c>
      <c r="B2933" s="7">
        <v>5198542857142.8564</v>
      </c>
      <c r="C2933" s="13">
        <v>0.17657351371304691</v>
      </c>
      <c r="D2933" s="14">
        <v>285912274.24931508</v>
      </c>
    </row>
    <row r="2934" spans="1:4">
      <c r="A2934" s="12">
        <v>37141</v>
      </c>
      <c r="B2934" s="7">
        <v>5204757142857.1426</v>
      </c>
      <c r="C2934" s="13">
        <v>0.17077901350032965</v>
      </c>
      <c r="D2934" s="14">
        <v>285926353.64109588</v>
      </c>
    </row>
    <row r="2935" spans="1:4">
      <c r="A2935" s="12">
        <v>37144</v>
      </c>
      <c r="B2935" s="7">
        <v>5223400000000</v>
      </c>
      <c r="C2935" s="13">
        <v>0.17992758292200803</v>
      </c>
      <c r="D2935" s="14">
        <v>285968591.81643838</v>
      </c>
    </row>
    <row r="2936" spans="1:4">
      <c r="A2936" s="12">
        <v>37148</v>
      </c>
      <c r="B2936" s="7">
        <v>5249742857142.8574</v>
      </c>
      <c r="C2936" s="13">
        <v>0.17833556202780484</v>
      </c>
      <c r="D2936" s="14">
        <v>286024909.38356167</v>
      </c>
    </row>
    <row r="2937" spans="1:4">
      <c r="A2937" s="12">
        <v>37151</v>
      </c>
      <c r="B2937" s="7">
        <v>5269500000000</v>
      </c>
      <c r="C2937" s="13">
        <v>0.17673770791258137</v>
      </c>
      <c r="D2937" s="14">
        <v>286067147.55890411</v>
      </c>
    </row>
    <row r="2938" spans="1:4">
      <c r="A2938" s="12">
        <v>37152</v>
      </c>
      <c r="B2938" s="7">
        <v>5292585714285.7139</v>
      </c>
      <c r="C2938" s="13">
        <v>0.19208291601445013</v>
      </c>
      <c r="D2938" s="14">
        <v>286081226.95068491</v>
      </c>
    </row>
    <row r="2939" spans="1:4">
      <c r="A2939" s="12">
        <v>37153</v>
      </c>
      <c r="B2939" s="7">
        <v>5315671428571.4287</v>
      </c>
      <c r="C2939" s="13">
        <v>0.20813445789854942</v>
      </c>
      <c r="D2939" s="14">
        <v>286095306.34246576</v>
      </c>
    </row>
    <row r="2940" spans="1:4">
      <c r="A2940" s="12">
        <v>37154</v>
      </c>
      <c r="B2940" s="7">
        <v>5338757142857.1426</v>
      </c>
      <c r="C2940" s="13">
        <v>0.20496222035495693</v>
      </c>
      <c r="D2940" s="14">
        <v>286109385.73424655</v>
      </c>
    </row>
    <row r="2941" spans="1:4">
      <c r="A2941" s="12">
        <v>37155</v>
      </c>
      <c r="B2941" s="7">
        <v>5361842857142.8574</v>
      </c>
      <c r="C2941" s="13">
        <v>0.21173780530170178</v>
      </c>
      <c r="D2941" s="14">
        <v>286123465.12602741</v>
      </c>
    </row>
    <row r="2942" spans="1:4">
      <c r="A2942" s="12">
        <v>37158</v>
      </c>
      <c r="B2942" s="7">
        <v>5431100000000</v>
      </c>
      <c r="C2942" s="13">
        <v>0.25551187897565558</v>
      </c>
      <c r="D2942" s="14">
        <v>286165703.30136985</v>
      </c>
    </row>
    <row r="2943" spans="1:4">
      <c r="A2943" s="12">
        <v>37159</v>
      </c>
      <c r="B2943" s="7">
        <v>5411242857142.8574</v>
      </c>
      <c r="C2943" s="13">
        <v>0.25422337055715072</v>
      </c>
      <c r="D2943" s="14">
        <v>286179782.6931507</v>
      </c>
    </row>
    <row r="2944" spans="1:4">
      <c r="A2944" s="12">
        <v>37160</v>
      </c>
      <c r="B2944" s="7">
        <v>5391385714285.7148</v>
      </c>
      <c r="C2944" s="13">
        <v>0.26391938981085861</v>
      </c>
      <c r="D2944" s="14">
        <v>286193862.08493149</v>
      </c>
    </row>
    <row r="2945" spans="1:4">
      <c r="A2945" s="12">
        <v>37161</v>
      </c>
      <c r="B2945" s="7">
        <v>5371528571428.5723</v>
      </c>
      <c r="C2945" s="13">
        <v>0.21403906435245992</v>
      </c>
      <c r="D2945" s="14">
        <v>286207941.47671235</v>
      </c>
    </row>
    <row r="2946" spans="1:4">
      <c r="A2946" s="12">
        <v>37162</v>
      </c>
      <c r="B2946" s="7">
        <v>5351671428571.4287</v>
      </c>
      <c r="C2946" s="13">
        <v>0.21131655858711429</v>
      </c>
      <c r="D2946" s="14">
        <v>286222020.86849314</v>
      </c>
    </row>
    <row r="2947" spans="1:4">
      <c r="A2947" s="12">
        <v>37165</v>
      </c>
      <c r="B2947" s="7">
        <v>5292100000000</v>
      </c>
      <c r="C2947" s="13">
        <v>0.21487648126771028</v>
      </c>
      <c r="D2947" s="14">
        <v>286264259.04383564</v>
      </c>
    </row>
    <row r="2948" spans="1:4">
      <c r="A2948" s="12">
        <v>37166</v>
      </c>
      <c r="B2948" s="7">
        <v>5289142857142.8574</v>
      </c>
      <c r="C2948" s="13">
        <v>0.21195650366091959</v>
      </c>
      <c r="D2948" s="14">
        <v>286278338.43561643</v>
      </c>
    </row>
    <row r="2949" spans="1:4">
      <c r="A2949" s="12">
        <v>37167</v>
      </c>
      <c r="B2949" s="7">
        <v>5286185714285.7139</v>
      </c>
      <c r="C2949" s="13">
        <v>0.21130632226177626</v>
      </c>
      <c r="D2949" s="14">
        <v>286292417.82739729</v>
      </c>
    </row>
    <row r="2950" spans="1:4">
      <c r="A2950" s="12">
        <v>37168</v>
      </c>
      <c r="B2950" s="7">
        <v>5283228571428.5713</v>
      </c>
      <c r="C2950" s="13">
        <v>0.20091266989195306</v>
      </c>
      <c r="D2950" s="14">
        <v>286306497.21917808</v>
      </c>
    </row>
    <row r="2951" spans="1:4">
      <c r="A2951" s="12">
        <v>37169</v>
      </c>
      <c r="B2951" s="7">
        <v>5280271428571.4287</v>
      </c>
      <c r="C2951" s="13">
        <v>0.21779449213088234</v>
      </c>
      <c r="D2951" s="14">
        <v>286320576.61095893</v>
      </c>
    </row>
    <row r="2952" spans="1:4">
      <c r="A2952" s="12">
        <v>37172</v>
      </c>
      <c r="B2952" s="7">
        <v>5271400000000</v>
      </c>
      <c r="C2952" s="13">
        <v>0.21377131324801377</v>
      </c>
      <c r="D2952" s="14">
        <v>286362814.78630137</v>
      </c>
    </row>
    <row r="2953" spans="1:4">
      <c r="A2953" s="12">
        <v>37173</v>
      </c>
      <c r="B2953" s="7">
        <v>5276185714285.7139</v>
      </c>
      <c r="C2953" s="13">
        <v>0.20329060283999556</v>
      </c>
      <c r="D2953" s="14">
        <v>286376894.17808217</v>
      </c>
    </row>
    <row r="2954" spans="1:4">
      <c r="A2954" s="12">
        <v>37174</v>
      </c>
      <c r="B2954" s="7">
        <v>5280971428571.4277</v>
      </c>
      <c r="C2954" s="13">
        <v>0.19597253548802263</v>
      </c>
      <c r="D2954" s="14">
        <v>286390973.56986302</v>
      </c>
    </row>
    <row r="2955" spans="1:4">
      <c r="A2955" s="12">
        <v>37175</v>
      </c>
      <c r="B2955" s="7">
        <v>5285757142857.1426</v>
      </c>
      <c r="C2955" s="13">
        <v>0.18841956207972546</v>
      </c>
      <c r="D2955" s="14">
        <v>286405052.96164382</v>
      </c>
    </row>
    <row r="2956" spans="1:4">
      <c r="A2956" s="12">
        <v>37176</v>
      </c>
      <c r="B2956" s="7">
        <v>5290542857142.8564</v>
      </c>
      <c r="C2956" s="13">
        <v>0.199981059591954</v>
      </c>
      <c r="D2956" s="14">
        <v>286419132.35342467</v>
      </c>
    </row>
    <row r="2957" spans="1:4">
      <c r="A2957" s="12">
        <v>37179</v>
      </c>
      <c r="B2957" s="7">
        <v>5304900000000</v>
      </c>
      <c r="C2957" s="13">
        <v>0.20509220847921172</v>
      </c>
      <c r="D2957" s="14">
        <v>286461370.52876711</v>
      </c>
    </row>
    <row r="2958" spans="1:4">
      <c r="A2958" s="12">
        <v>37180</v>
      </c>
      <c r="B2958" s="7">
        <v>5305171428571.4277</v>
      </c>
      <c r="C2958" s="13">
        <v>0.19057417668661292</v>
      </c>
      <c r="D2958" s="14">
        <v>286475449.92054796</v>
      </c>
    </row>
    <row r="2959" spans="1:4">
      <c r="A2959" s="12">
        <v>37181</v>
      </c>
      <c r="B2959" s="7">
        <v>5305442857142.8574</v>
      </c>
      <c r="C2959" s="13">
        <v>0.20432679574404755</v>
      </c>
      <c r="D2959" s="14">
        <v>286489529.31232876</v>
      </c>
    </row>
    <row r="2960" spans="1:4">
      <c r="A2960" s="12">
        <v>37182</v>
      </c>
      <c r="B2960" s="7">
        <v>5305714285714.2852</v>
      </c>
      <c r="C2960" s="13">
        <v>0.20141696524315988</v>
      </c>
      <c r="D2960" s="14">
        <v>286503608.70410961</v>
      </c>
    </row>
    <row r="2961" spans="1:4">
      <c r="A2961" s="12">
        <v>37183</v>
      </c>
      <c r="B2961" s="7">
        <v>5305985714285.7148</v>
      </c>
      <c r="C2961" s="13">
        <v>0.18529747185039003</v>
      </c>
      <c r="D2961" s="14">
        <v>286517688.0958904</v>
      </c>
    </row>
    <row r="2962" spans="1:4">
      <c r="A2962" s="12">
        <v>37186</v>
      </c>
      <c r="B2962" s="7">
        <v>5306800000000</v>
      </c>
      <c r="C2962" s="13">
        <v>0.17750313844875529</v>
      </c>
      <c r="D2962" s="14">
        <v>286559926.2712329</v>
      </c>
    </row>
    <row r="2963" spans="1:4">
      <c r="A2963" s="12">
        <v>37187</v>
      </c>
      <c r="B2963" s="7">
        <v>5303214285714.2861</v>
      </c>
      <c r="C2963" s="13">
        <v>0.18520206791467528</v>
      </c>
      <c r="D2963" s="14">
        <v>286574005.6630137</v>
      </c>
    </row>
    <row r="2964" spans="1:4">
      <c r="A2964" s="12">
        <v>37188</v>
      </c>
      <c r="B2964" s="7">
        <v>5299628571428.5713</v>
      </c>
      <c r="C2964" s="13">
        <v>0.16552728140640932</v>
      </c>
      <c r="D2964" s="14">
        <v>286588085.05479455</v>
      </c>
    </row>
    <row r="2965" spans="1:4">
      <c r="A2965" s="12">
        <v>37189</v>
      </c>
      <c r="B2965" s="7">
        <v>5296042857142.8574</v>
      </c>
      <c r="C2965" s="13">
        <v>0.16901934715142089</v>
      </c>
      <c r="D2965" s="14">
        <v>286602164.44657534</v>
      </c>
    </row>
    <row r="2966" spans="1:4">
      <c r="A2966" s="12">
        <v>37190</v>
      </c>
      <c r="B2966" s="7">
        <v>5292457142857.1426</v>
      </c>
      <c r="C2966" s="13">
        <v>0.16372798826267193</v>
      </c>
      <c r="D2966" s="14">
        <v>286616243.83835614</v>
      </c>
    </row>
    <row r="2967" spans="1:4">
      <c r="A2967" s="12">
        <v>37193</v>
      </c>
      <c r="B2967" s="7">
        <v>5281700000000</v>
      </c>
      <c r="C2967" s="13">
        <v>0.15561949484829013</v>
      </c>
      <c r="D2967" s="14">
        <v>286658482.01369864</v>
      </c>
    </row>
    <row r="2968" spans="1:4">
      <c r="A2968" s="12">
        <v>37194</v>
      </c>
      <c r="B2968" s="7">
        <v>5279457142857.1426</v>
      </c>
      <c r="C2968" s="13">
        <v>0.15766530721104463</v>
      </c>
      <c r="D2968" s="14">
        <v>286672561.40547943</v>
      </c>
    </row>
    <row r="2969" spans="1:4">
      <c r="A2969" s="12">
        <v>37195</v>
      </c>
      <c r="B2969" s="7">
        <v>5277214285714.2852</v>
      </c>
      <c r="C2969" s="13">
        <v>0.15558425485571967</v>
      </c>
      <c r="D2969" s="14">
        <v>286686640.79726028</v>
      </c>
    </row>
    <row r="2970" spans="1:4">
      <c r="A2970" s="12">
        <v>37196</v>
      </c>
      <c r="B2970" s="7">
        <v>5274971428571.4277</v>
      </c>
      <c r="C2970" s="13">
        <v>0.1630250977649553</v>
      </c>
      <c r="D2970" s="14">
        <v>286700720.18904108</v>
      </c>
    </row>
    <row r="2971" spans="1:4">
      <c r="A2971" s="12">
        <v>37197</v>
      </c>
      <c r="B2971" s="7">
        <v>5272728571428.5713</v>
      </c>
      <c r="C2971" s="13">
        <v>0.16163067906121956</v>
      </c>
      <c r="D2971" s="14">
        <v>286714799.58082193</v>
      </c>
    </row>
    <row r="2972" spans="1:4">
      <c r="A2972" s="12">
        <v>37200</v>
      </c>
      <c r="B2972" s="7">
        <v>5266000000000</v>
      </c>
      <c r="C2972" s="13">
        <v>0.17929366973072336</v>
      </c>
      <c r="D2972" s="14">
        <v>286757037.75616437</v>
      </c>
    </row>
    <row r="2973" spans="1:4">
      <c r="A2973" s="12">
        <v>37201</v>
      </c>
      <c r="B2973" s="7">
        <v>5276471428571.4287</v>
      </c>
      <c r="C2973" s="13">
        <v>0.18211803650586184</v>
      </c>
      <c r="D2973" s="14">
        <v>286771117.14794523</v>
      </c>
    </row>
    <row r="2974" spans="1:4">
      <c r="A2974" s="12">
        <v>37202</v>
      </c>
      <c r="B2974" s="7">
        <v>5286942857142.8574</v>
      </c>
      <c r="C2974" s="13">
        <v>0.18187207269472194</v>
      </c>
      <c r="D2974" s="14">
        <v>286785196.53972602</v>
      </c>
    </row>
    <row r="2975" spans="1:4">
      <c r="A2975" s="12">
        <v>37203</v>
      </c>
      <c r="B2975" s="7">
        <v>5297414285714.2861</v>
      </c>
      <c r="C2975" s="13">
        <v>0.17166546450285336</v>
      </c>
      <c r="D2975" s="14">
        <v>286799275.93150687</v>
      </c>
    </row>
    <row r="2976" spans="1:4">
      <c r="A2976" s="12">
        <v>37204</v>
      </c>
      <c r="B2976" s="7">
        <v>5307885714285.7139</v>
      </c>
      <c r="C2976" s="13">
        <v>0.16864798411498336</v>
      </c>
      <c r="D2976" s="14">
        <v>286813355.32328767</v>
      </c>
    </row>
    <row r="2977" spans="1:4">
      <c r="A2977" s="12">
        <v>37207</v>
      </c>
      <c r="B2977" s="7">
        <v>5339300000000</v>
      </c>
      <c r="C2977" s="13">
        <v>0.18494269615212625</v>
      </c>
      <c r="D2977" s="14">
        <v>286855593.49863017</v>
      </c>
    </row>
    <row r="2978" spans="1:4">
      <c r="A2978" s="12">
        <v>37208</v>
      </c>
      <c r="B2978" s="7">
        <v>5340214285714.2861</v>
      </c>
      <c r="C2978" s="13">
        <v>0.17851632010775575</v>
      </c>
      <c r="D2978" s="14">
        <v>286869672.89041096</v>
      </c>
    </row>
    <row r="2979" spans="1:4">
      <c r="A2979" s="12">
        <v>37209</v>
      </c>
      <c r="B2979" s="7">
        <v>5341128571428.5713</v>
      </c>
      <c r="C2979" s="13">
        <v>0.19583915645663749</v>
      </c>
      <c r="D2979" s="14">
        <v>286883752.28219175</v>
      </c>
    </row>
    <row r="2980" spans="1:4">
      <c r="A2980" s="12">
        <v>37210</v>
      </c>
      <c r="B2980" s="7">
        <v>5342042857142.8574</v>
      </c>
      <c r="C2980" s="13">
        <v>0.2189004032662753</v>
      </c>
      <c r="D2980" s="14">
        <v>286897831.67397261</v>
      </c>
    </row>
    <row r="2981" spans="1:4">
      <c r="A2981" s="12">
        <v>37211</v>
      </c>
      <c r="B2981" s="7">
        <v>5342957142857.1426</v>
      </c>
      <c r="C2981" s="13">
        <v>0.20833394353589274</v>
      </c>
      <c r="D2981" s="14">
        <v>286911911.0657534</v>
      </c>
    </row>
    <row r="2982" spans="1:4">
      <c r="A2982" s="12">
        <v>37214</v>
      </c>
      <c r="B2982" s="7">
        <v>5345700000000</v>
      </c>
      <c r="C2982" s="13">
        <v>0.19954421228865743</v>
      </c>
      <c r="D2982" s="14">
        <v>286954149.2410959</v>
      </c>
    </row>
    <row r="2983" spans="1:4">
      <c r="A2983" s="12">
        <v>37215</v>
      </c>
      <c r="B2983" s="7">
        <v>5347400000000</v>
      </c>
      <c r="C2983" s="13">
        <v>0.18784576703412278</v>
      </c>
      <c r="D2983" s="14">
        <v>286968228.63287669</v>
      </c>
    </row>
    <row r="2984" spans="1:4">
      <c r="A2984" s="12">
        <v>37216</v>
      </c>
      <c r="B2984" s="7">
        <v>5349100000000</v>
      </c>
      <c r="C2984" s="13">
        <v>0.19136106628894703</v>
      </c>
      <c r="D2984" s="14">
        <v>286982308.02465755</v>
      </c>
    </row>
    <row r="2985" spans="1:4">
      <c r="A2985" s="12">
        <v>37221</v>
      </c>
      <c r="B2985" s="7">
        <v>5357600000000</v>
      </c>
      <c r="C2985" s="13">
        <v>0.20019167882161917</v>
      </c>
      <c r="D2985" s="14">
        <v>287052704.98356164</v>
      </c>
    </row>
    <row r="2986" spans="1:4">
      <c r="A2986" s="12">
        <v>37222</v>
      </c>
      <c r="B2986" s="7">
        <v>5356800000000</v>
      </c>
      <c r="C2986" s="13">
        <v>0.20223708341736288</v>
      </c>
      <c r="D2986" s="14">
        <v>287066784.37534249</v>
      </c>
    </row>
    <row r="2987" spans="1:4">
      <c r="A2987" s="12">
        <v>37223</v>
      </c>
      <c r="B2987" s="7">
        <v>5356000000000</v>
      </c>
      <c r="C2987" s="13">
        <v>0.22788472551042604</v>
      </c>
      <c r="D2987" s="14">
        <v>287080863.76712328</v>
      </c>
    </row>
    <row r="2988" spans="1:4">
      <c r="A2988" s="12">
        <v>37224</v>
      </c>
      <c r="B2988" s="7">
        <v>5355200000000</v>
      </c>
      <c r="C2988" s="13">
        <v>0.21094409230017086</v>
      </c>
      <c r="D2988" s="14">
        <v>287094943.15890414</v>
      </c>
    </row>
    <row r="2989" spans="1:4">
      <c r="A2989" s="12">
        <v>37225</v>
      </c>
      <c r="B2989" s="7">
        <v>5354400000000.001</v>
      </c>
      <c r="C2989" s="13">
        <v>0.19606990646923561</v>
      </c>
      <c r="D2989" s="14">
        <v>287109022.55068493</v>
      </c>
    </row>
    <row r="2990" spans="1:4">
      <c r="A2990" s="12">
        <v>37228</v>
      </c>
      <c r="B2990" s="7">
        <v>5352000000000</v>
      </c>
      <c r="C2990" s="13">
        <v>0.19748083308026204</v>
      </c>
      <c r="D2990" s="14">
        <v>287151260.72602737</v>
      </c>
    </row>
    <row r="2991" spans="1:4">
      <c r="A2991" s="12">
        <v>37229</v>
      </c>
      <c r="B2991" s="7">
        <v>5357157142857.1436</v>
      </c>
      <c r="C2991" s="13">
        <v>0.20502921063966489</v>
      </c>
      <c r="D2991" s="14">
        <v>287165340.11780822</v>
      </c>
    </row>
    <row r="2992" spans="1:4">
      <c r="A2992" s="12">
        <v>37230</v>
      </c>
      <c r="B2992" s="7">
        <v>5362314285714.2861</v>
      </c>
      <c r="C2992" s="13">
        <v>0.21142821528669498</v>
      </c>
      <c r="D2992" s="14">
        <v>287179419.50958902</v>
      </c>
    </row>
    <row r="2993" spans="1:4">
      <c r="A2993" s="12">
        <v>37231</v>
      </c>
      <c r="B2993" s="7">
        <v>5367471428571.4287</v>
      </c>
      <c r="C2993" s="13">
        <v>0.21063765984231825</v>
      </c>
      <c r="D2993" s="14">
        <v>287193498.90136987</v>
      </c>
    </row>
    <row r="2994" spans="1:4">
      <c r="A2994" s="12">
        <v>37232</v>
      </c>
      <c r="B2994" s="7">
        <v>5372628571428.5713</v>
      </c>
      <c r="C2994" s="13">
        <v>0.2077216344016988</v>
      </c>
      <c r="D2994" s="14">
        <v>287207578.29315066</v>
      </c>
    </row>
    <row r="2995" spans="1:4">
      <c r="A2995" s="12">
        <v>37235</v>
      </c>
      <c r="B2995" s="7">
        <v>5388100000000</v>
      </c>
      <c r="C2995" s="13">
        <v>0.19854437168158851</v>
      </c>
      <c r="D2995" s="14">
        <v>287249816.46849316</v>
      </c>
    </row>
    <row r="2996" spans="1:4">
      <c r="A2996" s="12">
        <v>37236</v>
      </c>
      <c r="B2996" s="7">
        <v>5393357142857.1436</v>
      </c>
      <c r="C2996" s="13">
        <v>0.19683056608048247</v>
      </c>
      <c r="D2996" s="14">
        <v>287263895.86027396</v>
      </c>
    </row>
    <row r="2997" spans="1:4">
      <c r="A2997" s="12">
        <v>37237</v>
      </c>
      <c r="B2997" s="7">
        <v>5398614285714.2861</v>
      </c>
      <c r="C2997" s="13">
        <v>0.2006608265102128</v>
      </c>
      <c r="D2997" s="14">
        <v>287277975.25205481</v>
      </c>
    </row>
    <row r="2998" spans="1:4">
      <c r="A2998" s="12">
        <v>37238</v>
      </c>
      <c r="B2998" s="7">
        <v>5403871428571.4287</v>
      </c>
      <c r="C2998" s="13">
        <v>0.19927877381492018</v>
      </c>
      <c r="D2998" s="14">
        <v>287292054.6438356</v>
      </c>
    </row>
    <row r="2999" spans="1:4">
      <c r="A2999" s="12">
        <v>37239</v>
      </c>
      <c r="B2999" s="7">
        <v>5409128571428.5713</v>
      </c>
      <c r="C2999" s="13">
        <v>0.18742957621454115</v>
      </c>
      <c r="D2999" s="14">
        <v>287306134.03561646</v>
      </c>
    </row>
    <row r="3000" spans="1:4">
      <c r="A3000" s="12">
        <v>37242</v>
      </c>
      <c r="B3000" s="7">
        <v>5424900000000</v>
      </c>
      <c r="C3000" s="13">
        <v>0.19795335510608902</v>
      </c>
      <c r="D3000" s="14">
        <v>287348372.2109589</v>
      </c>
    </row>
    <row r="3001" spans="1:4">
      <c r="A3001" s="12">
        <v>37243</v>
      </c>
      <c r="B3001" s="7">
        <v>5428085714285.7139</v>
      </c>
      <c r="C3001" s="13">
        <v>0.19929177049271216</v>
      </c>
      <c r="D3001" s="14">
        <v>287362451.60273975</v>
      </c>
    </row>
    <row r="3002" spans="1:4">
      <c r="A3002" s="12">
        <v>37244</v>
      </c>
      <c r="B3002" s="7">
        <v>5431271428571.4287</v>
      </c>
      <c r="C3002" s="13">
        <v>0.19975538249040853</v>
      </c>
      <c r="D3002" s="14">
        <v>287376530.99452055</v>
      </c>
    </row>
    <row r="3003" spans="1:4">
      <c r="A3003" s="12">
        <v>37245</v>
      </c>
      <c r="B3003" s="7">
        <v>5434457142857.1426</v>
      </c>
      <c r="C3003" s="13">
        <v>0.19762592130892781</v>
      </c>
      <c r="D3003" s="14">
        <v>287390610.3863014</v>
      </c>
    </row>
    <row r="3004" spans="1:4">
      <c r="A3004" s="12">
        <v>37246</v>
      </c>
      <c r="B3004" s="7">
        <v>5437642857142.8564</v>
      </c>
      <c r="C3004" s="13">
        <v>0.18243036963787615</v>
      </c>
      <c r="D3004" s="14">
        <v>287404689.77808219</v>
      </c>
    </row>
    <row r="3005" spans="1:4">
      <c r="A3005" s="12">
        <v>37251</v>
      </c>
      <c r="B3005" s="7">
        <v>5440914285714.2852</v>
      </c>
      <c r="C3005" s="13">
        <v>0.17396861229813371</v>
      </c>
      <c r="D3005" s="14">
        <v>287475086.73698628</v>
      </c>
    </row>
    <row r="3006" spans="1:4">
      <c r="A3006" s="12">
        <v>37252</v>
      </c>
      <c r="B3006" s="7">
        <v>5437771428571.4287</v>
      </c>
      <c r="C3006" s="13">
        <v>0.19828139403441059</v>
      </c>
      <c r="D3006" s="14">
        <v>287489166.12876713</v>
      </c>
    </row>
    <row r="3007" spans="1:4">
      <c r="A3007" s="12">
        <v>37253</v>
      </c>
      <c r="B3007" s="7">
        <v>5434628571428.5713</v>
      </c>
      <c r="C3007" s="13">
        <v>0.18642515736454593</v>
      </c>
      <c r="D3007" s="14">
        <v>287503245.52054793</v>
      </c>
    </row>
    <row r="3008" spans="1:4">
      <c r="A3008" s="12">
        <v>37256</v>
      </c>
      <c r="B3008" s="7">
        <v>5425200000000</v>
      </c>
      <c r="C3008" s="13">
        <v>0.20322010869175586</v>
      </c>
      <c r="D3008" s="14">
        <v>287545483.69589043</v>
      </c>
    </row>
    <row r="3009" spans="1:4">
      <c r="A3009" s="12">
        <v>37258</v>
      </c>
      <c r="B3009" s="7">
        <v>5430457142857.1426</v>
      </c>
      <c r="C3009" s="13">
        <v>0.20457017679812076</v>
      </c>
      <c r="D3009" s="14">
        <v>287573642.47945207</v>
      </c>
    </row>
    <row r="3010" spans="1:4">
      <c r="A3010" s="12">
        <v>37259</v>
      </c>
      <c r="B3010" s="7">
        <v>5433085714285.7139</v>
      </c>
      <c r="C3010" s="13">
        <v>0.2255869856600293</v>
      </c>
      <c r="D3010" s="14">
        <v>287587721.87123287</v>
      </c>
    </row>
    <row r="3011" spans="1:4">
      <c r="A3011" s="12">
        <v>37260</v>
      </c>
      <c r="B3011" s="7">
        <v>5435714285714.2861</v>
      </c>
      <c r="C3011" s="13">
        <v>0.21741326501460606</v>
      </c>
      <c r="D3011" s="14">
        <v>287601801.26301372</v>
      </c>
    </row>
    <row r="3012" spans="1:4">
      <c r="A3012" s="12">
        <v>37263</v>
      </c>
      <c r="B3012" s="7">
        <v>5443600000000</v>
      </c>
      <c r="C3012" s="13">
        <v>0.21912377753656015</v>
      </c>
      <c r="D3012" s="14">
        <v>287644039.43835616</v>
      </c>
    </row>
    <row r="3013" spans="1:4">
      <c r="A3013" s="12">
        <v>37264</v>
      </c>
      <c r="B3013" s="7">
        <v>5447185714285.7139</v>
      </c>
      <c r="C3013" s="13">
        <v>0.21950238203795694</v>
      </c>
      <c r="D3013" s="14">
        <v>287658118.83013701</v>
      </c>
    </row>
    <row r="3014" spans="1:4">
      <c r="A3014" s="12">
        <v>37265</v>
      </c>
      <c r="B3014" s="7">
        <v>5450771428571.4287</v>
      </c>
      <c r="C3014" s="13">
        <v>0.23064166129471422</v>
      </c>
      <c r="D3014" s="14">
        <v>287672198.22191781</v>
      </c>
    </row>
    <row r="3015" spans="1:4">
      <c r="A3015" s="12">
        <v>37266</v>
      </c>
      <c r="B3015" s="7">
        <v>5454357142857.1436</v>
      </c>
      <c r="C3015" s="13">
        <v>0.23345195873050056</v>
      </c>
      <c r="D3015" s="14">
        <v>287686277.6136986</v>
      </c>
    </row>
    <row r="3016" spans="1:4">
      <c r="A3016" s="12">
        <v>37267</v>
      </c>
      <c r="B3016" s="7">
        <v>5457942857142.8574</v>
      </c>
      <c r="C3016" s="13">
        <v>0.23682828246325033</v>
      </c>
      <c r="D3016" s="14">
        <v>287700357.00547945</v>
      </c>
    </row>
    <row r="3017" spans="1:4">
      <c r="A3017" s="12">
        <v>37270</v>
      </c>
      <c r="B3017" s="7">
        <v>5468700000000</v>
      </c>
      <c r="C3017" s="13">
        <v>0.23682505261423298</v>
      </c>
      <c r="D3017" s="14">
        <v>287742595.1808219</v>
      </c>
    </row>
    <row r="3018" spans="1:4">
      <c r="A3018" s="12">
        <v>37271</v>
      </c>
      <c r="B3018" s="7">
        <v>5465485714285.7148</v>
      </c>
      <c r="C3018" s="13">
        <v>0.23278893885860644</v>
      </c>
      <c r="D3018" s="14">
        <v>287756674.57260275</v>
      </c>
    </row>
    <row r="3019" spans="1:4">
      <c r="A3019" s="12">
        <v>37272</v>
      </c>
      <c r="B3019" s="7">
        <v>5462271428571.4287</v>
      </c>
      <c r="C3019" s="13">
        <v>0.22370418334607017</v>
      </c>
      <c r="D3019" s="14">
        <v>287770753.96438354</v>
      </c>
    </row>
    <row r="3020" spans="1:4">
      <c r="A3020" s="12">
        <v>37273</v>
      </c>
      <c r="B3020" s="7">
        <v>5459057142857.1426</v>
      </c>
      <c r="C3020" s="13">
        <v>0.2430061374112992</v>
      </c>
      <c r="D3020" s="14">
        <v>287784833.3561644</v>
      </c>
    </row>
    <row r="3021" spans="1:4">
      <c r="A3021" s="12">
        <v>37274</v>
      </c>
      <c r="B3021" s="7">
        <v>5455842857142.8564</v>
      </c>
      <c r="C3021" s="13">
        <v>0.24383969098211605</v>
      </c>
      <c r="D3021" s="14">
        <v>287798912.74794519</v>
      </c>
    </row>
    <row r="3022" spans="1:4">
      <c r="A3022" s="12">
        <v>37278</v>
      </c>
      <c r="B3022" s="7">
        <v>5441571428571.4287</v>
      </c>
      <c r="C3022" s="13">
        <v>0.25581869113367228</v>
      </c>
      <c r="D3022" s="14">
        <v>287855230.31506848</v>
      </c>
    </row>
    <row r="3023" spans="1:4">
      <c r="A3023" s="12">
        <v>37279</v>
      </c>
      <c r="B3023" s="7">
        <v>5436942857142.8574</v>
      </c>
      <c r="C3023" s="13">
        <v>0.25121942157188937</v>
      </c>
      <c r="D3023" s="14">
        <v>287869309.70684934</v>
      </c>
    </row>
    <row r="3024" spans="1:4">
      <c r="A3024" s="12">
        <v>37280</v>
      </c>
      <c r="B3024" s="7">
        <v>5432314285714.2861</v>
      </c>
      <c r="C3024" s="13">
        <v>0.25340030193815899</v>
      </c>
      <c r="D3024" s="14">
        <v>287883389.09863013</v>
      </c>
    </row>
    <row r="3025" spans="1:4">
      <c r="A3025" s="12">
        <v>37281</v>
      </c>
      <c r="B3025" s="7">
        <v>5427685714285.7139</v>
      </c>
      <c r="C3025" s="13">
        <v>0.25262748141577601</v>
      </c>
      <c r="D3025" s="14">
        <v>287897468.49041098</v>
      </c>
    </row>
    <row r="3026" spans="1:4">
      <c r="A3026" s="12">
        <v>37284</v>
      </c>
      <c r="B3026" s="7">
        <v>5413800000000</v>
      </c>
      <c r="C3026" s="13">
        <v>0.2688634859308805</v>
      </c>
      <c r="D3026" s="14">
        <v>287939706.66575342</v>
      </c>
    </row>
    <row r="3027" spans="1:4">
      <c r="A3027" s="12">
        <v>37285</v>
      </c>
      <c r="B3027" s="7">
        <v>5407671428571.4287</v>
      </c>
      <c r="C3027" s="13">
        <v>0.25912003511892528</v>
      </c>
      <c r="D3027" s="14">
        <v>287953786.05753422</v>
      </c>
    </row>
    <row r="3028" spans="1:4">
      <c r="A3028" s="12">
        <v>37286</v>
      </c>
      <c r="B3028" s="7">
        <v>5401542857142.8574</v>
      </c>
      <c r="C3028" s="13">
        <v>0.25411385575860096</v>
      </c>
      <c r="D3028" s="14">
        <v>287967865.44931507</v>
      </c>
    </row>
    <row r="3029" spans="1:4">
      <c r="A3029" s="12">
        <v>37287</v>
      </c>
      <c r="B3029" s="7">
        <v>5395414285714.2861</v>
      </c>
      <c r="C3029" s="13">
        <v>0.24454680218505115</v>
      </c>
      <c r="D3029" s="14">
        <v>287981944.84109586</v>
      </c>
    </row>
    <row r="3030" spans="1:4">
      <c r="A3030" s="12">
        <v>37288</v>
      </c>
      <c r="B3030" s="7">
        <v>5389285714285.7139</v>
      </c>
      <c r="C3030" s="13">
        <v>0.25363448990774717</v>
      </c>
      <c r="D3030" s="14">
        <v>287996024.23287672</v>
      </c>
    </row>
    <row r="3031" spans="1:4">
      <c r="A3031" s="12">
        <v>37291</v>
      </c>
      <c r="B3031" s="7">
        <v>5370900000000</v>
      </c>
      <c r="C3031" s="13">
        <v>0.24288207863573569</v>
      </c>
      <c r="D3031" s="14">
        <v>288038262.40821916</v>
      </c>
    </row>
    <row r="3032" spans="1:4">
      <c r="A3032" s="12">
        <v>37292</v>
      </c>
      <c r="B3032" s="7">
        <v>5378500000000</v>
      </c>
      <c r="C3032" s="13">
        <v>0.24855099020213756</v>
      </c>
      <c r="D3032" s="14">
        <v>288052341.80000001</v>
      </c>
    </row>
    <row r="3033" spans="1:4">
      <c r="A3033" s="12">
        <v>37293</v>
      </c>
      <c r="B3033" s="7">
        <v>5386099999999.999</v>
      </c>
      <c r="C3033" s="13">
        <v>0.24703056098134749</v>
      </c>
      <c r="D3033" s="14">
        <v>288066421.19178081</v>
      </c>
    </row>
    <row r="3034" spans="1:4">
      <c r="A3034" s="12">
        <v>37294</v>
      </c>
      <c r="B3034" s="7">
        <v>5393700000000</v>
      </c>
      <c r="C3034" s="13">
        <v>0.2423960995058288</v>
      </c>
      <c r="D3034" s="14">
        <v>288080500.58356166</v>
      </c>
    </row>
    <row r="3035" spans="1:4">
      <c r="A3035" s="12">
        <v>37295</v>
      </c>
      <c r="B3035" s="7">
        <v>5401300000000</v>
      </c>
      <c r="C3035" s="13">
        <v>0.23419760648425378</v>
      </c>
      <c r="D3035" s="14">
        <v>288094579.97534245</v>
      </c>
    </row>
    <row r="3036" spans="1:4">
      <c r="A3036" s="12">
        <v>37298</v>
      </c>
      <c r="B3036" s="7">
        <v>5424100000000</v>
      </c>
      <c r="C3036" s="13">
        <v>0.21767599181462541</v>
      </c>
      <c r="D3036" s="14">
        <v>288136818.15068495</v>
      </c>
    </row>
    <row r="3037" spans="1:4">
      <c r="A3037" s="12">
        <v>37299</v>
      </c>
      <c r="B3037" s="7">
        <v>5425942857142.8574</v>
      </c>
      <c r="C3037" s="13">
        <v>0.21973019667999039</v>
      </c>
      <c r="D3037" s="14">
        <v>288150897.54246575</v>
      </c>
    </row>
    <row r="3038" spans="1:4">
      <c r="A3038" s="12">
        <v>37300</v>
      </c>
      <c r="B3038" s="7">
        <v>5427785714285.7148</v>
      </c>
      <c r="C3038" s="13">
        <v>0.22272251809576293</v>
      </c>
      <c r="D3038" s="14">
        <v>288164976.9342466</v>
      </c>
    </row>
    <row r="3039" spans="1:4">
      <c r="A3039" s="12">
        <v>37301</v>
      </c>
      <c r="B3039" s="7">
        <v>5429628571428.5713</v>
      </c>
      <c r="C3039" s="13">
        <v>0.22830310037698284</v>
      </c>
      <c r="D3039" s="14">
        <v>288179056.32602739</v>
      </c>
    </row>
    <row r="3040" spans="1:4">
      <c r="A3040" s="12">
        <v>37302</v>
      </c>
      <c r="B3040" s="7">
        <v>5431471428571.4287</v>
      </c>
      <c r="C3040" s="13">
        <v>0.22473544858228275</v>
      </c>
      <c r="D3040" s="14">
        <v>288193135.71780825</v>
      </c>
    </row>
    <row r="3041" spans="1:4">
      <c r="A3041" s="12">
        <v>37306</v>
      </c>
      <c r="B3041" s="7">
        <v>5438100000000</v>
      </c>
      <c r="C3041" s="13">
        <v>0.21098976144120801</v>
      </c>
      <c r="D3041" s="14">
        <v>288249453.28493148</v>
      </c>
    </row>
    <row r="3042" spans="1:4">
      <c r="A3042" s="12">
        <v>37307</v>
      </c>
      <c r="B3042" s="7">
        <v>5439200000000</v>
      </c>
      <c r="C3042" s="13">
        <v>0.21516955031948712</v>
      </c>
      <c r="D3042" s="14">
        <v>288263532.67671233</v>
      </c>
    </row>
    <row r="3043" spans="1:4">
      <c r="A3043" s="12">
        <v>37308</v>
      </c>
      <c r="B3043" s="7">
        <v>5440300000000</v>
      </c>
      <c r="C3043" s="13">
        <v>0.20811406844404295</v>
      </c>
      <c r="D3043" s="14">
        <v>288277612.06849313</v>
      </c>
    </row>
    <row r="3044" spans="1:4">
      <c r="A3044" s="12">
        <v>37309</v>
      </c>
      <c r="B3044" s="7">
        <v>5441400000000</v>
      </c>
      <c r="C3044" s="13">
        <v>0.20584148783613684</v>
      </c>
      <c r="D3044" s="14">
        <v>288291691.46027398</v>
      </c>
    </row>
    <row r="3045" spans="1:4">
      <c r="A3045" s="12">
        <v>37312</v>
      </c>
      <c r="B3045" s="7">
        <v>5444700000000</v>
      </c>
      <c r="C3045" s="13">
        <v>0.22118654953136149</v>
      </c>
      <c r="D3045" s="14">
        <v>288333929.63561642</v>
      </c>
    </row>
    <row r="3046" spans="1:4">
      <c r="A3046" s="12">
        <v>37313</v>
      </c>
      <c r="B3046" s="7">
        <v>5442785714285.7139</v>
      </c>
      <c r="C3046" s="13">
        <v>0.20892622664844224</v>
      </c>
      <c r="D3046" s="14">
        <v>288348009.02739727</v>
      </c>
    </row>
    <row r="3047" spans="1:4">
      <c r="A3047" s="12">
        <v>37314</v>
      </c>
      <c r="B3047" s="7">
        <v>5440871428571.4287</v>
      </c>
      <c r="C3047" s="13">
        <v>0.20627397123380514</v>
      </c>
      <c r="D3047" s="14">
        <v>288362088.41917807</v>
      </c>
    </row>
    <row r="3048" spans="1:4">
      <c r="A3048" s="12">
        <v>37315</v>
      </c>
      <c r="B3048" s="7">
        <v>5438957142857.1426</v>
      </c>
      <c r="C3048" s="13">
        <v>0.20967982386640527</v>
      </c>
      <c r="D3048" s="14">
        <v>288376167.81095892</v>
      </c>
    </row>
    <row r="3049" spans="1:4">
      <c r="A3049" s="12">
        <v>37316</v>
      </c>
      <c r="B3049" s="7">
        <v>5437042857142.8574</v>
      </c>
      <c r="C3049" s="13">
        <v>0.20370143047533287</v>
      </c>
      <c r="D3049" s="14">
        <v>288390247.20273972</v>
      </c>
    </row>
    <row r="3050" spans="1:4">
      <c r="A3050" s="12">
        <v>37319</v>
      </c>
      <c r="B3050" s="7">
        <v>5431300000000</v>
      </c>
      <c r="C3050" s="13">
        <v>0.19561473760948092</v>
      </c>
      <c r="D3050" s="14">
        <v>288432485.37808222</v>
      </c>
    </row>
    <row r="3051" spans="1:4">
      <c r="A3051" s="12">
        <v>37320</v>
      </c>
      <c r="B3051" s="7">
        <v>5438414285714.2861</v>
      </c>
      <c r="C3051" s="13">
        <v>0.19360733145992076</v>
      </c>
      <c r="D3051" s="14">
        <v>288446564.76986301</v>
      </c>
    </row>
    <row r="3052" spans="1:4">
      <c r="A3052" s="12">
        <v>37321</v>
      </c>
      <c r="B3052" s="7">
        <v>5445528571428.5723</v>
      </c>
      <c r="C3052" s="13">
        <v>0.18649623936513021</v>
      </c>
      <c r="D3052" s="14">
        <v>288460644.16164386</v>
      </c>
    </row>
    <row r="3053" spans="1:4">
      <c r="A3053" s="12">
        <v>37322</v>
      </c>
      <c r="B3053" s="7">
        <v>5452642857142.8574</v>
      </c>
      <c r="C3053" s="13">
        <v>0.17187498704859405</v>
      </c>
      <c r="D3053" s="14">
        <v>288474723.55342466</v>
      </c>
    </row>
    <row r="3054" spans="1:4">
      <c r="A3054" s="12">
        <v>37323</v>
      </c>
      <c r="B3054" s="7">
        <v>5459757142857.1426</v>
      </c>
      <c r="C3054" s="13">
        <v>0.16900923901856235</v>
      </c>
      <c r="D3054" s="14">
        <v>288488802.94520545</v>
      </c>
    </row>
    <row r="3055" spans="1:4">
      <c r="A3055" s="12">
        <v>37326</v>
      </c>
      <c r="B3055" s="7">
        <v>5481100000000</v>
      </c>
      <c r="C3055" s="13">
        <v>0.15558959094826547</v>
      </c>
      <c r="D3055" s="14">
        <v>288531041.12054795</v>
      </c>
    </row>
    <row r="3056" spans="1:4">
      <c r="A3056" s="12">
        <v>37327</v>
      </c>
      <c r="B3056" s="7">
        <v>5482985714285.7148</v>
      </c>
      <c r="C3056" s="13">
        <v>0.15600769356570787</v>
      </c>
      <c r="D3056" s="14">
        <v>288545120.51232874</v>
      </c>
    </row>
    <row r="3057" spans="1:4">
      <c r="A3057" s="12">
        <v>37328</v>
      </c>
      <c r="B3057" s="7">
        <v>5484871428571.4287</v>
      </c>
      <c r="C3057" s="13">
        <v>0.16382492376721802</v>
      </c>
      <c r="D3057" s="14">
        <v>288559199.9041096</v>
      </c>
    </row>
    <row r="3058" spans="1:4">
      <c r="A3058" s="12">
        <v>37329</v>
      </c>
      <c r="B3058" s="7">
        <v>5486757142857.1426</v>
      </c>
      <c r="C3058" s="13">
        <v>0.15962128882943552</v>
      </c>
      <c r="D3058" s="14">
        <v>288573279.29589039</v>
      </c>
    </row>
    <row r="3059" spans="1:4">
      <c r="A3059" s="12">
        <v>37330</v>
      </c>
      <c r="B3059" s="7">
        <v>5488642857142.8574</v>
      </c>
      <c r="C3059" s="13">
        <v>0.15200802053050835</v>
      </c>
      <c r="D3059" s="14">
        <v>288587358.68767124</v>
      </c>
    </row>
    <row r="3060" spans="1:4">
      <c r="A3060" s="12">
        <v>37333</v>
      </c>
      <c r="B3060" s="7">
        <v>5494300000000</v>
      </c>
      <c r="C3060" s="13">
        <v>0.14010485578449208</v>
      </c>
      <c r="D3060" s="14">
        <v>288629596.86301368</v>
      </c>
    </row>
    <row r="3061" spans="1:4">
      <c r="A3061" s="12">
        <v>37334</v>
      </c>
      <c r="B3061" s="7">
        <v>5494557142857.1426</v>
      </c>
      <c r="C3061" s="13">
        <v>0.14288591913287338</v>
      </c>
      <c r="D3061" s="14">
        <v>288643676.25479454</v>
      </c>
    </row>
    <row r="3062" spans="1:4">
      <c r="A3062" s="12">
        <v>37335</v>
      </c>
      <c r="B3062" s="7">
        <v>5494814285714.2861</v>
      </c>
      <c r="C3062" s="13">
        <v>0.14922331641642955</v>
      </c>
      <c r="D3062" s="14">
        <v>288657755.64657533</v>
      </c>
    </row>
    <row r="3063" spans="1:4">
      <c r="A3063" s="12">
        <v>37336</v>
      </c>
      <c r="B3063" s="7">
        <v>5495071428571.4287</v>
      </c>
      <c r="C3063" s="13">
        <v>0.13395720790336271</v>
      </c>
      <c r="D3063" s="14">
        <v>288671835.03835618</v>
      </c>
    </row>
    <row r="3064" spans="1:4">
      <c r="A3064" s="12">
        <v>37337</v>
      </c>
      <c r="B3064" s="7">
        <v>5495328571428.5723</v>
      </c>
      <c r="C3064" s="13">
        <v>0.13852603656216397</v>
      </c>
      <c r="D3064" s="14">
        <v>288685914.43013698</v>
      </c>
    </row>
    <row r="3065" spans="1:4">
      <c r="A3065" s="12">
        <v>37340</v>
      </c>
      <c r="B3065" s="7">
        <v>5496100000000</v>
      </c>
      <c r="C3065" s="13">
        <v>0.13487978593268529</v>
      </c>
      <c r="D3065" s="14">
        <v>288728152.60547948</v>
      </c>
    </row>
    <row r="3066" spans="1:4">
      <c r="A3066" s="12">
        <v>37341</v>
      </c>
      <c r="B3066" s="7">
        <v>5490257142857.1426</v>
      </c>
      <c r="C3066" s="13">
        <v>0.13332912851252321</v>
      </c>
      <c r="D3066" s="14">
        <v>288742231.99726027</v>
      </c>
    </row>
    <row r="3067" spans="1:4">
      <c r="A3067" s="12">
        <v>37342</v>
      </c>
      <c r="B3067" s="7">
        <v>5484414285714.2861</v>
      </c>
      <c r="C3067" s="13">
        <v>0.13836720610474731</v>
      </c>
      <c r="D3067" s="14">
        <v>288756311.38904107</v>
      </c>
    </row>
    <row r="3068" spans="1:4">
      <c r="A3068" s="12">
        <v>37343</v>
      </c>
      <c r="B3068" s="7">
        <v>5478571428571.4287</v>
      </c>
      <c r="C3068" s="13">
        <v>0.13733325234678026</v>
      </c>
      <c r="D3068" s="14">
        <v>288770390.78082192</v>
      </c>
    </row>
    <row r="3069" spans="1:4">
      <c r="A3069" s="12">
        <v>37347</v>
      </c>
      <c r="B3069" s="7">
        <v>5455200000000</v>
      </c>
      <c r="C3069" s="13">
        <v>0.12662602337072607</v>
      </c>
      <c r="D3069" s="14">
        <v>288826708.34794521</v>
      </c>
    </row>
    <row r="3070" spans="1:4">
      <c r="A3070" s="12">
        <v>37348</v>
      </c>
      <c r="B3070" s="7">
        <v>5462099999999.999</v>
      </c>
      <c r="C3070" s="13">
        <v>0.12048236608914981</v>
      </c>
      <c r="D3070" s="14">
        <v>288840787.73972601</v>
      </c>
    </row>
    <row r="3071" spans="1:4">
      <c r="A3071" s="12">
        <v>37349</v>
      </c>
      <c r="B3071" s="7">
        <v>5469000000000</v>
      </c>
      <c r="C3071" s="13">
        <v>0.12531627191217035</v>
      </c>
      <c r="D3071" s="14">
        <v>288854867.13150686</v>
      </c>
    </row>
    <row r="3072" spans="1:4">
      <c r="A3072" s="12">
        <v>37350</v>
      </c>
      <c r="B3072" s="7">
        <v>5475900000000</v>
      </c>
      <c r="C3072" s="13">
        <v>0.13456822721170017</v>
      </c>
      <c r="D3072" s="14">
        <v>288868946.52328765</v>
      </c>
    </row>
    <row r="3073" spans="1:4">
      <c r="A3073" s="12">
        <v>37351</v>
      </c>
      <c r="B3073" s="7">
        <v>5482800000000</v>
      </c>
      <c r="C3073" s="13">
        <v>0.13765469628914934</v>
      </c>
      <c r="D3073" s="14">
        <v>288883025.91506851</v>
      </c>
    </row>
    <row r="3074" spans="1:4">
      <c r="A3074" s="12">
        <v>37354</v>
      </c>
      <c r="B3074" s="7">
        <v>5503500000000</v>
      </c>
      <c r="C3074" s="13">
        <v>0.13469337936533413</v>
      </c>
      <c r="D3074" s="14">
        <v>288925264.09041095</v>
      </c>
    </row>
    <row r="3075" spans="1:4">
      <c r="A3075" s="12">
        <v>37355</v>
      </c>
      <c r="B3075" s="7">
        <v>5507400000000</v>
      </c>
      <c r="C3075" s="13">
        <v>0.14215204082995067</v>
      </c>
      <c r="D3075" s="14">
        <v>288939343.4821918</v>
      </c>
    </row>
    <row r="3076" spans="1:4">
      <c r="A3076" s="12">
        <v>37356</v>
      </c>
      <c r="B3076" s="7">
        <v>5511300000000</v>
      </c>
      <c r="C3076" s="13">
        <v>0.14194841511529727</v>
      </c>
      <c r="D3076" s="14">
        <v>288953422.87397259</v>
      </c>
    </row>
    <row r="3077" spans="1:4">
      <c r="A3077" s="12">
        <v>37357</v>
      </c>
      <c r="B3077" s="7">
        <v>5515200000000</v>
      </c>
      <c r="C3077" s="13">
        <v>0.14934996884049084</v>
      </c>
      <c r="D3077" s="14">
        <v>288967502.26575345</v>
      </c>
    </row>
    <row r="3078" spans="1:4">
      <c r="A3078" s="12">
        <v>37358</v>
      </c>
      <c r="B3078" s="7">
        <v>5519100000000</v>
      </c>
      <c r="C3078" s="13">
        <v>0.15361985063148495</v>
      </c>
      <c r="D3078" s="14">
        <v>288981581.65753424</v>
      </c>
    </row>
    <row r="3079" spans="1:4">
      <c r="A3079" s="12">
        <v>37361</v>
      </c>
      <c r="B3079" s="7">
        <v>5530800000000</v>
      </c>
      <c r="C3079" s="13">
        <v>0.1373590033799332</v>
      </c>
      <c r="D3079" s="14">
        <v>289023819.83287668</v>
      </c>
    </row>
    <row r="3080" spans="1:4">
      <c r="A3080" s="12">
        <v>37362</v>
      </c>
      <c r="B3080" s="7">
        <v>5533028571428.5723</v>
      </c>
      <c r="C3080" s="13">
        <v>0.14212341726798372</v>
      </c>
      <c r="D3080" s="14">
        <v>289037899.22465754</v>
      </c>
    </row>
    <row r="3081" spans="1:4">
      <c r="A3081" s="12">
        <v>37363</v>
      </c>
      <c r="B3081" s="7">
        <v>5535257142857.1426</v>
      </c>
      <c r="C3081" s="13">
        <v>0.13115258477809544</v>
      </c>
      <c r="D3081" s="14">
        <v>289051978.61643833</v>
      </c>
    </row>
    <row r="3082" spans="1:4">
      <c r="A3082" s="12">
        <v>37364</v>
      </c>
      <c r="B3082" s="7">
        <v>5537485714285.7148</v>
      </c>
      <c r="C3082" s="13">
        <v>0.13006833778250468</v>
      </c>
      <c r="D3082" s="14">
        <v>289066058.00821918</v>
      </c>
    </row>
    <row r="3083" spans="1:4">
      <c r="A3083" s="12">
        <v>37365</v>
      </c>
      <c r="B3083" s="7">
        <v>5539714285714.2852</v>
      </c>
      <c r="C3083" s="13">
        <v>0.12810988357914982</v>
      </c>
      <c r="D3083" s="14">
        <v>289080137.39999998</v>
      </c>
    </row>
    <row r="3084" spans="1:4">
      <c r="A3084" s="12">
        <v>37368</v>
      </c>
      <c r="B3084" s="7">
        <v>5546400000000</v>
      </c>
      <c r="C3084" s="13">
        <v>0.12614998369962807</v>
      </c>
      <c r="D3084" s="14">
        <v>289122375.57534248</v>
      </c>
    </row>
    <row r="3085" spans="1:4">
      <c r="A3085" s="12">
        <v>37369</v>
      </c>
      <c r="B3085" s="7">
        <v>5540271428571.4287</v>
      </c>
      <c r="C3085" s="13">
        <v>0.12543854094002144</v>
      </c>
      <c r="D3085" s="14">
        <v>289136454.96712327</v>
      </c>
    </row>
    <row r="3086" spans="1:4">
      <c r="A3086" s="12">
        <v>37370</v>
      </c>
      <c r="B3086" s="7">
        <v>5534142857142.8564</v>
      </c>
      <c r="C3086" s="13">
        <v>0.13190014435289027</v>
      </c>
      <c r="D3086" s="14">
        <v>289150534.35890412</v>
      </c>
    </row>
    <row r="3087" spans="1:4">
      <c r="A3087" s="12">
        <v>37371</v>
      </c>
      <c r="B3087" s="7">
        <v>5528014285714.2852</v>
      </c>
      <c r="C3087" s="13">
        <v>0.13523283999999275</v>
      </c>
      <c r="D3087" s="14">
        <v>289164613.75068492</v>
      </c>
    </row>
    <row r="3088" spans="1:4">
      <c r="A3088" s="12">
        <v>37372</v>
      </c>
      <c r="B3088" s="7">
        <v>5521885714285.7139</v>
      </c>
      <c r="C3088" s="13">
        <v>0.13330351676444394</v>
      </c>
      <c r="D3088" s="14">
        <v>289178693.14246577</v>
      </c>
    </row>
    <row r="3089" spans="1:4">
      <c r="A3089" s="12">
        <v>37375</v>
      </c>
      <c r="B3089" s="7">
        <v>5503500000000</v>
      </c>
      <c r="C3089" s="13">
        <v>0.12366735427118625</v>
      </c>
      <c r="D3089" s="14">
        <v>289220931.31780821</v>
      </c>
    </row>
    <row r="3090" spans="1:4">
      <c r="A3090" s="12">
        <v>37376</v>
      </c>
      <c r="B3090" s="7">
        <v>5493442857142.8574</v>
      </c>
      <c r="C3090" s="13">
        <v>0.11726523890992809</v>
      </c>
      <c r="D3090" s="14">
        <v>289235010.70958906</v>
      </c>
    </row>
    <row r="3091" spans="1:4">
      <c r="A3091" s="12">
        <v>37377</v>
      </c>
      <c r="B3091" s="7">
        <v>5483385714285.7139</v>
      </c>
      <c r="C3091" s="13">
        <v>0.12047315200210273</v>
      </c>
      <c r="D3091" s="14">
        <v>289249090.10136986</v>
      </c>
    </row>
    <row r="3092" spans="1:4">
      <c r="A3092" s="12">
        <v>37378</v>
      </c>
      <c r="B3092" s="7">
        <v>5473328571428.5713</v>
      </c>
      <c r="C3092" s="13">
        <v>0.12373137156046281</v>
      </c>
      <c r="D3092" s="14">
        <v>289263169.49315071</v>
      </c>
    </row>
    <row r="3093" spans="1:4">
      <c r="A3093" s="12">
        <v>37379</v>
      </c>
      <c r="B3093" s="7">
        <v>5463271428571.4287</v>
      </c>
      <c r="C3093" s="13">
        <v>0.12054709922026434</v>
      </c>
      <c r="D3093" s="14">
        <v>289277248.8849315</v>
      </c>
    </row>
    <row r="3094" spans="1:4">
      <c r="A3094" s="12">
        <v>37382</v>
      </c>
      <c r="B3094" s="7">
        <v>5433100000000</v>
      </c>
      <c r="C3094" s="13">
        <v>0.126596872452758</v>
      </c>
      <c r="D3094" s="14">
        <v>289319487.06027395</v>
      </c>
    </row>
    <row r="3095" spans="1:4">
      <c r="A3095" s="12">
        <v>37383</v>
      </c>
      <c r="B3095" s="7">
        <v>5438642857142.8574</v>
      </c>
      <c r="C3095" s="13">
        <v>0.12290787833083958</v>
      </c>
      <c r="D3095" s="14">
        <v>289333566.4520548</v>
      </c>
    </row>
    <row r="3096" spans="1:4">
      <c r="A3096" s="12">
        <v>37384</v>
      </c>
      <c r="B3096" s="7">
        <v>5444185714285.7139</v>
      </c>
      <c r="C3096" s="13">
        <v>0.11717144471733842</v>
      </c>
      <c r="D3096" s="14">
        <v>289347645.84383559</v>
      </c>
    </row>
    <row r="3097" spans="1:4">
      <c r="A3097" s="12">
        <v>37385</v>
      </c>
      <c r="B3097" s="7">
        <v>5449728571428.5713</v>
      </c>
      <c r="C3097" s="13">
        <v>0.11849065462139911</v>
      </c>
      <c r="D3097" s="14">
        <v>289361725.23561645</v>
      </c>
    </row>
    <row r="3098" spans="1:4">
      <c r="A3098" s="12">
        <v>37386</v>
      </c>
      <c r="B3098" s="7">
        <v>5455271428571.4287</v>
      </c>
      <c r="C3098" s="13">
        <v>0.11679915546238485</v>
      </c>
      <c r="D3098" s="14">
        <v>289375804.62739724</v>
      </c>
    </row>
    <row r="3099" spans="1:4">
      <c r="A3099" s="12">
        <v>37389</v>
      </c>
      <c r="B3099" s="7">
        <v>5471900000000</v>
      </c>
      <c r="C3099" s="13">
        <v>0.11493707760446353</v>
      </c>
      <c r="D3099" s="14">
        <v>289418042.80273974</v>
      </c>
    </row>
    <row r="3100" spans="1:4">
      <c r="A3100" s="12">
        <v>37390</v>
      </c>
      <c r="B3100" s="7">
        <v>5472157142857.1426</v>
      </c>
      <c r="C3100" s="13">
        <v>0.11033273012085816</v>
      </c>
      <c r="D3100" s="14">
        <v>289432122.19452053</v>
      </c>
    </row>
    <row r="3101" spans="1:4">
      <c r="A3101" s="12">
        <v>37391</v>
      </c>
      <c r="B3101" s="7">
        <v>5472414285714.2852</v>
      </c>
      <c r="C3101" s="13">
        <v>0.11958648561026658</v>
      </c>
      <c r="D3101" s="14">
        <v>289446201.58630139</v>
      </c>
    </row>
    <row r="3102" spans="1:4">
      <c r="A3102" s="12">
        <v>37392</v>
      </c>
      <c r="B3102" s="7">
        <v>5472671428571.4277</v>
      </c>
      <c r="C3102" s="13">
        <v>0.12104340672353535</v>
      </c>
      <c r="D3102" s="14">
        <v>289460280.97808218</v>
      </c>
    </row>
    <row r="3103" spans="1:4">
      <c r="A3103" s="12">
        <v>37393</v>
      </c>
      <c r="B3103" s="7">
        <v>5472928571428.5713</v>
      </c>
      <c r="C3103" s="13">
        <v>0.12072330052261956</v>
      </c>
      <c r="D3103" s="14">
        <v>289474360.36986303</v>
      </c>
    </row>
    <row r="3104" spans="1:4">
      <c r="A3104" s="12">
        <v>37396</v>
      </c>
      <c r="B3104" s="7">
        <v>5473700000000</v>
      </c>
      <c r="C3104" s="13">
        <v>0.12380574588028051</v>
      </c>
      <c r="D3104" s="14">
        <v>289516598.54520547</v>
      </c>
    </row>
    <row r="3105" spans="1:4">
      <c r="A3105" s="12">
        <v>37397</v>
      </c>
      <c r="B3105" s="7">
        <v>5473585714285.7139</v>
      </c>
      <c r="C3105" s="13">
        <v>0.12973631103858385</v>
      </c>
      <c r="D3105" s="14">
        <v>289530677.93698633</v>
      </c>
    </row>
    <row r="3106" spans="1:4">
      <c r="A3106" s="12">
        <v>37398</v>
      </c>
      <c r="B3106" s="7">
        <v>5473471428571.4277</v>
      </c>
      <c r="C3106" s="13">
        <v>0.13052320244598425</v>
      </c>
      <c r="D3106" s="14">
        <v>289544757.32876712</v>
      </c>
    </row>
    <row r="3107" spans="1:4">
      <c r="A3107" s="12">
        <v>37399</v>
      </c>
      <c r="B3107" s="7">
        <v>5473357142857.1426</v>
      </c>
      <c r="C3107" s="13">
        <v>0.13190173986450909</v>
      </c>
      <c r="D3107" s="14">
        <v>289558836.72054797</v>
      </c>
    </row>
    <row r="3108" spans="1:4">
      <c r="A3108" s="12">
        <v>37400</v>
      </c>
      <c r="B3108" s="7">
        <v>5473242857142.8574</v>
      </c>
      <c r="C3108" s="13">
        <v>0.13603584435722024</v>
      </c>
      <c r="D3108" s="14">
        <v>289572916.11232877</v>
      </c>
    </row>
    <row r="3109" spans="1:4">
      <c r="A3109" s="12">
        <v>37404</v>
      </c>
      <c r="B3109" s="7">
        <v>5470000000000</v>
      </c>
      <c r="C3109" s="13">
        <v>0.14075138904739568</v>
      </c>
      <c r="D3109" s="14">
        <v>289629233.67945206</v>
      </c>
    </row>
    <row r="3110" spans="1:4">
      <c r="A3110" s="12">
        <v>37405</v>
      </c>
      <c r="B3110" s="7">
        <v>5467099999999.999</v>
      </c>
      <c r="C3110" s="13">
        <v>0.13384030108476155</v>
      </c>
      <c r="D3110" s="14">
        <v>289643313.07123286</v>
      </c>
    </row>
    <row r="3111" spans="1:4">
      <c r="A3111" s="12">
        <v>37406</v>
      </c>
      <c r="B3111" s="7">
        <v>5464200000000</v>
      </c>
      <c r="C3111" s="13">
        <v>0.14527034368320818</v>
      </c>
      <c r="D3111" s="14">
        <v>289657392.46301371</v>
      </c>
    </row>
    <row r="3112" spans="1:4">
      <c r="A3112" s="12">
        <v>37407</v>
      </c>
      <c r="B3112" s="7">
        <v>5461300000000</v>
      </c>
      <c r="C3112" s="13">
        <v>0.14305026499523965</v>
      </c>
      <c r="D3112" s="14">
        <v>289671471.8547945</v>
      </c>
    </row>
    <row r="3113" spans="1:4">
      <c r="A3113" s="12">
        <v>37410</v>
      </c>
      <c r="B3113" s="7">
        <v>5452600000000</v>
      </c>
      <c r="C3113" s="13">
        <v>0.1430144552204895</v>
      </c>
      <c r="D3113" s="14">
        <v>289713710.030137</v>
      </c>
    </row>
    <row r="3114" spans="1:4">
      <c r="A3114" s="12">
        <v>37411</v>
      </c>
      <c r="B3114" s="7">
        <v>5457614285714.2861</v>
      </c>
      <c r="C3114" s="13">
        <v>0.1385923133767826</v>
      </c>
      <c r="D3114" s="14">
        <v>289727789.4219178</v>
      </c>
    </row>
    <row r="3115" spans="1:4">
      <c r="A3115" s="12">
        <v>37412</v>
      </c>
      <c r="B3115" s="7">
        <v>5462628571428.5713</v>
      </c>
      <c r="C3115" s="13">
        <v>0.14285142583730204</v>
      </c>
      <c r="D3115" s="14">
        <v>289741868.81369865</v>
      </c>
    </row>
    <row r="3116" spans="1:4">
      <c r="A3116" s="12">
        <v>37413</v>
      </c>
      <c r="B3116" s="7">
        <v>5467642857142.8564</v>
      </c>
      <c r="C3116" s="13">
        <v>0.1465438768403004</v>
      </c>
      <c r="D3116" s="14">
        <v>289755948.20547944</v>
      </c>
    </row>
    <row r="3117" spans="1:4">
      <c r="A3117" s="12">
        <v>37414</v>
      </c>
      <c r="B3117" s="7">
        <v>5472657142857.1436</v>
      </c>
      <c r="C3117" s="13">
        <v>0.14583183571531541</v>
      </c>
      <c r="D3117" s="14">
        <v>289770027.5972603</v>
      </c>
    </row>
    <row r="3118" spans="1:4">
      <c r="A3118" s="12">
        <v>37417</v>
      </c>
      <c r="B3118" s="7">
        <v>5487700000000</v>
      </c>
      <c r="C3118" s="13">
        <v>0.15009542141216789</v>
      </c>
      <c r="D3118" s="14">
        <v>289812265.77260274</v>
      </c>
    </row>
    <row r="3119" spans="1:4">
      <c r="A3119" s="12">
        <v>37418</v>
      </c>
      <c r="B3119" s="7">
        <v>5491685714285.7139</v>
      </c>
      <c r="C3119" s="13">
        <v>0.15117045889926434</v>
      </c>
      <c r="D3119" s="14">
        <v>289826345.16438359</v>
      </c>
    </row>
    <row r="3120" spans="1:4">
      <c r="A3120" s="12">
        <v>37419</v>
      </c>
      <c r="B3120" s="7">
        <v>5495671428571.4287</v>
      </c>
      <c r="C3120" s="13">
        <v>0.15245670387987809</v>
      </c>
      <c r="D3120" s="14">
        <v>289840424.55616438</v>
      </c>
    </row>
    <row r="3121" spans="1:4">
      <c r="A3121" s="12">
        <v>37420</v>
      </c>
      <c r="B3121" s="7">
        <v>5499657142857.1436</v>
      </c>
      <c r="C3121" s="13">
        <v>0.14234358854228807</v>
      </c>
      <c r="D3121" s="14">
        <v>289854503.94794518</v>
      </c>
    </row>
    <row r="3122" spans="1:4">
      <c r="A3122" s="12">
        <v>37421</v>
      </c>
      <c r="B3122" s="7">
        <v>5503642857142.8564</v>
      </c>
      <c r="C3122" s="13">
        <v>0.13621995421944072</v>
      </c>
      <c r="D3122" s="14">
        <v>289868583.33972603</v>
      </c>
    </row>
    <row r="3123" spans="1:4">
      <c r="A3123" s="12">
        <v>37424</v>
      </c>
      <c r="B3123" s="7">
        <v>5515600000000</v>
      </c>
      <c r="C3123" s="13">
        <v>0.13425201090799929</v>
      </c>
      <c r="D3123" s="14">
        <v>289910821.51506847</v>
      </c>
    </row>
    <row r="3124" spans="1:4">
      <c r="A3124" s="12">
        <v>37425</v>
      </c>
      <c r="B3124" s="7">
        <v>5517571428571.4287</v>
      </c>
      <c r="C3124" s="13">
        <v>0.13903535240252063</v>
      </c>
      <c r="D3124" s="14">
        <v>289924900.90684932</v>
      </c>
    </row>
    <row r="3125" spans="1:4">
      <c r="A3125" s="12">
        <v>37426</v>
      </c>
      <c r="B3125" s="7">
        <v>5519542857142.8574</v>
      </c>
      <c r="C3125" s="13">
        <v>0.13943449941959793</v>
      </c>
      <c r="D3125" s="14">
        <v>289938980.29863012</v>
      </c>
    </row>
    <row r="3126" spans="1:4">
      <c r="A3126" s="12">
        <v>37427</v>
      </c>
      <c r="B3126" s="7">
        <v>5521514285714.2852</v>
      </c>
      <c r="C3126" s="13">
        <v>0.14230268559926357</v>
      </c>
      <c r="D3126" s="14">
        <v>289953059.69041097</v>
      </c>
    </row>
    <row r="3127" spans="1:4">
      <c r="A3127" s="12">
        <v>37428</v>
      </c>
      <c r="B3127" s="7">
        <v>5523485714285.7148</v>
      </c>
      <c r="C3127" s="13">
        <v>0.14051668968307912</v>
      </c>
      <c r="D3127" s="14">
        <v>289967139.08219177</v>
      </c>
    </row>
    <row r="3128" spans="1:4">
      <c r="A3128" s="12">
        <v>37431</v>
      </c>
      <c r="B3128" s="7">
        <v>5529400000000</v>
      </c>
      <c r="C3128" s="13">
        <v>0.13126876440227483</v>
      </c>
      <c r="D3128" s="14">
        <v>290009377.25753427</v>
      </c>
    </row>
    <row r="3129" spans="1:4">
      <c r="A3129" s="12">
        <v>37432</v>
      </c>
      <c r="B3129" s="7">
        <v>5521928571428.5713</v>
      </c>
      <c r="C3129" s="13">
        <v>0.13102525654904934</v>
      </c>
      <c r="D3129" s="14">
        <v>290023456.64931506</v>
      </c>
    </row>
    <row r="3130" spans="1:4">
      <c r="A3130" s="12">
        <v>37433</v>
      </c>
      <c r="B3130" s="7">
        <v>5514457142857.1426</v>
      </c>
      <c r="C3130" s="13">
        <v>0.13590511917201703</v>
      </c>
      <c r="D3130" s="14">
        <v>290037536.04109591</v>
      </c>
    </row>
    <row r="3131" spans="1:4">
      <c r="A3131" s="12">
        <v>37434</v>
      </c>
      <c r="B3131" s="7">
        <v>5506985714285.7148</v>
      </c>
      <c r="C3131" s="13">
        <v>0.13715010351059093</v>
      </c>
      <c r="D3131" s="14">
        <v>290051615.43287671</v>
      </c>
    </row>
    <row r="3132" spans="1:4">
      <c r="A3132" s="12">
        <v>37435</v>
      </c>
      <c r="B3132" s="7">
        <v>5499514285714.2852</v>
      </c>
      <c r="C3132" s="13">
        <v>0.13675678176120909</v>
      </c>
      <c r="D3132" s="14">
        <v>290065694.82465756</v>
      </c>
    </row>
    <row r="3133" spans="1:4">
      <c r="A3133" s="12">
        <v>37438</v>
      </c>
      <c r="B3133" s="7">
        <v>5477100000000</v>
      </c>
      <c r="C3133" s="13">
        <v>0.14020558094202104</v>
      </c>
      <c r="D3133" s="14">
        <v>290107933</v>
      </c>
    </row>
    <row r="3134" spans="1:4">
      <c r="A3134" s="12">
        <v>37439</v>
      </c>
      <c r="B3134" s="7">
        <v>5481528571428.5723</v>
      </c>
      <c r="C3134" s="13">
        <v>0.14200052849836378</v>
      </c>
      <c r="D3134" s="14">
        <v>290115323.04109591</v>
      </c>
    </row>
    <row r="3135" spans="1:4">
      <c r="A3135" s="12">
        <v>37440</v>
      </c>
      <c r="B3135" s="7">
        <v>5485957142857.1436</v>
      </c>
      <c r="C3135" s="13">
        <v>0.14232558662416225</v>
      </c>
      <c r="D3135" s="14">
        <v>290122713.08219177</v>
      </c>
    </row>
    <row r="3136" spans="1:4">
      <c r="A3136" s="12">
        <v>37445</v>
      </c>
      <c r="B3136" s="7">
        <v>5508100000000</v>
      </c>
      <c r="C3136" s="13">
        <v>0.15398837274223245</v>
      </c>
      <c r="D3136" s="14">
        <v>290159663.28767121</v>
      </c>
    </row>
    <row r="3137" spans="1:4">
      <c r="A3137" s="12">
        <v>37446</v>
      </c>
      <c r="B3137" s="7">
        <v>5515171428571.4287</v>
      </c>
      <c r="C3137" s="13">
        <v>0.15148978013317979</v>
      </c>
      <c r="D3137" s="14">
        <v>290167053.32876712</v>
      </c>
    </row>
    <row r="3138" spans="1:4">
      <c r="A3138" s="12">
        <v>37447</v>
      </c>
      <c r="B3138" s="7">
        <v>5522242857142.8574</v>
      </c>
      <c r="C3138" s="13">
        <v>0.15552214639498763</v>
      </c>
      <c r="D3138" s="14">
        <v>290174443.36986303</v>
      </c>
    </row>
    <row r="3139" spans="1:4">
      <c r="A3139" s="12">
        <v>37448</v>
      </c>
      <c r="B3139" s="7">
        <v>5529314285714.2861</v>
      </c>
      <c r="C3139" s="13">
        <v>0.15686884910614243</v>
      </c>
      <c r="D3139" s="14">
        <v>290181833.41095889</v>
      </c>
    </row>
    <row r="3140" spans="1:4">
      <c r="A3140" s="12">
        <v>37449</v>
      </c>
      <c r="B3140" s="7">
        <v>5536385714285.7148</v>
      </c>
      <c r="C3140" s="13">
        <v>0.1566767929310949</v>
      </c>
      <c r="D3140" s="14">
        <v>290189223.4520548</v>
      </c>
    </row>
    <row r="3141" spans="1:4">
      <c r="A3141" s="12">
        <v>37452</v>
      </c>
      <c r="B3141" s="7">
        <v>5557600000000</v>
      </c>
      <c r="C3141" s="13">
        <v>0.15867634969021055</v>
      </c>
      <c r="D3141" s="14">
        <v>290211393.57534248</v>
      </c>
    </row>
    <row r="3142" spans="1:4">
      <c r="A3142" s="12">
        <v>37453</v>
      </c>
      <c r="B3142" s="7">
        <v>5557157142857.1436</v>
      </c>
      <c r="C3142" s="13">
        <v>0.15210899446683482</v>
      </c>
      <c r="D3142" s="14">
        <v>290218783.61643833</v>
      </c>
    </row>
    <row r="3143" spans="1:4">
      <c r="A3143" s="12">
        <v>37454</v>
      </c>
      <c r="B3143" s="7">
        <v>5556714285714.2861</v>
      </c>
      <c r="C3143" s="13">
        <v>0.15268064913279417</v>
      </c>
      <c r="D3143" s="14">
        <v>290226173.65753424</v>
      </c>
    </row>
    <row r="3144" spans="1:4">
      <c r="A3144" s="12">
        <v>37455</v>
      </c>
      <c r="B3144" s="7">
        <v>5556271428571.4287</v>
      </c>
      <c r="C3144" s="13">
        <v>0.14878769446809906</v>
      </c>
      <c r="D3144" s="14">
        <v>290233563.69863015</v>
      </c>
    </row>
    <row r="3145" spans="1:4">
      <c r="A3145" s="12">
        <v>37456</v>
      </c>
      <c r="B3145" s="7">
        <v>5555828571428.5713</v>
      </c>
      <c r="C3145" s="13">
        <v>0.14839909395384446</v>
      </c>
      <c r="D3145" s="14">
        <v>290240953.73972601</v>
      </c>
    </row>
    <row r="3146" spans="1:4">
      <c r="A3146" s="12">
        <v>37459</v>
      </c>
      <c r="B3146" s="7">
        <v>5554500000000</v>
      </c>
      <c r="C3146" s="13">
        <v>0.15162310130797432</v>
      </c>
      <c r="D3146" s="14">
        <v>290263123.86301368</v>
      </c>
    </row>
    <row r="3147" spans="1:4">
      <c r="A3147" s="12">
        <v>37460</v>
      </c>
      <c r="B3147" s="7">
        <v>5551628571428.5713</v>
      </c>
      <c r="C3147" s="13">
        <v>0.15563343217321768</v>
      </c>
      <c r="D3147" s="14">
        <v>290270513.9041096</v>
      </c>
    </row>
    <row r="3148" spans="1:4">
      <c r="A3148" s="12">
        <v>37461</v>
      </c>
      <c r="B3148" s="7">
        <v>5548757142857.1426</v>
      </c>
      <c r="C3148" s="13">
        <v>0.14647932620613099</v>
      </c>
      <c r="D3148" s="14">
        <v>290277903.94520545</v>
      </c>
    </row>
    <row r="3149" spans="1:4">
      <c r="A3149" s="12">
        <v>37462</v>
      </c>
      <c r="B3149" s="7">
        <v>5545885714285.7139</v>
      </c>
      <c r="C3149" s="13">
        <v>0.15349107721011104</v>
      </c>
      <c r="D3149" s="14">
        <v>290285293.98630136</v>
      </c>
    </row>
    <row r="3150" spans="1:4">
      <c r="A3150" s="12">
        <v>37463</v>
      </c>
      <c r="B3150" s="7">
        <v>5543014285714.2852</v>
      </c>
      <c r="C3150" s="13">
        <v>0.15232017769399148</v>
      </c>
      <c r="D3150" s="14">
        <v>290292684.02739727</v>
      </c>
    </row>
    <row r="3151" spans="1:4">
      <c r="A3151" s="12">
        <v>37466</v>
      </c>
      <c r="B3151" s="7">
        <v>5534400000000</v>
      </c>
      <c r="C3151" s="13">
        <v>0.15035635303324577</v>
      </c>
      <c r="D3151" s="14">
        <v>290314854.15068495</v>
      </c>
    </row>
    <row r="3152" spans="1:4">
      <c r="A3152" s="12">
        <v>37467</v>
      </c>
      <c r="B3152" s="7">
        <v>5534299999999.999</v>
      </c>
      <c r="C3152" s="13">
        <v>0.15193979421115061</v>
      </c>
      <c r="D3152" s="14">
        <v>290322244.19178081</v>
      </c>
    </row>
    <row r="3153" spans="1:4">
      <c r="A3153" s="12">
        <v>37468</v>
      </c>
      <c r="B3153" s="7">
        <v>5534200000000</v>
      </c>
      <c r="C3153" s="13">
        <v>0.15017104308391441</v>
      </c>
      <c r="D3153" s="14">
        <v>290329634.23287672</v>
      </c>
    </row>
    <row r="3154" spans="1:4">
      <c r="A3154" s="12">
        <v>37469</v>
      </c>
      <c r="B3154" s="7">
        <v>5534099999999.999</v>
      </c>
      <c r="C3154" s="13">
        <v>0.15764221846958543</v>
      </c>
      <c r="D3154" s="14">
        <v>290337024.27397263</v>
      </c>
    </row>
    <row r="3155" spans="1:4">
      <c r="A3155" s="12">
        <v>37470</v>
      </c>
      <c r="B3155" s="7">
        <v>5534000000000</v>
      </c>
      <c r="C3155" s="13">
        <v>0.15527328309914079</v>
      </c>
      <c r="D3155" s="14">
        <v>290344414.31506848</v>
      </c>
    </row>
    <row r="3156" spans="1:4">
      <c r="A3156" s="12">
        <v>37473</v>
      </c>
      <c r="B3156" s="7">
        <v>5533700000000</v>
      </c>
      <c r="C3156" s="13">
        <v>0.16615496861488274</v>
      </c>
      <c r="D3156" s="14">
        <v>290366584.43835616</v>
      </c>
    </row>
    <row r="3157" spans="1:4">
      <c r="A3157" s="12">
        <v>37474</v>
      </c>
      <c r="B3157" s="7">
        <v>5543071428571.4287</v>
      </c>
      <c r="C3157" s="13">
        <v>0.16163828034872602</v>
      </c>
      <c r="D3157" s="14">
        <v>290373974.47945207</v>
      </c>
    </row>
    <row r="3158" spans="1:4">
      <c r="A3158" s="12">
        <v>37475</v>
      </c>
      <c r="B3158" s="7">
        <v>5552442857142.8574</v>
      </c>
      <c r="C3158" s="13">
        <v>0.16765369426276674</v>
      </c>
      <c r="D3158" s="14">
        <v>290381364.52054793</v>
      </c>
    </row>
    <row r="3159" spans="1:4">
      <c r="A3159" s="12">
        <v>37476</v>
      </c>
      <c r="B3159" s="7">
        <v>5561814285714.2861</v>
      </c>
      <c r="C3159" s="13">
        <v>0.16179098467301029</v>
      </c>
      <c r="D3159" s="14">
        <v>290388754.56164384</v>
      </c>
    </row>
    <row r="3160" spans="1:4">
      <c r="A3160" s="12">
        <v>37477</v>
      </c>
      <c r="B3160" s="7">
        <v>5571185714285.7139</v>
      </c>
      <c r="C3160" s="13">
        <v>0.16053473192157017</v>
      </c>
      <c r="D3160" s="14">
        <v>290396144.60273975</v>
      </c>
    </row>
    <row r="3161" spans="1:4">
      <c r="A3161" s="12">
        <v>37480</v>
      </c>
      <c r="B3161" s="7">
        <v>5599300000000</v>
      </c>
      <c r="C3161" s="13">
        <v>0.14641110777449207</v>
      </c>
      <c r="D3161" s="14">
        <v>290418314.72602737</v>
      </c>
    </row>
    <row r="3162" spans="1:4">
      <c r="A3162" s="12">
        <v>37481</v>
      </c>
      <c r="B3162" s="7">
        <v>5598842857142.8574</v>
      </c>
      <c r="C3162" s="13">
        <v>0.14581659741897343</v>
      </c>
      <c r="D3162" s="14">
        <v>290425704.76712328</v>
      </c>
    </row>
    <row r="3163" spans="1:4">
      <c r="A3163" s="12">
        <v>37482</v>
      </c>
      <c r="B3163" s="7">
        <v>5598385714285.7139</v>
      </c>
      <c r="C3163" s="13">
        <v>0.14830217838418927</v>
      </c>
      <c r="D3163" s="14">
        <v>290433094.80821919</v>
      </c>
    </row>
    <row r="3164" spans="1:4">
      <c r="A3164" s="12">
        <v>37483</v>
      </c>
      <c r="B3164" s="7">
        <v>5597928571428.5713</v>
      </c>
      <c r="C3164" s="13">
        <v>0.13569959918807317</v>
      </c>
      <c r="D3164" s="14">
        <v>290440484.84931505</v>
      </c>
    </row>
    <row r="3165" spans="1:4">
      <c r="A3165" s="12">
        <v>37484</v>
      </c>
      <c r="B3165" s="7">
        <v>5597471428571.4287</v>
      </c>
      <c r="C3165" s="13">
        <v>0.13409835928592856</v>
      </c>
      <c r="D3165" s="14">
        <v>290447874.89041096</v>
      </c>
    </row>
    <row r="3166" spans="1:4">
      <c r="A3166" s="12">
        <v>37487</v>
      </c>
      <c r="B3166" s="7">
        <v>5596100000000</v>
      </c>
      <c r="C3166" s="13">
        <v>0.12805907762531332</v>
      </c>
      <c r="D3166" s="14">
        <v>290470045.01369864</v>
      </c>
    </row>
    <row r="3167" spans="1:4">
      <c r="A3167" s="12">
        <v>37488</v>
      </c>
      <c r="B3167" s="7">
        <v>5595714285714.2861</v>
      </c>
      <c r="C3167" s="13">
        <v>0.13108032178100709</v>
      </c>
      <c r="D3167" s="14">
        <v>290477435.05479455</v>
      </c>
    </row>
    <row r="3168" spans="1:4">
      <c r="A3168" s="12">
        <v>37489</v>
      </c>
      <c r="B3168" s="7">
        <v>5595328571428.5713</v>
      </c>
      <c r="C3168" s="13">
        <v>0.12973642170952115</v>
      </c>
      <c r="D3168" s="14">
        <v>290484825.0958904</v>
      </c>
    </row>
    <row r="3169" spans="1:4">
      <c r="A3169" s="12">
        <v>37490</v>
      </c>
      <c r="B3169" s="7">
        <v>5594942857142.8574</v>
      </c>
      <c r="C3169" s="13">
        <v>0.12222359371209227</v>
      </c>
      <c r="D3169" s="14">
        <v>290492215.13698632</v>
      </c>
    </row>
    <row r="3170" spans="1:4">
      <c r="A3170" s="12">
        <v>37491</v>
      </c>
      <c r="B3170" s="7">
        <v>5594557142857.1426</v>
      </c>
      <c r="C3170" s="13">
        <v>0.12376892405870242</v>
      </c>
      <c r="D3170" s="14">
        <v>290499605.17808217</v>
      </c>
    </row>
    <row r="3171" spans="1:4">
      <c r="A3171" s="12">
        <v>37494</v>
      </c>
      <c r="B3171" s="7">
        <v>5593400000000</v>
      </c>
      <c r="C3171" s="13">
        <v>0.11795909576140215</v>
      </c>
      <c r="D3171" s="14">
        <v>290521775.30136985</v>
      </c>
    </row>
    <row r="3172" spans="1:4">
      <c r="A3172" s="12">
        <v>37495</v>
      </c>
      <c r="B3172" s="7">
        <v>5589028571428.5713</v>
      </c>
      <c r="C3172" s="13">
        <v>0.12354874783031748</v>
      </c>
      <c r="D3172" s="14">
        <v>290529165.34246576</v>
      </c>
    </row>
    <row r="3173" spans="1:4">
      <c r="A3173" s="12">
        <v>37496</v>
      </c>
      <c r="B3173" s="7">
        <v>5584657142857.1426</v>
      </c>
      <c r="C3173" s="13">
        <v>0.13158580322760147</v>
      </c>
      <c r="D3173" s="14">
        <v>290536555.38356167</v>
      </c>
    </row>
    <row r="3174" spans="1:4">
      <c r="A3174" s="12">
        <v>37497</v>
      </c>
      <c r="B3174" s="7">
        <v>5580285714285.7139</v>
      </c>
      <c r="C3174" s="13">
        <v>0.13140021114387329</v>
      </c>
      <c r="D3174" s="14">
        <v>290543945.42465752</v>
      </c>
    </row>
    <row r="3175" spans="1:4">
      <c r="A3175" s="12">
        <v>37498</v>
      </c>
      <c r="B3175" s="7">
        <v>5575914285714.2861</v>
      </c>
      <c r="C3175" s="13">
        <v>0.12936936244974376</v>
      </c>
      <c r="D3175" s="14">
        <v>290551335.46575344</v>
      </c>
    </row>
    <row r="3176" spans="1:4">
      <c r="A3176" s="12">
        <v>37502</v>
      </c>
      <c r="B3176" s="7">
        <v>5567442857142.8574</v>
      </c>
      <c r="C3176" s="13">
        <v>0.13957424530335419</v>
      </c>
      <c r="D3176" s="14">
        <v>290580895.63013697</v>
      </c>
    </row>
    <row r="3177" spans="1:4">
      <c r="A3177" s="12">
        <v>37503</v>
      </c>
      <c r="B3177" s="7">
        <v>5572085714285.7148</v>
      </c>
      <c r="C3177" s="13">
        <v>0.13564759819497127</v>
      </c>
      <c r="D3177" s="14">
        <v>290588285.67123288</v>
      </c>
    </row>
    <row r="3178" spans="1:4">
      <c r="A3178" s="12">
        <v>37504</v>
      </c>
      <c r="B3178" s="7">
        <v>5576728571428.5713</v>
      </c>
      <c r="C3178" s="13">
        <v>0.12792468074588129</v>
      </c>
      <c r="D3178" s="14">
        <v>290595675.71232879</v>
      </c>
    </row>
    <row r="3179" spans="1:4">
      <c r="A3179" s="12">
        <v>37505</v>
      </c>
      <c r="B3179" s="7">
        <v>5581371428571.4287</v>
      </c>
      <c r="C3179" s="13">
        <v>0.12869691285932486</v>
      </c>
      <c r="D3179" s="14">
        <v>290603065.75342464</v>
      </c>
    </row>
    <row r="3180" spans="1:4">
      <c r="A3180" s="12">
        <v>37508</v>
      </c>
      <c r="B3180" s="7">
        <v>5595300000000</v>
      </c>
      <c r="C3180" s="13">
        <v>0.12378058692225229</v>
      </c>
      <c r="D3180" s="14">
        <v>290625235.87671232</v>
      </c>
    </row>
    <row r="3181" spans="1:4">
      <c r="A3181" s="12">
        <v>37509</v>
      </c>
      <c r="B3181" s="7">
        <v>5602157142857.1436</v>
      </c>
      <c r="C3181" s="13">
        <v>0.12515141762653123</v>
      </c>
      <c r="D3181" s="14">
        <v>290632625.91780823</v>
      </c>
    </row>
    <row r="3182" spans="1:4">
      <c r="A3182" s="12">
        <v>37510</v>
      </c>
      <c r="B3182" s="7">
        <v>5609014285714.2852</v>
      </c>
      <c r="C3182" s="13">
        <v>0.12899078179247112</v>
      </c>
      <c r="D3182" s="14">
        <v>290640015.95890409</v>
      </c>
    </row>
    <row r="3183" spans="1:4">
      <c r="A3183" s="12">
        <v>37511</v>
      </c>
      <c r="B3183" s="7">
        <v>5615871428571.4287</v>
      </c>
      <c r="C3183" s="13">
        <v>0.12865006723193248</v>
      </c>
      <c r="D3183" s="14">
        <v>290647406</v>
      </c>
    </row>
    <row r="3184" spans="1:4">
      <c r="A3184" s="12">
        <v>37512</v>
      </c>
      <c r="B3184" s="7">
        <v>5622728571428.5713</v>
      </c>
      <c r="C3184" s="13">
        <v>0.12125043691354941</v>
      </c>
      <c r="D3184" s="14">
        <v>290654796.04109591</v>
      </c>
    </row>
    <row r="3185" spans="1:4">
      <c r="A3185" s="12">
        <v>37515</v>
      </c>
      <c r="B3185" s="7">
        <v>5643300000000</v>
      </c>
      <c r="C3185" s="13">
        <v>0.12033512400369281</v>
      </c>
      <c r="D3185" s="14">
        <v>290676966.16438359</v>
      </c>
    </row>
    <row r="3186" spans="1:4">
      <c r="A3186" s="12">
        <v>37516</v>
      </c>
      <c r="B3186" s="7">
        <v>5643328571428.5713</v>
      </c>
      <c r="C3186" s="13">
        <v>0.11670522968855759</v>
      </c>
      <c r="D3186" s="14">
        <v>290684356.20547944</v>
      </c>
    </row>
    <row r="3187" spans="1:4">
      <c r="A3187" s="12">
        <v>37517</v>
      </c>
      <c r="B3187" s="7">
        <v>5643357142857.1436</v>
      </c>
      <c r="C3187" s="13">
        <v>0.11260817595774282</v>
      </c>
      <c r="D3187" s="14">
        <v>290691746.24657536</v>
      </c>
    </row>
    <row r="3188" spans="1:4">
      <c r="A3188" s="12">
        <v>37518</v>
      </c>
      <c r="B3188" s="7">
        <v>5643385714285.7139</v>
      </c>
      <c r="C3188" s="13">
        <v>0.11069878536934065</v>
      </c>
      <c r="D3188" s="14">
        <v>290699136.28767121</v>
      </c>
    </row>
    <row r="3189" spans="1:4">
      <c r="A3189" s="12">
        <v>37519</v>
      </c>
      <c r="B3189" s="7">
        <v>5643414285714.2861</v>
      </c>
      <c r="C3189" s="13">
        <v>0.11310550612663281</v>
      </c>
      <c r="D3189" s="14">
        <v>290706526.32876712</v>
      </c>
    </row>
    <row r="3190" spans="1:4">
      <c r="A3190" s="12">
        <v>37522</v>
      </c>
      <c r="B3190" s="7">
        <v>5643500000000</v>
      </c>
      <c r="C3190" s="13">
        <v>0.10487492767255939</v>
      </c>
      <c r="D3190" s="14">
        <v>290728696.4520548</v>
      </c>
    </row>
    <row r="3191" spans="1:4">
      <c r="A3191" s="12">
        <v>37523</v>
      </c>
      <c r="B3191" s="7">
        <v>5634642857142.8564</v>
      </c>
      <c r="C3191" s="13">
        <v>0.11084717742720875</v>
      </c>
      <c r="D3191" s="14">
        <v>290736086.49315071</v>
      </c>
    </row>
    <row r="3192" spans="1:4">
      <c r="A3192" s="12">
        <v>37524</v>
      </c>
      <c r="B3192" s="7">
        <v>5625785714285.7148</v>
      </c>
      <c r="C3192" s="13">
        <v>0.1184770502919625</v>
      </c>
      <c r="D3192" s="14">
        <v>290743476.53424656</v>
      </c>
    </row>
    <row r="3193" spans="1:4">
      <c r="A3193" s="12">
        <v>37525</v>
      </c>
      <c r="B3193" s="7">
        <v>5616928571428.5713</v>
      </c>
      <c r="C3193" s="13">
        <v>0.11309213436686123</v>
      </c>
      <c r="D3193" s="14">
        <v>290750866.57534248</v>
      </c>
    </row>
    <row r="3194" spans="1:4">
      <c r="A3194" s="12">
        <v>37526</v>
      </c>
      <c r="B3194" s="7">
        <v>5608071428571.4287</v>
      </c>
      <c r="C3194" s="13">
        <v>0.10384558111164915</v>
      </c>
      <c r="D3194" s="14">
        <v>290758256.61643833</v>
      </c>
    </row>
    <row r="3195" spans="1:4">
      <c r="A3195" s="12">
        <v>37529</v>
      </c>
      <c r="B3195" s="7">
        <v>5581500000000</v>
      </c>
      <c r="C3195" s="13">
        <v>0.10178463409237502</v>
      </c>
      <c r="D3195" s="14">
        <v>290780426.73972601</v>
      </c>
    </row>
    <row r="3196" spans="1:4">
      <c r="A3196" s="12">
        <v>37530</v>
      </c>
      <c r="B3196" s="7">
        <v>5582057142857.1426</v>
      </c>
      <c r="C3196" s="13">
        <v>0.1025137566015351</v>
      </c>
      <c r="D3196" s="14">
        <v>290787816.78082192</v>
      </c>
    </row>
    <row r="3197" spans="1:4">
      <c r="A3197" s="12">
        <v>37531</v>
      </c>
      <c r="B3197" s="7">
        <v>5582614285714.2861</v>
      </c>
      <c r="C3197" s="13">
        <v>0.10125816502912044</v>
      </c>
      <c r="D3197" s="14">
        <v>290795206.82191783</v>
      </c>
    </row>
    <row r="3198" spans="1:4">
      <c r="A3198" s="12">
        <v>37532</v>
      </c>
      <c r="B3198" s="7">
        <v>5583171428571.4287</v>
      </c>
      <c r="C3198" s="13">
        <v>0.11384423947550221</v>
      </c>
      <c r="D3198" s="14">
        <v>290802596.86301368</v>
      </c>
    </row>
    <row r="3199" spans="1:4">
      <c r="A3199" s="12">
        <v>37533</v>
      </c>
      <c r="B3199" s="7">
        <v>5583728571428.5713</v>
      </c>
      <c r="C3199" s="13">
        <v>0.11363348625313427</v>
      </c>
      <c r="D3199" s="14">
        <v>290809986.9041096</v>
      </c>
    </row>
    <row r="3200" spans="1:4">
      <c r="A3200" s="12">
        <v>37536</v>
      </c>
      <c r="B3200" s="7">
        <v>5585400000000</v>
      </c>
      <c r="C3200" s="13">
        <v>0.113583833749701</v>
      </c>
      <c r="D3200" s="14">
        <v>290832157.02739727</v>
      </c>
    </row>
    <row r="3201" spans="1:4">
      <c r="A3201" s="12">
        <v>37537</v>
      </c>
      <c r="B3201" s="7">
        <v>5594685714285.7139</v>
      </c>
      <c r="C3201" s="13">
        <v>0.11074745378196767</v>
      </c>
      <c r="D3201" s="14">
        <v>290839547.06849313</v>
      </c>
    </row>
    <row r="3202" spans="1:4">
      <c r="A3202" s="12">
        <v>37538</v>
      </c>
      <c r="B3202" s="7">
        <v>5603971428571.4277</v>
      </c>
      <c r="C3202" s="13">
        <v>0.10952180213852861</v>
      </c>
      <c r="D3202" s="14">
        <v>290846937.10958904</v>
      </c>
    </row>
    <row r="3203" spans="1:4">
      <c r="A3203" s="12">
        <v>37539</v>
      </c>
      <c r="B3203" s="7">
        <v>5613257142857.1426</v>
      </c>
      <c r="C3203" s="13">
        <v>0.11279984718042432</v>
      </c>
      <c r="D3203" s="14">
        <v>290854327.15068495</v>
      </c>
    </row>
    <row r="3204" spans="1:4">
      <c r="A3204" s="12">
        <v>37540</v>
      </c>
      <c r="B3204" s="7">
        <v>5622542857142.8564</v>
      </c>
      <c r="C3204" s="13">
        <v>0.10399838151814016</v>
      </c>
      <c r="D3204" s="14">
        <v>290861717.19178081</v>
      </c>
    </row>
    <row r="3205" spans="1:4">
      <c r="A3205" s="12">
        <v>37543</v>
      </c>
      <c r="B3205" s="7">
        <v>5650400000000</v>
      </c>
      <c r="C3205" s="13">
        <v>9.9304178412354782E-2</v>
      </c>
      <c r="D3205" s="14">
        <v>290883887.31506848</v>
      </c>
    </row>
    <row r="3206" spans="1:4">
      <c r="A3206" s="12">
        <v>37544</v>
      </c>
      <c r="B3206" s="7">
        <v>5652200000000</v>
      </c>
      <c r="C3206" s="13">
        <v>0.10102828681130063</v>
      </c>
      <c r="D3206" s="14">
        <v>290891277.3561644</v>
      </c>
    </row>
    <row r="3207" spans="1:4">
      <c r="A3207" s="12">
        <v>37545</v>
      </c>
      <c r="B3207" s="7">
        <v>5654000000000</v>
      </c>
      <c r="C3207" s="13">
        <v>0.10201583040722265</v>
      </c>
      <c r="D3207" s="14">
        <v>290898667.39726025</v>
      </c>
    </row>
    <row r="3208" spans="1:4">
      <c r="A3208" s="12">
        <v>37546</v>
      </c>
      <c r="B3208" s="7">
        <v>5655800000000</v>
      </c>
      <c r="C3208" s="13">
        <v>0.10020586015140764</v>
      </c>
      <c r="D3208" s="14">
        <v>290906057.43835616</v>
      </c>
    </row>
    <row r="3209" spans="1:4">
      <c r="A3209" s="12">
        <v>37547</v>
      </c>
      <c r="B3209" s="7">
        <v>5657599999999.999</v>
      </c>
      <c r="C3209" s="13">
        <v>0.10150899540386757</v>
      </c>
      <c r="D3209" s="14">
        <v>290913447.47945207</v>
      </c>
    </row>
    <row r="3210" spans="1:4">
      <c r="A3210" s="12">
        <v>37550</v>
      </c>
      <c r="B3210" s="7">
        <v>5663000000000</v>
      </c>
      <c r="C3210" s="13">
        <v>0.10613006483139341</v>
      </c>
      <c r="D3210" s="14">
        <v>290935617.60273975</v>
      </c>
    </row>
    <row r="3211" spans="1:4">
      <c r="A3211" s="12">
        <v>37551</v>
      </c>
      <c r="B3211" s="7">
        <v>5662214285714.2852</v>
      </c>
      <c r="C3211" s="13">
        <v>0.10838696300449252</v>
      </c>
      <c r="D3211" s="14">
        <v>290943007.6438356</v>
      </c>
    </row>
    <row r="3212" spans="1:4">
      <c r="A3212" s="12">
        <v>37552</v>
      </c>
      <c r="B3212" s="7">
        <v>5661428571428.5713</v>
      </c>
      <c r="C3212" s="13">
        <v>0.10436521576733726</v>
      </c>
      <c r="D3212" s="14">
        <v>290950397.68493152</v>
      </c>
    </row>
    <row r="3213" spans="1:4">
      <c r="A3213" s="12">
        <v>37553</v>
      </c>
      <c r="B3213" s="7">
        <v>5660642857142.8564</v>
      </c>
      <c r="C3213" s="13">
        <v>0.10723071301798683</v>
      </c>
      <c r="D3213" s="14">
        <v>290957787.72602737</v>
      </c>
    </row>
    <row r="3214" spans="1:4">
      <c r="A3214" s="12">
        <v>37554</v>
      </c>
      <c r="B3214" s="7">
        <v>5659857142857.1436</v>
      </c>
      <c r="C3214" s="13">
        <v>0.11254792985864336</v>
      </c>
      <c r="D3214" s="14">
        <v>290965177.76712328</v>
      </c>
    </row>
    <row r="3215" spans="1:4">
      <c r="A3215" s="12">
        <v>37557</v>
      </c>
      <c r="B3215" s="7">
        <v>5657500000000</v>
      </c>
      <c r="C3215" s="13">
        <v>0.10833418885192128</v>
      </c>
      <c r="D3215" s="14">
        <v>290987347.89041096</v>
      </c>
    </row>
    <row r="3216" spans="1:4">
      <c r="A3216" s="12">
        <v>37558</v>
      </c>
      <c r="B3216" s="7">
        <v>5654242857142.8574</v>
      </c>
      <c r="C3216" s="13">
        <v>0.11060447281890017</v>
      </c>
      <c r="D3216" s="14">
        <v>290994737.93150687</v>
      </c>
    </row>
    <row r="3217" spans="1:4">
      <c r="A3217" s="12">
        <v>37559</v>
      </c>
      <c r="B3217" s="7">
        <v>5650985714285.7148</v>
      </c>
      <c r="C3217" s="13">
        <v>0.1049322658901774</v>
      </c>
      <c r="D3217" s="14">
        <v>291002127.97260273</v>
      </c>
    </row>
    <row r="3218" spans="1:4">
      <c r="A3218" s="12">
        <v>37560</v>
      </c>
      <c r="B3218" s="7">
        <v>5647728571428.5713</v>
      </c>
      <c r="C3218" s="13">
        <v>0.10897394538114512</v>
      </c>
      <c r="D3218" s="14">
        <v>291009518.01369864</v>
      </c>
    </row>
    <row r="3219" spans="1:4">
      <c r="A3219" s="12">
        <v>37561</v>
      </c>
      <c r="B3219" s="7">
        <v>5644471428571.4277</v>
      </c>
      <c r="C3219" s="13">
        <v>0.11159573412834389</v>
      </c>
      <c r="D3219" s="14">
        <v>291016908.05479455</v>
      </c>
    </row>
    <row r="3220" spans="1:4">
      <c r="A3220" s="12">
        <v>37564</v>
      </c>
      <c r="B3220" s="7">
        <v>5634700000000</v>
      </c>
      <c r="C3220" s="13">
        <v>0.11726895773345185</v>
      </c>
      <c r="D3220" s="14">
        <v>291039078.17808217</v>
      </c>
    </row>
    <row r="3221" spans="1:4">
      <c r="A3221" s="12">
        <v>37565</v>
      </c>
      <c r="B3221" s="7">
        <v>5644585714285.7139</v>
      </c>
      <c r="C3221" s="13">
        <v>0.11896662192399378</v>
      </c>
      <c r="D3221" s="14">
        <v>291046468.21917808</v>
      </c>
    </row>
    <row r="3222" spans="1:4">
      <c r="A3222" s="12">
        <v>37566</v>
      </c>
      <c r="B3222" s="7">
        <v>5654471428571.4277</v>
      </c>
      <c r="C3222" s="13">
        <v>0.12086255965805755</v>
      </c>
      <c r="D3222" s="14">
        <v>291053858.26027399</v>
      </c>
    </row>
    <row r="3223" spans="1:4">
      <c r="A3223" s="12">
        <v>37567</v>
      </c>
      <c r="B3223" s="7">
        <v>5664357142857.1426</v>
      </c>
      <c r="C3223" s="13">
        <v>0.12257481928358026</v>
      </c>
      <c r="D3223" s="14">
        <v>291061248.30136985</v>
      </c>
    </row>
    <row r="3224" spans="1:4">
      <c r="A3224" s="12">
        <v>37568</v>
      </c>
      <c r="B3224" s="7">
        <v>5674242857142.8574</v>
      </c>
      <c r="C3224" s="13">
        <v>0.11943808808703514</v>
      </c>
      <c r="D3224" s="14">
        <v>291068638.34246576</v>
      </c>
    </row>
    <row r="3225" spans="1:4">
      <c r="A3225" s="12">
        <v>37571</v>
      </c>
      <c r="B3225" s="7">
        <v>5703900000000</v>
      </c>
      <c r="C3225" s="13">
        <v>0.12238586212300677</v>
      </c>
      <c r="D3225" s="14">
        <v>291090808.46575344</v>
      </c>
    </row>
    <row r="3226" spans="1:4">
      <c r="A3226" s="12">
        <v>37572</v>
      </c>
      <c r="B3226" s="7">
        <v>5705871428571.4287</v>
      </c>
      <c r="C3226" s="13">
        <v>0.11992645283029713</v>
      </c>
      <c r="D3226" s="14">
        <v>291098198.50684929</v>
      </c>
    </row>
    <row r="3227" spans="1:4">
      <c r="A3227" s="12">
        <v>37573</v>
      </c>
      <c r="B3227" s="7">
        <v>5707842857142.8564</v>
      </c>
      <c r="C3227" s="13">
        <v>0.12171044118299974</v>
      </c>
      <c r="D3227" s="14">
        <v>291105588.5479452</v>
      </c>
    </row>
    <row r="3228" spans="1:4">
      <c r="A3228" s="12">
        <v>37574</v>
      </c>
      <c r="B3228" s="7">
        <v>5709814285714.2861</v>
      </c>
      <c r="C3228" s="13">
        <v>0.12169773961466719</v>
      </c>
      <c r="D3228" s="14">
        <v>291112978.58904111</v>
      </c>
    </row>
    <row r="3229" spans="1:4">
      <c r="A3229" s="12">
        <v>37575</v>
      </c>
      <c r="B3229" s="7">
        <v>5711785714285.7139</v>
      </c>
      <c r="C3229" s="13">
        <v>0.11804758328107429</v>
      </c>
      <c r="D3229" s="14">
        <v>291120368.63013697</v>
      </c>
    </row>
    <row r="3230" spans="1:4">
      <c r="A3230" s="12">
        <v>37578</v>
      </c>
      <c r="B3230" s="7">
        <v>5717700000000</v>
      </c>
      <c r="C3230" s="13">
        <v>0.10799243759445862</v>
      </c>
      <c r="D3230" s="14">
        <v>291142538.75342464</v>
      </c>
    </row>
    <row r="3231" spans="1:4">
      <c r="A3231" s="12">
        <v>37579</v>
      </c>
      <c r="B3231" s="7">
        <v>5720785714285.7139</v>
      </c>
      <c r="C3231" s="13">
        <v>0.10873795085640459</v>
      </c>
      <c r="D3231" s="14">
        <v>291149928.79452056</v>
      </c>
    </row>
    <row r="3232" spans="1:4">
      <c r="A3232" s="12">
        <v>37580</v>
      </c>
      <c r="B3232" s="7">
        <v>5723871428571.4287</v>
      </c>
      <c r="C3232" s="13">
        <v>0.10753018638446786</v>
      </c>
      <c r="D3232" s="14">
        <v>291157318.83561641</v>
      </c>
    </row>
    <row r="3233" spans="1:4">
      <c r="A3233" s="12">
        <v>37581</v>
      </c>
      <c r="B3233" s="7">
        <v>5726957142857.1426</v>
      </c>
      <c r="C3233" s="13">
        <v>0.10693917471020131</v>
      </c>
      <c r="D3233" s="14">
        <v>291164708.87671232</v>
      </c>
    </row>
    <row r="3234" spans="1:4">
      <c r="A3234" s="12">
        <v>37582</v>
      </c>
      <c r="B3234" s="7">
        <v>5730042857142.8574</v>
      </c>
      <c r="C3234" s="13">
        <v>0.10786493136353754</v>
      </c>
      <c r="D3234" s="14">
        <v>291172098.91780823</v>
      </c>
    </row>
    <row r="3235" spans="1:4">
      <c r="A3235" s="12">
        <v>37585</v>
      </c>
      <c r="B3235" s="7">
        <v>5739300000000</v>
      </c>
      <c r="C3235" s="13">
        <v>0.1095463294577195</v>
      </c>
      <c r="D3235" s="14">
        <v>291194269.04109591</v>
      </c>
    </row>
    <row r="3236" spans="1:4">
      <c r="A3236" s="12">
        <v>37586</v>
      </c>
      <c r="B3236" s="7">
        <v>5732985714285.7148</v>
      </c>
      <c r="C3236" s="13">
        <v>0.11157229508842016</v>
      </c>
      <c r="D3236" s="14">
        <v>291201659.08219177</v>
      </c>
    </row>
    <row r="3237" spans="1:4">
      <c r="A3237" s="12">
        <v>37587</v>
      </c>
      <c r="B3237" s="7">
        <v>5726671428571.4287</v>
      </c>
      <c r="C3237" s="13">
        <v>0.10889086900679168</v>
      </c>
      <c r="D3237" s="14">
        <v>291209049.12328768</v>
      </c>
    </row>
    <row r="3238" spans="1:4">
      <c r="A3238" s="12">
        <v>37592</v>
      </c>
      <c r="B3238" s="7">
        <v>5695100000000</v>
      </c>
      <c r="C3238" s="13">
        <v>0.1053499558571598</v>
      </c>
      <c r="D3238" s="14">
        <v>291245999.32876712</v>
      </c>
    </row>
    <row r="3239" spans="1:4">
      <c r="A3239" s="12">
        <v>37593</v>
      </c>
      <c r="B3239" s="7">
        <v>5703357142857.1436</v>
      </c>
      <c r="C3239" s="13">
        <v>0.1071740017752917</v>
      </c>
      <c r="D3239" s="14">
        <v>291253389.36986303</v>
      </c>
    </row>
    <row r="3240" spans="1:4">
      <c r="A3240" s="12">
        <v>37594</v>
      </c>
      <c r="B3240" s="7">
        <v>5711614285714.2861</v>
      </c>
      <c r="C3240" s="13">
        <v>0.10710782269754301</v>
      </c>
      <c r="D3240" s="14">
        <v>291260779.41095889</v>
      </c>
    </row>
    <row r="3241" spans="1:4">
      <c r="A3241" s="12">
        <v>37595</v>
      </c>
      <c r="B3241" s="7">
        <v>5719871428571.4287</v>
      </c>
      <c r="C3241" s="13">
        <v>0.10334181041441635</v>
      </c>
      <c r="D3241" s="14">
        <v>291268169.4520548</v>
      </c>
    </row>
    <row r="3242" spans="1:4">
      <c r="A3242" s="12">
        <v>37596</v>
      </c>
      <c r="B3242" s="7">
        <v>5728128571428.5713</v>
      </c>
      <c r="C3242" s="13">
        <v>0.10484395091454997</v>
      </c>
      <c r="D3242" s="14">
        <v>291275559.49315071</v>
      </c>
    </row>
    <row r="3243" spans="1:4">
      <c r="A3243" s="12">
        <v>37599</v>
      </c>
      <c r="B3243" s="7">
        <v>5752900000000</v>
      </c>
      <c r="C3243" s="13">
        <v>0.10459880842557349</v>
      </c>
      <c r="D3243" s="14">
        <v>291297729.61643833</v>
      </c>
    </row>
    <row r="3244" spans="1:4">
      <c r="A3244" s="12">
        <v>37600</v>
      </c>
      <c r="B3244" s="7">
        <v>5754400000000</v>
      </c>
      <c r="C3244" s="13">
        <v>9.7847358429221903E-2</v>
      </c>
      <c r="D3244" s="14">
        <v>291305119.65753424</v>
      </c>
    </row>
    <row r="3245" spans="1:4">
      <c r="A3245" s="12">
        <v>37601</v>
      </c>
      <c r="B3245" s="7">
        <v>5755900000000</v>
      </c>
      <c r="C3245" s="13">
        <v>9.7370419233392624E-2</v>
      </c>
      <c r="D3245" s="14">
        <v>291312509.69863015</v>
      </c>
    </row>
    <row r="3246" spans="1:4">
      <c r="A3246" s="12">
        <v>37602</v>
      </c>
      <c r="B3246" s="7">
        <v>5757400000000</v>
      </c>
      <c r="C3246" s="13">
        <v>8.9896647685913447E-2</v>
      </c>
      <c r="D3246" s="14">
        <v>291319899.73972601</v>
      </c>
    </row>
    <row r="3247" spans="1:4">
      <c r="A3247" s="12">
        <v>37603</v>
      </c>
      <c r="B3247" s="7">
        <v>5758900000000</v>
      </c>
      <c r="C3247" s="13">
        <v>8.6339844343096078E-2</v>
      </c>
      <c r="D3247" s="14">
        <v>291327289.78082192</v>
      </c>
    </row>
    <row r="3248" spans="1:4">
      <c r="A3248" s="12">
        <v>37606</v>
      </c>
      <c r="B3248" s="7">
        <v>5763400000000</v>
      </c>
      <c r="C3248" s="13">
        <v>8.2340062363711122E-2</v>
      </c>
      <c r="D3248" s="14">
        <v>291349459.9041096</v>
      </c>
    </row>
    <row r="3249" spans="1:4">
      <c r="A3249" s="12">
        <v>37607</v>
      </c>
      <c r="B3249" s="7">
        <v>5766185714285.7139</v>
      </c>
      <c r="C3249" s="13">
        <v>8.3636178239009193E-2</v>
      </c>
      <c r="D3249" s="14">
        <v>291356849.94520545</v>
      </c>
    </row>
    <row r="3250" spans="1:4">
      <c r="A3250" s="12">
        <v>37608</v>
      </c>
      <c r="B3250" s="7">
        <v>5768971428571.4277</v>
      </c>
      <c r="C3250" s="13">
        <v>8.2479229755886813E-2</v>
      </c>
      <c r="D3250" s="14">
        <v>291364239.98630136</v>
      </c>
    </row>
    <row r="3251" spans="1:4">
      <c r="A3251" s="12">
        <v>37609</v>
      </c>
      <c r="B3251" s="7">
        <v>5771757142857.1426</v>
      </c>
      <c r="C3251" s="13">
        <v>8.5380860040542281E-2</v>
      </c>
      <c r="D3251" s="14">
        <v>291371630.02739727</v>
      </c>
    </row>
    <row r="3252" spans="1:4">
      <c r="A3252" s="12">
        <v>37610</v>
      </c>
      <c r="B3252" s="7">
        <v>5774542857142.8564</v>
      </c>
      <c r="C3252" s="13">
        <v>8.4063562458840127E-2</v>
      </c>
      <c r="D3252" s="14">
        <v>291379020.06849313</v>
      </c>
    </row>
    <row r="3253" spans="1:4">
      <c r="A3253" s="12">
        <v>37613</v>
      </c>
      <c r="B3253" s="7">
        <v>5782900000000</v>
      </c>
      <c r="C3253" s="13">
        <v>8.2225850780032736E-2</v>
      </c>
      <c r="D3253" s="14">
        <v>291401190.19178081</v>
      </c>
    </row>
    <row r="3254" spans="1:4">
      <c r="A3254" s="12">
        <v>37614</v>
      </c>
      <c r="B3254" s="7">
        <v>5780614285714.2852</v>
      </c>
      <c r="C3254" s="13">
        <v>8.1434443915804081E-2</v>
      </c>
      <c r="D3254" s="14">
        <v>291408580.23287672</v>
      </c>
    </row>
    <row r="3255" spans="1:4">
      <c r="A3255" s="12">
        <v>37616</v>
      </c>
      <c r="B3255" s="7">
        <v>5776042857142.8564</v>
      </c>
      <c r="C3255" s="13">
        <v>8.3147096953183702E-2</v>
      </c>
      <c r="D3255" s="14">
        <v>291423360.31506848</v>
      </c>
    </row>
    <row r="3256" spans="1:4">
      <c r="A3256" s="12">
        <v>37617</v>
      </c>
      <c r="B3256" s="7">
        <v>5773757142857.1426</v>
      </c>
      <c r="C3256" s="13">
        <v>8.231814031334822E-2</v>
      </c>
      <c r="D3256" s="14">
        <v>291430750.3561644</v>
      </c>
    </row>
    <row r="3257" spans="1:4">
      <c r="A3257" s="12">
        <v>37620</v>
      </c>
      <c r="B3257" s="7">
        <v>5766900000000</v>
      </c>
      <c r="C3257" s="13">
        <v>8.7596182789773325E-2</v>
      </c>
      <c r="D3257" s="14">
        <v>291452920.47945207</v>
      </c>
    </row>
    <row r="3258" spans="1:4">
      <c r="A3258" s="12">
        <v>37621</v>
      </c>
      <c r="B3258" s="7">
        <v>5766242857142.8574</v>
      </c>
      <c r="C3258" s="13">
        <v>8.8077234281195682E-2</v>
      </c>
      <c r="D3258" s="14">
        <v>291460310.52054793</v>
      </c>
    </row>
    <row r="3259" spans="1:4">
      <c r="A3259" s="12">
        <v>37623</v>
      </c>
      <c r="B3259" s="7">
        <v>5764928571428.5713</v>
      </c>
      <c r="C3259" s="13">
        <v>8.0339350140638824E-2</v>
      </c>
      <c r="D3259" s="14">
        <v>291475090.60273975</v>
      </c>
    </row>
    <row r="3260" spans="1:4">
      <c r="A3260" s="12">
        <v>37624</v>
      </c>
      <c r="B3260" s="7">
        <v>5764271428571.4287</v>
      </c>
      <c r="C3260" s="13">
        <v>7.7149967495293736E-2</v>
      </c>
      <c r="D3260" s="14">
        <v>291482480.6438356</v>
      </c>
    </row>
    <row r="3261" spans="1:4">
      <c r="A3261" s="12">
        <v>37627</v>
      </c>
      <c r="B3261" s="7">
        <v>5762300000000</v>
      </c>
      <c r="C3261" s="13">
        <v>8.4129980006563951E-2</v>
      </c>
      <c r="D3261" s="14">
        <v>291504650.76712328</v>
      </c>
    </row>
    <row r="3262" spans="1:4">
      <c r="A3262" s="12">
        <v>37628</v>
      </c>
      <c r="B3262" s="7">
        <v>5768257142857.1426</v>
      </c>
      <c r="C3262" s="13">
        <v>8.3297637975014049E-2</v>
      </c>
      <c r="D3262" s="14">
        <v>291512040.80821919</v>
      </c>
    </row>
    <row r="3263" spans="1:4">
      <c r="A3263" s="12">
        <v>37629</v>
      </c>
      <c r="B3263" s="7">
        <v>5774214285714.2861</v>
      </c>
      <c r="C3263" s="13">
        <v>8.3848465435634151E-2</v>
      </c>
      <c r="D3263" s="14">
        <v>291519430.84931505</v>
      </c>
    </row>
    <row r="3264" spans="1:4">
      <c r="A3264" s="12">
        <v>37630</v>
      </c>
      <c r="B3264" s="7">
        <v>5780171428571.4287</v>
      </c>
      <c r="C3264" s="13">
        <v>7.9465766819694542E-2</v>
      </c>
      <c r="D3264" s="14">
        <v>291526820.89041096</v>
      </c>
    </row>
    <row r="3265" spans="1:4">
      <c r="A3265" s="12">
        <v>37631</v>
      </c>
      <c r="B3265" s="7">
        <v>5786128571428.5713</v>
      </c>
      <c r="C3265" s="13">
        <v>8.2080413336464819E-2</v>
      </c>
      <c r="D3265" s="14">
        <v>291534210.93150687</v>
      </c>
    </row>
    <row r="3266" spans="1:4">
      <c r="A3266" s="12">
        <v>37634</v>
      </c>
      <c r="B3266" s="7">
        <v>5804000000000</v>
      </c>
      <c r="C3266" s="13">
        <v>7.963223698482437E-2</v>
      </c>
      <c r="D3266" s="14">
        <v>291556381.05479455</v>
      </c>
    </row>
    <row r="3267" spans="1:4">
      <c r="A3267" s="12">
        <v>37635</v>
      </c>
      <c r="B3267" s="7">
        <v>5800814285714.2861</v>
      </c>
      <c r="C3267" s="13">
        <v>8.1272477347058558E-2</v>
      </c>
      <c r="D3267" s="14">
        <v>291563771.0958904</v>
      </c>
    </row>
    <row r="3268" spans="1:4">
      <c r="A3268" s="12">
        <v>37636</v>
      </c>
      <c r="B3268" s="7">
        <v>5797628571428.5713</v>
      </c>
      <c r="C3268" s="13">
        <v>7.5877315110224941E-2</v>
      </c>
      <c r="D3268" s="14">
        <v>291571161.13698632</v>
      </c>
    </row>
    <row r="3269" spans="1:4">
      <c r="A3269" s="12">
        <v>37637</v>
      </c>
      <c r="B3269" s="7">
        <v>5794442857142.8574</v>
      </c>
      <c r="C3269" s="13">
        <v>7.2747719931295182E-2</v>
      </c>
      <c r="D3269" s="14">
        <v>291578551.17808217</v>
      </c>
    </row>
    <row r="3270" spans="1:4">
      <c r="A3270" s="12">
        <v>37638</v>
      </c>
      <c r="B3270" s="7">
        <v>5791257142857.1426</v>
      </c>
      <c r="C3270" s="13">
        <v>7.3540823351055967E-2</v>
      </c>
      <c r="D3270" s="14">
        <v>291585941.21917808</v>
      </c>
    </row>
    <row r="3271" spans="1:4">
      <c r="A3271" s="12">
        <v>37642</v>
      </c>
      <c r="B3271" s="7">
        <v>5779485714285.7148</v>
      </c>
      <c r="C3271" s="13">
        <v>7.3694747590401691E-2</v>
      </c>
      <c r="D3271" s="14">
        <v>291615501.38356167</v>
      </c>
    </row>
    <row r="3272" spans="1:4">
      <c r="A3272" s="12">
        <v>37643</v>
      </c>
      <c r="B3272" s="7">
        <v>5777271428571.4287</v>
      </c>
      <c r="C3272" s="13">
        <v>7.3800878276134449E-2</v>
      </c>
      <c r="D3272" s="14">
        <v>291622891.42465752</v>
      </c>
    </row>
    <row r="3273" spans="1:4">
      <c r="A3273" s="12">
        <v>37644</v>
      </c>
      <c r="B3273" s="7">
        <v>5775057142857.1426</v>
      </c>
      <c r="C3273" s="13">
        <v>7.7099521035228602E-2</v>
      </c>
      <c r="D3273" s="14">
        <v>291630281.46575344</v>
      </c>
    </row>
    <row r="3274" spans="1:4">
      <c r="A3274" s="12">
        <v>37645</v>
      </c>
      <c r="B3274" s="7">
        <v>5772842857142.8564</v>
      </c>
      <c r="C3274" s="13">
        <v>7.4744471991520373E-2</v>
      </c>
      <c r="D3274" s="14">
        <v>291637671.50684929</v>
      </c>
    </row>
    <row r="3275" spans="1:4">
      <c r="A3275" s="12">
        <v>37648</v>
      </c>
      <c r="B3275" s="7">
        <v>5766200000000</v>
      </c>
      <c r="C3275" s="13">
        <v>7.7738012041469517E-2</v>
      </c>
      <c r="D3275" s="14">
        <v>291659841.63013697</v>
      </c>
    </row>
    <row r="3276" spans="1:4">
      <c r="A3276" s="12">
        <v>37649</v>
      </c>
      <c r="B3276" s="7">
        <v>5758814285714.2861</v>
      </c>
      <c r="C3276" s="13">
        <v>7.6637553189105978E-2</v>
      </c>
      <c r="D3276" s="14">
        <v>291667231.67123288</v>
      </c>
    </row>
    <row r="3277" spans="1:4">
      <c r="A3277" s="12">
        <v>37650</v>
      </c>
      <c r="B3277" s="7">
        <v>5751428571428.5713</v>
      </c>
      <c r="C3277" s="13">
        <v>7.2689110936036042E-2</v>
      </c>
      <c r="D3277" s="14">
        <v>291674621.71232879</v>
      </c>
    </row>
    <row r="3278" spans="1:4">
      <c r="A3278" s="12">
        <v>37651</v>
      </c>
      <c r="B3278" s="7">
        <v>5744042857142.8574</v>
      </c>
      <c r="C3278" s="13">
        <v>7.3199454165167668E-2</v>
      </c>
      <c r="D3278" s="14">
        <v>291682011.75342464</v>
      </c>
    </row>
    <row r="3279" spans="1:4">
      <c r="A3279" s="12">
        <v>37652</v>
      </c>
      <c r="B3279" s="7">
        <v>5736657142857.1426</v>
      </c>
      <c r="C3279" s="13">
        <v>7.3402551503146923E-2</v>
      </c>
      <c r="D3279" s="14">
        <v>291689401.79452056</v>
      </c>
    </row>
    <row r="3280" spans="1:4">
      <c r="A3280" s="12">
        <v>37655</v>
      </c>
      <c r="B3280" s="7">
        <v>5714500000000</v>
      </c>
      <c r="C3280" s="13">
        <v>7.2909501882420374E-2</v>
      </c>
      <c r="D3280" s="14">
        <v>291711571.91780823</v>
      </c>
    </row>
    <row r="3281" spans="1:4">
      <c r="A3281" s="12">
        <v>37656</v>
      </c>
      <c r="B3281" s="7">
        <v>5718457142857.1426</v>
      </c>
      <c r="C3281" s="13">
        <v>7.1741337421498214E-2</v>
      </c>
      <c r="D3281" s="14">
        <v>291718961.95890409</v>
      </c>
    </row>
    <row r="3282" spans="1:4">
      <c r="A3282" s="12">
        <v>37657</v>
      </c>
      <c r="B3282" s="7">
        <v>5722414285714.2861</v>
      </c>
      <c r="C3282" s="13">
        <v>7.2440248812929195E-2</v>
      </c>
      <c r="D3282" s="14">
        <v>291726352</v>
      </c>
    </row>
    <row r="3283" spans="1:4">
      <c r="A3283" s="12">
        <v>37658</v>
      </c>
      <c r="B3283" s="7">
        <v>5726371428571.4287</v>
      </c>
      <c r="C3283" s="13">
        <v>7.0183025532379151E-2</v>
      </c>
      <c r="D3283" s="14">
        <v>291733742.04109591</v>
      </c>
    </row>
    <row r="3284" spans="1:4">
      <c r="A3284" s="12">
        <v>37659</v>
      </c>
      <c r="B3284" s="7">
        <v>5730328571428.5713</v>
      </c>
      <c r="C3284" s="13">
        <v>6.6876995989423732E-2</v>
      </c>
      <c r="D3284" s="14">
        <v>291741132.08219177</v>
      </c>
    </row>
    <row r="3285" spans="1:4">
      <c r="A3285" s="12">
        <v>37662</v>
      </c>
      <c r="B3285" s="7">
        <v>5742200000000</v>
      </c>
      <c r="C3285" s="13">
        <v>6.9522895955224762E-2</v>
      </c>
      <c r="D3285" s="14">
        <v>291763302.20547944</v>
      </c>
    </row>
    <row r="3286" spans="1:4">
      <c r="A3286" s="12">
        <v>37663</v>
      </c>
      <c r="B3286" s="7">
        <v>5748371428571.4287</v>
      </c>
      <c r="C3286" s="13">
        <v>6.6965902431479957E-2</v>
      </c>
      <c r="D3286" s="14">
        <v>291770692.24657536</v>
      </c>
    </row>
    <row r="3287" spans="1:4">
      <c r="A3287" s="12">
        <v>37664</v>
      </c>
      <c r="B3287" s="7">
        <v>5754542857142.8564</v>
      </c>
      <c r="C3287" s="13">
        <v>6.8267773732674314E-2</v>
      </c>
      <c r="D3287" s="14">
        <v>291778082.28767121</v>
      </c>
    </row>
    <row r="3288" spans="1:4">
      <c r="A3288" s="12">
        <v>37665</v>
      </c>
      <c r="B3288" s="7">
        <v>5760714285714.2852</v>
      </c>
      <c r="C3288" s="13">
        <v>6.793946471692737E-2</v>
      </c>
      <c r="D3288" s="14">
        <v>291785472.32876712</v>
      </c>
    </row>
    <row r="3289" spans="1:4">
      <c r="A3289" s="12">
        <v>37666</v>
      </c>
      <c r="B3289" s="7">
        <v>5766885714285.7139</v>
      </c>
      <c r="C3289" s="13">
        <v>6.6311472497454851E-2</v>
      </c>
      <c r="D3289" s="14">
        <v>291792862.36986303</v>
      </c>
    </row>
    <row r="3290" spans="1:4">
      <c r="A3290" s="12">
        <v>37670</v>
      </c>
      <c r="B3290" s="7">
        <v>5789771428571.4287</v>
      </c>
      <c r="C3290" s="13">
        <v>6.5556492579514541E-2</v>
      </c>
      <c r="D3290" s="14">
        <v>291822422.53424656</v>
      </c>
    </row>
    <row r="3291" spans="1:4">
      <c r="A3291" s="12">
        <v>37671</v>
      </c>
      <c r="B3291" s="7">
        <v>5794142857142.8564</v>
      </c>
      <c r="C3291" s="13">
        <v>6.3412104678135295E-2</v>
      </c>
      <c r="D3291" s="14">
        <v>291829812.57534248</v>
      </c>
    </row>
    <row r="3292" spans="1:4">
      <c r="A3292" s="12">
        <v>37672</v>
      </c>
      <c r="B3292" s="7">
        <v>5798514285714.2852</v>
      </c>
      <c r="C3292" s="13">
        <v>6.3637432432423605E-2</v>
      </c>
      <c r="D3292" s="14">
        <v>291837202.61643833</v>
      </c>
    </row>
    <row r="3293" spans="1:4">
      <c r="A3293" s="12">
        <v>37673</v>
      </c>
      <c r="B3293" s="7">
        <v>5802885714285.7139</v>
      </c>
      <c r="C3293" s="13">
        <v>6.1791111560443639E-2</v>
      </c>
      <c r="D3293" s="14">
        <v>291844592.65753424</v>
      </c>
    </row>
    <row r="3294" spans="1:4">
      <c r="A3294" s="12">
        <v>37676</v>
      </c>
      <c r="B3294" s="7">
        <v>5816000000000</v>
      </c>
      <c r="C3294" s="13">
        <v>4.9395216652325435E-2</v>
      </c>
      <c r="D3294" s="14">
        <v>291866762.78082192</v>
      </c>
    </row>
    <row r="3295" spans="1:4">
      <c r="A3295" s="12">
        <v>37677</v>
      </c>
      <c r="B3295" s="7">
        <v>5808857142857.1436</v>
      </c>
      <c r="C3295" s="13">
        <v>4.8869512499707356E-2</v>
      </c>
      <c r="D3295" s="14">
        <v>291874152.82191783</v>
      </c>
    </row>
    <row r="3296" spans="1:4">
      <c r="A3296" s="12">
        <v>37678</v>
      </c>
      <c r="B3296" s="7">
        <v>5801714285714.2852</v>
      </c>
      <c r="C3296" s="13">
        <v>4.8067400058198657E-2</v>
      </c>
      <c r="D3296" s="14">
        <v>291881542.86301368</v>
      </c>
    </row>
    <row r="3297" spans="1:4">
      <c r="A3297" s="12">
        <v>37679</v>
      </c>
      <c r="B3297" s="7">
        <v>5794571428571.4287</v>
      </c>
      <c r="C3297" s="13">
        <v>5.4626594642780225E-2</v>
      </c>
      <c r="D3297" s="14">
        <v>291888932.9041096</v>
      </c>
    </row>
    <row r="3298" spans="1:4">
      <c r="A3298" s="12">
        <v>37680</v>
      </c>
      <c r="B3298" s="7">
        <v>5787428571428.5713</v>
      </c>
      <c r="C3298" s="13">
        <v>5.261103612159377E-2</v>
      </c>
      <c r="D3298" s="14">
        <v>291896322.94520545</v>
      </c>
    </row>
    <row r="3299" spans="1:4">
      <c r="A3299" s="12">
        <v>37683</v>
      </c>
      <c r="B3299" s="7">
        <v>5766000000000</v>
      </c>
      <c r="C3299" s="13">
        <v>5.7942328662977362E-2</v>
      </c>
      <c r="D3299" s="14">
        <v>291918493.06849313</v>
      </c>
    </row>
    <row r="3300" spans="1:4">
      <c r="A3300" s="12">
        <v>37684</v>
      </c>
      <c r="B3300" s="7">
        <v>5772500000000</v>
      </c>
      <c r="C3300" s="13">
        <v>5.7411335149822426E-2</v>
      </c>
      <c r="D3300" s="14">
        <v>291925883.10958904</v>
      </c>
    </row>
    <row r="3301" spans="1:4">
      <c r="A3301" s="12">
        <v>37685</v>
      </c>
      <c r="B3301" s="7">
        <v>5779000000000</v>
      </c>
      <c r="C3301" s="13">
        <v>5.7768072105628183E-2</v>
      </c>
      <c r="D3301" s="14">
        <v>291933273.15068495</v>
      </c>
    </row>
    <row r="3302" spans="1:4">
      <c r="A3302" s="12">
        <v>37686</v>
      </c>
      <c r="B3302" s="7">
        <v>5785500000000</v>
      </c>
      <c r="C3302" s="13">
        <v>5.8494478013728354E-2</v>
      </c>
      <c r="D3302" s="14">
        <v>291940663.19178081</v>
      </c>
    </row>
    <row r="3303" spans="1:4">
      <c r="A3303" s="12">
        <v>37687</v>
      </c>
      <c r="B3303" s="7">
        <v>5792000000000</v>
      </c>
      <c r="C3303" s="13">
        <v>5.6663892483167597E-2</v>
      </c>
      <c r="D3303" s="14">
        <v>291948053.23287672</v>
      </c>
    </row>
    <row r="3304" spans="1:4">
      <c r="A3304" s="12">
        <v>37690</v>
      </c>
      <c r="B3304" s="7">
        <v>5811500000000</v>
      </c>
      <c r="C3304" s="13">
        <v>6.0303846941445E-2</v>
      </c>
      <c r="D3304" s="14">
        <v>291970223.3561644</v>
      </c>
    </row>
    <row r="3305" spans="1:4">
      <c r="A3305" s="12">
        <v>37691</v>
      </c>
      <c r="B3305" s="7">
        <v>5817142857142.8564</v>
      </c>
      <c r="C3305" s="13">
        <v>6.5602462174378984E-2</v>
      </c>
      <c r="D3305" s="14">
        <v>291977613.39726025</v>
      </c>
    </row>
    <row r="3306" spans="1:4">
      <c r="A3306" s="12">
        <v>37692</v>
      </c>
      <c r="B3306" s="7">
        <v>5822785714285.7148</v>
      </c>
      <c r="C3306" s="13">
        <v>6.4798296269432745E-2</v>
      </c>
      <c r="D3306" s="14">
        <v>291985003.43835616</v>
      </c>
    </row>
    <row r="3307" spans="1:4">
      <c r="A3307" s="12">
        <v>37693</v>
      </c>
      <c r="B3307" s="7">
        <v>5828428571428.5713</v>
      </c>
      <c r="C3307" s="13">
        <v>7.2418498911631796E-2</v>
      </c>
      <c r="D3307" s="14">
        <v>291992393.47945207</v>
      </c>
    </row>
    <row r="3308" spans="1:4">
      <c r="A3308" s="12">
        <v>37694</v>
      </c>
      <c r="B3308" s="7">
        <v>5834071428571.4287</v>
      </c>
      <c r="C3308" s="13">
        <v>7.2546948882653256E-2</v>
      </c>
      <c r="D3308" s="14">
        <v>291999783.52054793</v>
      </c>
    </row>
    <row r="3309" spans="1:4">
      <c r="A3309" s="12">
        <v>37697</v>
      </c>
      <c r="B3309" s="7">
        <v>5851000000000</v>
      </c>
      <c r="C3309" s="13">
        <v>7.2328847099359814E-2</v>
      </c>
      <c r="D3309" s="14">
        <v>292021953.6438356</v>
      </c>
    </row>
    <row r="3310" spans="1:4">
      <c r="A3310" s="12">
        <v>37698</v>
      </c>
      <c r="B3310" s="7">
        <v>5853428571428.5713</v>
      </c>
      <c r="C3310" s="13">
        <v>7.9521752819337169E-2</v>
      </c>
      <c r="D3310" s="14">
        <v>292029343.68493152</v>
      </c>
    </row>
    <row r="3311" spans="1:4">
      <c r="A3311" s="12">
        <v>37699</v>
      </c>
      <c r="B3311" s="7">
        <v>5855857142857.1436</v>
      </c>
      <c r="C3311" s="13">
        <v>8.3525013981357601E-2</v>
      </c>
      <c r="D3311" s="14">
        <v>292036733.72602737</v>
      </c>
    </row>
    <row r="3312" spans="1:4">
      <c r="A3312" s="12">
        <v>37700</v>
      </c>
      <c r="B3312" s="7">
        <v>5858285714285.7148</v>
      </c>
      <c r="C3312" s="13">
        <v>8.5599107730784343E-2</v>
      </c>
      <c r="D3312" s="14">
        <v>292044123.76712328</v>
      </c>
    </row>
    <row r="3313" spans="1:4">
      <c r="A3313" s="12">
        <v>37701</v>
      </c>
      <c r="B3313" s="7">
        <v>5860714285714.2852</v>
      </c>
      <c r="C3313" s="13">
        <v>9.1686208478281114E-2</v>
      </c>
      <c r="D3313" s="14">
        <v>292051513.80821919</v>
      </c>
    </row>
    <row r="3314" spans="1:4">
      <c r="A3314" s="12">
        <v>37704</v>
      </c>
      <c r="B3314" s="7">
        <v>5868000000000</v>
      </c>
      <c r="C3314" s="13">
        <v>8.6301058014637347E-2</v>
      </c>
      <c r="D3314" s="14">
        <v>292073683.93150687</v>
      </c>
    </row>
    <row r="3315" spans="1:4">
      <c r="A3315" s="12">
        <v>37705</v>
      </c>
      <c r="B3315" s="7">
        <v>5861471428571.4287</v>
      </c>
      <c r="C3315" s="13">
        <v>9.0128644599225663E-2</v>
      </c>
      <c r="D3315" s="14">
        <v>292081073.97260273</v>
      </c>
    </row>
    <row r="3316" spans="1:4">
      <c r="A3316" s="12">
        <v>37706</v>
      </c>
      <c r="B3316" s="7">
        <v>5854942857142.8574</v>
      </c>
      <c r="C3316" s="13">
        <v>8.8461010014451918E-2</v>
      </c>
      <c r="D3316" s="14">
        <v>292088464.01369864</v>
      </c>
    </row>
    <row r="3317" spans="1:4">
      <c r="A3317" s="12">
        <v>37707</v>
      </c>
      <c r="B3317" s="7">
        <v>5848414285714.2861</v>
      </c>
      <c r="C3317" s="13">
        <v>8.4340641658920676E-2</v>
      </c>
      <c r="D3317" s="14">
        <v>292095854.05479455</v>
      </c>
    </row>
    <row r="3318" spans="1:4">
      <c r="A3318" s="12">
        <v>37708</v>
      </c>
      <c r="B3318" s="7">
        <v>5841885714285.7139</v>
      </c>
      <c r="C3318" s="13">
        <v>8.4737528114194827E-2</v>
      </c>
      <c r="D3318" s="14">
        <v>292103244.0958904</v>
      </c>
    </row>
    <row r="3319" spans="1:4">
      <c r="A3319" s="12">
        <v>37711</v>
      </c>
      <c r="B3319" s="7">
        <v>5822300000000</v>
      </c>
      <c r="C3319" s="13">
        <v>8.434174368064469E-2</v>
      </c>
      <c r="D3319" s="14">
        <v>292125414.21917808</v>
      </c>
    </row>
    <row r="3320" spans="1:4">
      <c r="A3320" s="12">
        <v>37712</v>
      </c>
      <c r="B3320" s="7">
        <v>5826200000000</v>
      </c>
      <c r="C3320" s="13">
        <v>8.5743525569843271E-2</v>
      </c>
      <c r="D3320" s="14">
        <v>292132804.26027399</v>
      </c>
    </row>
    <row r="3321" spans="1:4">
      <c r="A3321" s="12">
        <v>37713</v>
      </c>
      <c r="B3321" s="7">
        <v>5830100000000</v>
      </c>
      <c r="C3321" s="13">
        <v>8.9042107069520968E-2</v>
      </c>
      <c r="D3321" s="14">
        <v>292140194.30136985</v>
      </c>
    </row>
    <row r="3322" spans="1:4">
      <c r="A3322" s="12">
        <v>37714</v>
      </c>
      <c r="B3322" s="7">
        <v>5834000000000</v>
      </c>
      <c r="C3322" s="13">
        <v>9.0463575883339642E-2</v>
      </c>
      <c r="D3322" s="14">
        <v>292147584.34246576</v>
      </c>
    </row>
    <row r="3323" spans="1:4">
      <c r="A3323" s="12">
        <v>37715</v>
      </c>
      <c r="B3323" s="7">
        <v>5837900000000.001</v>
      </c>
      <c r="C3323" s="13">
        <v>9.0880909253109834E-2</v>
      </c>
      <c r="D3323" s="14">
        <v>292154974.38356167</v>
      </c>
    </row>
    <row r="3324" spans="1:4">
      <c r="A3324" s="12">
        <v>37718</v>
      </c>
      <c r="B3324" s="7">
        <v>5849600000000</v>
      </c>
      <c r="C3324" s="13">
        <v>8.9419011535425114E-2</v>
      </c>
      <c r="D3324" s="14">
        <v>292177144.50684929</v>
      </c>
    </row>
    <row r="3325" spans="1:4">
      <c r="A3325" s="12">
        <v>37719</v>
      </c>
      <c r="B3325" s="7">
        <v>5859942857142.8574</v>
      </c>
      <c r="C3325" s="13">
        <v>8.9625021095711715E-2</v>
      </c>
      <c r="D3325" s="14">
        <v>292184534.5479452</v>
      </c>
    </row>
    <row r="3326" spans="1:4">
      <c r="A3326" s="12">
        <v>37720</v>
      </c>
      <c r="B3326" s="7">
        <v>5870285714285.7148</v>
      </c>
      <c r="C3326" s="13">
        <v>8.660318089160722E-2</v>
      </c>
      <c r="D3326" s="14">
        <v>292191924.58904111</v>
      </c>
    </row>
    <row r="3327" spans="1:4">
      <c r="A3327" s="12">
        <v>37721</v>
      </c>
      <c r="B3327" s="7">
        <v>5880628571428.5713</v>
      </c>
      <c r="C3327" s="13">
        <v>8.6510523425932268E-2</v>
      </c>
      <c r="D3327" s="14">
        <v>292199314.63013697</v>
      </c>
    </row>
    <row r="3328" spans="1:4">
      <c r="A3328" s="12">
        <v>37722</v>
      </c>
      <c r="B3328" s="7">
        <v>5890971428571.4287</v>
      </c>
      <c r="C3328" s="13">
        <v>8.5244933146658874E-2</v>
      </c>
      <c r="D3328" s="14">
        <v>292206704.67123288</v>
      </c>
    </row>
    <row r="3329" spans="1:4">
      <c r="A3329" s="12">
        <v>37725</v>
      </c>
      <c r="B3329" s="7">
        <v>5922000000000</v>
      </c>
      <c r="C3329" s="13">
        <v>8.2549452974487361E-2</v>
      </c>
      <c r="D3329" s="14">
        <v>292228874.79452056</v>
      </c>
    </row>
    <row r="3330" spans="1:4">
      <c r="A3330" s="12">
        <v>37726</v>
      </c>
      <c r="B3330" s="7">
        <v>5923342857142.8564</v>
      </c>
      <c r="C3330" s="13">
        <v>8.0135021756099781E-2</v>
      </c>
      <c r="D3330" s="14">
        <v>292236264.83561641</v>
      </c>
    </row>
    <row r="3331" spans="1:4">
      <c r="A3331" s="12">
        <v>37727</v>
      </c>
      <c r="B3331" s="7">
        <v>5924685714285.7139</v>
      </c>
      <c r="C3331" s="13">
        <v>8.0003074454620487E-2</v>
      </c>
      <c r="D3331" s="14">
        <v>292243654.87671232</v>
      </c>
    </row>
    <row r="3332" spans="1:4">
      <c r="A3332" s="12">
        <v>37728</v>
      </c>
      <c r="B3332" s="7">
        <v>5926028571428.5713</v>
      </c>
      <c r="C3332" s="13">
        <v>7.7201050638580543E-2</v>
      </c>
      <c r="D3332" s="14">
        <v>292251044.91780823</v>
      </c>
    </row>
    <row r="3333" spans="1:4">
      <c r="A3333" s="12">
        <v>37732</v>
      </c>
      <c r="B3333" s="7">
        <v>5931400000000</v>
      </c>
      <c r="C3333" s="13">
        <v>7.6646218310042355E-2</v>
      </c>
      <c r="D3333" s="14">
        <v>292280605.08219177</v>
      </c>
    </row>
    <row r="3334" spans="1:4">
      <c r="A3334" s="12">
        <v>37733</v>
      </c>
      <c r="B3334" s="7">
        <v>5929000000000</v>
      </c>
      <c r="C3334" s="13">
        <v>7.8997056349232639E-2</v>
      </c>
      <c r="D3334" s="14">
        <v>292287995.12328768</v>
      </c>
    </row>
    <row r="3335" spans="1:4">
      <c r="A3335" s="12">
        <v>37734</v>
      </c>
      <c r="B3335" s="7">
        <v>5926599999999.999</v>
      </c>
      <c r="C3335" s="13">
        <v>8.633376621829518E-2</v>
      </c>
      <c r="D3335" s="14">
        <v>292295385.16438359</v>
      </c>
    </row>
    <row r="3336" spans="1:4">
      <c r="A3336" s="12">
        <v>37735</v>
      </c>
      <c r="B3336" s="7">
        <v>5924200000000</v>
      </c>
      <c r="C3336" s="13">
        <v>8.7606025357463368E-2</v>
      </c>
      <c r="D3336" s="14">
        <v>292302775.20547944</v>
      </c>
    </row>
    <row r="3337" spans="1:4">
      <c r="A3337" s="12">
        <v>37736</v>
      </c>
      <c r="B3337" s="7">
        <v>5921800000000</v>
      </c>
      <c r="C3337" s="13">
        <v>8.8303933173693769E-2</v>
      </c>
      <c r="D3337" s="14">
        <v>292310165.24657536</v>
      </c>
    </row>
    <row r="3338" spans="1:4">
      <c r="A3338" s="12">
        <v>37739</v>
      </c>
      <c r="B3338" s="7">
        <v>5914600000000</v>
      </c>
      <c r="C3338" s="13">
        <v>9.5093298184856734E-2</v>
      </c>
      <c r="D3338" s="14">
        <v>292332335.36986303</v>
      </c>
    </row>
    <row r="3339" spans="1:4">
      <c r="A3339" s="12">
        <v>37740</v>
      </c>
      <c r="B3339" s="7">
        <v>5906257142857.1426</v>
      </c>
      <c r="C3339" s="13">
        <v>9.3903091934498653E-2</v>
      </c>
      <c r="D3339" s="14">
        <v>292339725.41095889</v>
      </c>
    </row>
    <row r="3340" spans="1:4">
      <c r="A3340" s="12">
        <v>37741</v>
      </c>
      <c r="B3340" s="7">
        <v>5897914285714.2861</v>
      </c>
      <c r="C3340" s="13">
        <v>9.0510366498379055E-2</v>
      </c>
      <c r="D3340" s="14">
        <v>292347115.4520548</v>
      </c>
    </row>
    <row r="3341" spans="1:4">
      <c r="A3341" s="12">
        <v>37742</v>
      </c>
      <c r="B3341" s="7">
        <v>5889571428571.4287</v>
      </c>
      <c r="C3341" s="13">
        <v>9.1640489628839403E-2</v>
      </c>
      <c r="D3341" s="14">
        <v>292354505.49315071</v>
      </c>
    </row>
    <row r="3342" spans="1:4">
      <c r="A3342" s="12">
        <v>37743</v>
      </c>
      <c r="B3342" s="7">
        <v>5881228571428.5713</v>
      </c>
      <c r="C3342" s="13">
        <v>9.2607865431850608E-2</v>
      </c>
      <c r="D3342" s="14">
        <v>292361895.53424656</v>
      </c>
    </row>
    <row r="3343" spans="1:4">
      <c r="A3343" s="12">
        <v>37746</v>
      </c>
      <c r="B3343" s="7">
        <v>5856200000000</v>
      </c>
      <c r="C3343" s="13">
        <v>8.5239438210039098E-2</v>
      </c>
      <c r="D3343" s="14">
        <v>292384065.65753424</v>
      </c>
    </row>
    <row r="3344" spans="1:4">
      <c r="A3344" s="12">
        <v>37747</v>
      </c>
      <c r="B3344" s="7">
        <v>5864985714285.7148</v>
      </c>
      <c r="C3344" s="13">
        <v>8.8361239978079195E-2</v>
      </c>
      <c r="D3344" s="14">
        <v>292391455.69863015</v>
      </c>
    </row>
    <row r="3345" spans="1:4">
      <c r="A3345" s="12">
        <v>37748</v>
      </c>
      <c r="B3345" s="7">
        <v>5873771428571.4287</v>
      </c>
      <c r="C3345" s="13">
        <v>8.6148425808625778E-2</v>
      </c>
      <c r="D3345" s="14">
        <v>292398845.73972601</v>
      </c>
    </row>
    <row r="3346" spans="1:4">
      <c r="A3346" s="12">
        <v>37749</v>
      </c>
      <c r="B3346" s="7">
        <v>5882557142857.1426</v>
      </c>
      <c r="C3346" s="13">
        <v>8.3302696642448174E-2</v>
      </c>
      <c r="D3346" s="14">
        <v>292406235.78082192</v>
      </c>
    </row>
    <row r="3347" spans="1:4">
      <c r="A3347" s="12">
        <v>37750</v>
      </c>
      <c r="B3347" s="7">
        <v>5891342857142.8564</v>
      </c>
      <c r="C3347" s="13">
        <v>8.1371975578886188E-2</v>
      </c>
      <c r="D3347" s="14">
        <v>292413625.82191783</v>
      </c>
    </row>
    <row r="3348" spans="1:4">
      <c r="A3348" s="12">
        <v>37753</v>
      </c>
      <c r="B3348" s="7">
        <v>5917700000000</v>
      </c>
      <c r="C3348" s="13">
        <v>8.0314792499772733E-2</v>
      </c>
      <c r="D3348" s="14">
        <v>292435795.94520545</v>
      </c>
    </row>
    <row r="3349" spans="1:4">
      <c r="A3349" s="12">
        <v>37754</v>
      </c>
      <c r="B3349" s="7">
        <v>5916757142857.1426</v>
      </c>
      <c r="C3349" s="13">
        <v>7.5016893456136421E-2</v>
      </c>
      <c r="D3349" s="14">
        <v>292443185.98630136</v>
      </c>
    </row>
    <row r="3350" spans="1:4">
      <c r="A3350" s="12">
        <v>37755</v>
      </c>
      <c r="B3350" s="7">
        <v>5915814285714.2861</v>
      </c>
      <c r="C3350" s="13">
        <v>7.3816533953470376E-2</v>
      </c>
      <c r="D3350" s="14">
        <v>292450576.02739727</v>
      </c>
    </row>
    <row r="3351" spans="1:4">
      <c r="A3351" s="12">
        <v>37756</v>
      </c>
      <c r="B3351" s="7">
        <v>5914871428571.4287</v>
      </c>
      <c r="C3351" s="13">
        <v>7.6207885998882036E-2</v>
      </c>
      <c r="D3351" s="14">
        <v>292457966.06849313</v>
      </c>
    </row>
    <row r="3352" spans="1:4">
      <c r="A3352" s="12">
        <v>37757</v>
      </c>
      <c r="B3352" s="7">
        <v>5913928571428.5713</v>
      </c>
      <c r="C3352" s="13">
        <v>7.5577703690874382E-2</v>
      </c>
      <c r="D3352" s="14">
        <v>292465356.10958904</v>
      </c>
    </row>
    <row r="3353" spans="1:4">
      <c r="A3353" s="12">
        <v>37760</v>
      </c>
      <c r="B3353" s="7">
        <v>5911100000000</v>
      </c>
      <c r="C3353" s="13">
        <v>7.7095488817552696E-2</v>
      </c>
      <c r="D3353" s="14">
        <v>292487526.23287672</v>
      </c>
    </row>
    <row r="3354" spans="1:4">
      <c r="A3354" s="12">
        <v>37761</v>
      </c>
      <c r="B3354" s="7">
        <v>5909828571428.5723</v>
      </c>
      <c r="C3354" s="13">
        <v>7.5893413115862868E-2</v>
      </c>
      <c r="D3354" s="14">
        <v>292494916.27397263</v>
      </c>
    </row>
    <row r="3355" spans="1:4">
      <c r="A3355" s="12">
        <v>37762</v>
      </c>
      <c r="B3355" s="7">
        <v>5908557142857.1426</v>
      </c>
      <c r="C3355" s="13">
        <v>7.5038929531302798E-2</v>
      </c>
      <c r="D3355" s="14">
        <v>292502306.31506848</v>
      </c>
    </row>
    <row r="3356" spans="1:4">
      <c r="A3356" s="12">
        <v>37763</v>
      </c>
      <c r="B3356" s="7">
        <v>5907285714285.7148</v>
      </c>
      <c r="C3356" s="13">
        <v>7.6864165300743581E-2</v>
      </c>
      <c r="D3356" s="14">
        <v>292509696.3561644</v>
      </c>
    </row>
    <row r="3357" spans="1:4">
      <c r="A3357" s="12">
        <v>37764</v>
      </c>
      <c r="B3357" s="7">
        <v>5906014285714.2852</v>
      </c>
      <c r="C3357" s="13">
        <v>7.5541863896762942E-2</v>
      </c>
      <c r="D3357" s="14">
        <v>292517086.39726025</v>
      </c>
    </row>
    <row r="3358" spans="1:4">
      <c r="A3358" s="12">
        <v>37768</v>
      </c>
      <c r="B3358" s="7">
        <v>5898342857142.8564</v>
      </c>
      <c r="C3358" s="13">
        <v>7.7344485238530686E-2</v>
      </c>
      <c r="D3358" s="14">
        <v>292546646.56164384</v>
      </c>
    </row>
    <row r="3359" spans="1:4">
      <c r="A3359" s="12">
        <v>37769</v>
      </c>
      <c r="B3359" s="7">
        <v>5894485714285.7148</v>
      </c>
      <c r="C3359" s="13">
        <v>7.8254026787846778E-2</v>
      </c>
      <c r="D3359" s="14">
        <v>292554036.60273975</v>
      </c>
    </row>
    <row r="3360" spans="1:4">
      <c r="A3360" s="12">
        <v>37770</v>
      </c>
      <c r="B3360" s="7">
        <v>5890628571428.5713</v>
      </c>
      <c r="C3360" s="13">
        <v>7.6121483138826454E-2</v>
      </c>
      <c r="D3360" s="14">
        <v>292561426.6438356</v>
      </c>
    </row>
    <row r="3361" spans="1:4">
      <c r="A3361" s="12">
        <v>37771</v>
      </c>
      <c r="B3361" s="7">
        <v>5886771428571.4287</v>
      </c>
      <c r="C3361" s="13">
        <v>7.3657269385835805E-2</v>
      </c>
      <c r="D3361" s="14">
        <v>292568816.68493152</v>
      </c>
    </row>
    <row r="3362" spans="1:4">
      <c r="A3362" s="12">
        <v>37774</v>
      </c>
      <c r="B3362" s="7">
        <v>5875200000000</v>
      </c>
      <c r="C3362" s="13">
        <v>7.0369887353022714E-2</v>
      </c>
      <c r="D3362" s="14">
        <v>292590986.80821919</v>
      </c>
    </row>
    <row r="3363" spans="1:4">
      <c r="A3363" s="12">
        <v>37775</v>
      </c>
      <c r="B3363" s="7">
        <v>5882042857142.8574</v>
      </c>
      <c r="C3363" s="13">
        <v>7.0845131128513275E-2</v>
      </c>
      <c r="D3363" s="14">
        <v>292598376.84931505</v>
      </c>
    </row>
    <row r="3364" spans="1:4">
      <c r="A3364" s="12">
        <v>37776</v>
      </c>
      <c r="B3364" s="7">
        <v>5888885714285.7139</v>
      </c>
      <c r="C3364" s="13">
        <v>7.1708130144750457E-2</v>
      </c>
      <c r="D3364" s="14">
        <v>292605766.89041096</v>
      </c>
    </row>
    <row r="3365" spans="1:4">
      <c r="A3365" s="12">
        <v>37777</v>
      </c>
      <c r="B3365" s="7">
        <v>5895728571428.5713</v>
      </c>
      <c r="C3365" s="13">
        <v>6.944777285995879E-2</v>
      </c>
      <c r="D3365" s="14">
        <v>292613156.93150687</v>
      </c>
    </row>
    <row r="3366" spans="1:4">
      <c r="A3366" s="12">
        <v>37778</v>
      </c>
      <c r="B3366" s="7">
        <v>5902571428571.4287</v>
      </c>
      <c r="C3366" s="13">
        <v>6.8665153998144629E-2</v>
      </c>
      <c r="D3366" s="14">
        <v>292620546.97260273</v>
      </c>
    </row>
    <row r="3367" spans="1:4">
      <c r="A3367" s="12">
        <v>37781</v>
      </c>
      <c r="B3367" s="7">
        <v>5923100000000</v>
      </c>
      <c r="C3367" s="13">
        <v>7.0004201028849633E-2</v>
      </c>
      <c r="D3367" s="14">
        <v>292642717.0958904</v>
      </c>
    </row>
    <row r="3368" spans="1:4">
      <c r="A3368" s="12">
        <v>37782</v>
      </c>
      <c r="B3368" s="7">
        <v>5928571428571.4287</v>
      </c>
      <c r="C3368" s="13">
        <v>6.939738516970112E-2</v>
      </c>
      <c r="D3368" s="14">
        <v>292650107.13698632</v>
      </c>
    </row>
    <row r="3369" spans="1:4">
      <c r="A3369" s="12">
        <v>37783</v>
      </c>
      <c r="B3369" s="7">
        <v>5934042857142.8574</v>
      </c>
      <c r="C3369" s="13">
        <v>6.9429587578248908E-2</v>
      </c>
      <c r="D3369" s="14">
        <v>292657497.17808217</v>
      </c>
    </row>
    <row r="3370" spans="1:4">
      <c r="A3370" s="12">
        <v>37784</v>
      </c>
      <c r="B3370" s="7">
        <v>5939514285714.2852</v>
      </c>
      <c r="C3370" s="13">
        <v>7.6642507614180011E-2</v>
      </c>
      <c r="D3370" s="14">
        <v>292664887.21917808</v>
      </c>
    </row>
    <row r="3371" spans="1:4">
      <c r="A3371" s="12">
        <v>37785</v>
      </c>
      <c r="B3371" s="7">
        <v>5944985714285.7148</v>
      </c>
      <c r="C3371" s="13">
        <v>7.7351570098285069E-2</v>
      </c>
      <c r="D3371" s="14">
        <v>292672277.26027399</v>
      </c>
    </row>
    <row r="3372" spans="1:4">
      <c r="A3372" s="12">
        <v>37788</v>
      </c>
      <c r="B3372" s="7">
        <v>5961400000000</v>
      </c>
      <c r="C3372" s="13">
        <v>7.6116264892200178E-2</v>
      </c>
      <c r="D3372" s="14">
        <v>292694447.38356167</v>
      </c>
    </row>
    <row r="3373" spans="1:4">
      <c r="A3373" s="12">
        <v>37789</v>
      </c>
      <c r="B3373" s="7">
        <v>5965314285714.2861</v>
      </c>
      <c r="C3373" s="13">
        <v>7.6303473323364082E-2</v>
      </c>
      <c r="D3373" s="14">
        <v>292701837.42465752</v>
      </c>
    </row>
    <row r="3374" spans="1:4">
      <c r="A3374" s="12">
        <v>37790</v>
      </c>
      <c r="B3374" s="7">
        <v>5969228571428.5713</v>
      </c>
      <c r="C3374" s="13">
        <v>7.8978328327448888E-2</v>
      </c>
      <c r="D3374" s="14">
        <v>292709227.46575344</v>
      </c>
    </row>
    <row r="3375" spans="1:4">
      <c r="A3375" s="12">
        <v>37791</v>
      </c>
      <c r="B3375" s="7">
        <v>5973142857142.8564</v>
      </c>
      <c r="C3375" s="13">
        <v>7.5855917674357329E-2</v>
      </c>
      <c r="D3375" s="14">
        <v>292716617.50684929</v>
      </c>
    </row>
    <row r="3376" spans="1:4">
      <c r="A3376" s="12">
        <v>37792</v>
      </c>
      <c r="B3376" s="7">
        <v>5977057142857.1426</v>
      </c>
      <c r="C3376" s="13">
        <v>7.5681292767989572E-2</v>
      </c>
      <c r="D3376" s="14">
        <v>292724007.5479452</v>
      </c>
    </row>
    <row r="3377" spans="1:4">
      <c r="A3377" s="12">
        <v>37795</v>
      </c>
      <c r="B3377" s="7">
        <v>5988800000000</v>
      </c>
      <c r="C3377" s="13">
        <v>7.8083382626262757E-2</v>
      </c>
      <c r="D3377" s="14">
        <v>292746177.67123288</v>
      </c>
    </row>
    <row r="3378" spans="1:4">
      <c r="A3378" s="12">
        <v>37796</v>
      </c>
      <c r="B3378" s="7">
        <v>5980700000000</v>
      </c>
      <c r="C3378" s="13">
        <v>8.0532193271115937E-2</v>
      </c>
      <c r="D3378" s="14">
        <v>292753567.71232879</v>
      </c>
    </row>
    <row r="3379" spans="1:4">
      <c r="A3379" s="12">
        <v>37797</v>
      </c>
      <c r="B3379" s="7">
        <v>5972600000000</v>
      </c>
      <c r="C3379" s="13">
        <v>7.7724425395551452E-2</v>
      </c>
      <c r="D3379" s="14">
        <v>292760957.75342464</v>
      </c>
    </row>
    <row r="3380" spans="1:4">
      <c r="A3380" s="12">
        <v>37798</v>
      </c>
      <c r="B3380" s="7">
        <v>5964500000000</v>
      </c>
      <c r="C3380" s="13">
        <v>8.5070819343206205E-2</v>
      </c>
      <c r="D3380" s="14">
        <v>292768347.79452056</v>
      </c>
    </row>
    <row r="3381" spans="1:4">
      <c r="A3381" s="12">
        <v>37799</v>
      </c>
      <c r="B3381" s="7">
        <v>5956400000000.001</v>
      </c>
      <c r="C3381" s="13">
        <v>8.3655711839794769E-2</v>
      </c>
      <c r="D3381" s="14">
        <v>292775737.83561641</v>
      </c>
    </row>
    <row r="3382" spans="1:4">
      <c r="A3382" s="12">
        <v>37802</v>
      </c>
      <c r="B3382" s="7">
        <v>5932100000000</v>
      </c>
      <c r="C3382" s="13">
        <v>8.1299715305156506E-2</v>
      </c>
      <c r="D3382" s="14">
        <v>292797907.95890409</v>
      </c>
    </row>
    <row r="3383" spans="1:4">
      <c r="A3383" s="12">
        <v>37803</v>
      </c>
      <c r="B3383" s="7">
        <v>5934600000000</v>
      </c>
      <c r="C3383" s="13">
        <v>8.1281912205521015E-2</v>
      </c>
      <c r="D3383" s="14">
        <v>292805298</v>
      </c>
    </row>
    <row r="3384" spans="1:4">
      <c r="A3384" s="12">
        <v>37804</v>
      </c>
      <c r="B3384" s="7">
        <v>5937100000000</v>
      </c>
      <c r="C3384" s="13">
        <v>8.329874271761617E-2</v>
      </c>
      <c r="D3384" s="14">
        <v>292812705.92622954</v>
      </c>
    </row>
    <row r="3385" spans="1:4">
      <c r="A3385" s="12">
        <v>37805</v>
      </c>
      <c r="B3385" s="7">
        <v>5939600000000</v>
      </c>
      <c r="C3385" s="13">
        <v>8.2400517432033832E-2</v>
      </c>
      <c r="D3385" s="14">
        <v>292820113.85245901</v>
      </c>
    </row>
    <row r="3386" spans="1:4">
      <c r="A3386" s="12">
        <v>37809</v>
      </c>
      <c r="B3386" s="7">
        <v>5949600000000</v>
      </c>
      <c r="C3386" s="13">
        <v>8.1028397965761639E-2</v>
      </c>
      <c r="D3386" s="14">
        <v>292849745.55737704</v>
      </c>
    </row>
    <row r="3387" spans="1:4">
      <c r="A3387" s="12">
        <v>37810</v>
      </c>
      <c r="B3387" s="7">
        <v>5962700000000.001</v>
      </c>
      <c r="C3387" s="13">
        <v>7.9423056283264279E-2</v>
      </c>
      <c r="D3387" s="14">
        <v>292857153.48360658</v>
      </c>
    </row>
    <row r="3388" spans="1:4">
      <c r="A3388" s="12">
        <v>37811</v>
      </c>
      <c r="B3388" s="7">
        <v>5975800000000</v>
      </c>
      <c r="C3388" s="13">
        <v>7.802088685925887E-2</v>
      </c>
      <c r="D3388" s="14">
        <v>292864561.40983605</v>
      </c>
    </row>
    <row r="3389" spans="1:4">
      <c r="A3389" s="12">
        <v>37812</v>
      </c>
      <c r="B3389" s="7">
        <v>5988900000000.001</v>
      </c>
      <c r="C3389" s="13">
        <v>8.0850803321927095E-2</v>
      </c>
      <c r="D3389" s="14">
        <v>292871969.33606559</v>
      </c>
    </row>
    <row r="3390" spans="1:4">
      <c r="A3390" s="12">
        <v>37813</v>
      </c>
      <c r="B3390" s="7">
        <v>6002000000000</v>
      </c>
      <c r="C3390" s="13">
        <v>8.1892731680705794E-2</v>
      </c>
      <c r="D3390" s="14">
        <v>292879377.26229507</v>
      </c>
    </row>
    <row r="3391" spans="1:4">
      <c r="A3391" s="12">
        <v>37816</v>
      </c>
      <c r="B3391" s="7">
        <v>6041300000000</v>
      </c>
      <c r="C3391" s="13">
        <v>8.2585210312595816E-2</v>
      </c>
      <c r="D3391" s="14">
        <v>292901601.04098362</v>
      </c>
    </row>
    <row r="3392" spans="1:4">
      <c r="A3392" s="12">
        <v>37817</v>
      </c>
      <c r="B3392" s="7">
        <v>6037042857142.8574</v>
      </c>
      <c r="C3392" s="13">
        <v>8.3060985086789538E-2</v>
      </c>
      <c r="D3392" s="14">
        <v>292909008.96721309</v>
      </c>
    </row>
    <row r="3393" spans="1:4">
      <c r="A3393" s="12">
        <v>37818</v>
      </c>
      <c r="B3393" s="7">
        <v>6032785714285.7148</v>
      </c>
      <c r="C3393" s="13">
        <v>8.5402432938129089E-2</v>
      </c>
      <c r="D3393" s="14">
        <v>292916416.89344263</v>
      </c>
    </row>
    <row r="3394" spans="1:4">
      <c r="A3394" s="12">
        <v>37819</v>
      </c>
      <c r="B3394" s="7">
        <v>6028528571428.5723</v>
      </c>
      <c r="C3394" s="13">
        <v>8.3020694616234347E-2</v>
      </c>
      <c r="D3394" s="14">
        <v>292923824.81967211</v>
      </c>
    </row>
    <row r="3395" spans="1:4">
      <c r="A3395" s="12">
        <v>37820</v>
      </c>
      <c r="B3395" s="7">
        <v>6024271428571.4287</v>
      </c>
      <c r="C3395" s="13">
        <v>8.2453468764408594E-2</v>
      </c>
      <c r="D3395" s="14">
        <v>292931232.74590164</v>
      </c>
    </row>
    <row r="3396" spans="1:4">
      <c r="A3396" s="12">
        <v>37823</v>
      </c>
      <c r="B3396" s="7">
        <v>6011500000000</v>
      </c>
      <c r="C3396" s="13">
        <v>8.1538665397902499E-2</v>
      </c>
      <c r="D3396" s="14">
        <v>292953456.52459013</v>
      </c>
    </row>
    <row r="3397" spans="1:4">
      <c r="A3397" s="12">
        <v>37824</v>
      </c>
      <c r="B3397" s="7">
        <v>6007785714285.7148</v>
      </c>
      <c r="C3397" s="13">
        <v>8.7952946410158092E-2</v>
      </c>
      <c r="D3397" s="14">
        <v>292960864.45081967</v>
      </c>
    </row>
    <row r="3398" spans="1:4">
      <c r="A3398" s="12">
        <v>37825</v>
      </c>
      <c r="B3398" s="7">
        <v>6004071428571.4287</v>
      </c>
      <c r="C3398" s="13">
        <v>8.8827742778727181E-2</v>
      </c>
      <c r="D3398" s="14">
        <v>292968272.37704921</v>
      </c>
    </row>
    <row r="3399" spans="1:4">
      <c r="A3399" s="12">
        <v>37826</v>
      </c>
      <c r="B3399" s="7">
        <v>6000357142857.1436</v>
      </c>
      <c r="C3399" s="13">
        <v>9.0121951613462786E-2</v>
      </c>
      <c r="D3399" s="14">
        <v>292975680.30327868</v>
      </c>
    </row>
    <row r="3400" spans="1:4">
      <c r="A3400" s="12">
        <v>37827</v>
      </c>
      <c r="B3400" s="7">
        <v>5996642857142.8564</v>
      </c>
      <c r="C3400" s="13">
        <v>9.055238802043461E-2</v>
      </c>
      <c r="D3400" s="14">
        <v>292983088.22950822</v>
      </c>
    </row>
    <row r="3401" spans="1:4">
      <c r="A3401" s="12">
        <v>37830</v>
      </c>
      <c r="B3401" s="7">
        <v>5985500000000</v>
      </c>
      <c r="C3401" s="13">
        <v>9.0839592871231445E-2</v>
      </c>
      <c r="D3401" s="14">
        <v>293005312.00819671</v>
      </c>
    </row>
    <row r="3402" spans="1:4">
      <c r="A3402" s="12">
        <v>37831</v>
      </c>
      <c r="B3402" s="7">
        <v>5982485714285.7148</v>
      </c>
      <c r="C3402" s="13">
        <v>9.0745194197170587E-2</v>
      </c>
      <c r="D3402" s="14">
        <v>293012719.93442625</v>
      </c>
    </row>
    <row r="3403" spans="1:4">
      <c r="A3403" s="12">
        <v>37832</v>
      </c>
      <c r="B3403" s="7">
        <v>5979471428571.4277</v>
      </c>
      <c r="C3403" s="13">
        <v>9.0203780997669569E-2</v>
      </c>
      <c r="D3403" s="14">
        <v>293020127.86065573</v>
      </c>
    </row>
    <row r="3404" spans="1:4">
      <c r="A3404" s="12">
        <v>37833</v>
      </c>
      <c r="B3404" s="7">
        <v>5976457142857.1426</v>
      </c>
      <c r="C3404" s="13">
        <v>8.9651096555644322E-2</v>
      </c>
      <c r="D3404" s="14">
        <v>293027535.78688526</v>
      </c>
    </row>
    <row r="3405" spans="1:4">
      <c r="A3405" s="12">
        <v>37834</v>
      </c>
      <c r="B3405" s="7">
        <v>5973442857142.8574</v>
      </c>
      <c r="C3405" s="13">
        <v>8.3988665098923374E-2</v>
      </c>
      <c r="D3405" s="14">
        <v>293034943.71311474</v>
      </c>
    </row>
    <row r="3406" spans="1:4">
      <c r="A3406" s="12">
        <v>37837</v>
      </c>
      <c r="B3406" s="7">
        <v>5964400000000</v>
      </c>
      <c r="C3406" s="13">
        <v>8.8630958331559914E-2</v>
      </c>
      <c r="D3406" s="14">
        <v>293057167.49180329</v>
      </c>
    </row>
    <row r="3407" spans="1:4">
      <c r="A3407" s="12">
        <v>37838</v>
      </c>
      <c r="B3407" s="7">
        <v>5978200000000</v>
      </c>
      <c r="C3407" s="13">
        <v>8.7098165805244723E-2</v>
      </c>
      <c r="D3407" s="14">
        <v>293064575.41803277</v>
      </c>
    </row>
    <row r="3408" spans="1:4">
      <c r="A3408" s="12">
        <v>37839</v>
      </c>
      <c r="B3408" s="7">
        <v>5992000000000</v>
      </c>
      <c r="C3408" s="13">
        <v>8.6941752478121609E-2</v>
      </c>
      <c r="D3408" s="14">
        <v>293071983.3442623</v>
      </c>
    </row>
    <row r="3409" spans="1:4">
      <c r="A3409" s="12">
        <v>37840</v>
      </c>
      <c r="B3409" s="7">
        <v>6005800000000</v>
      </c>
      <c r="C3409" s="13">
        <v>8.0877698838798584E-2</v>
      </c>
      <c r="D3409" s="14">
        <v>293079391.27049178</v>
      </c>
    </row>
    <row r="3410" spans="1:4">
      <c r="A3410" s="12">
        <v>37841</v>
      </c>
      <c r="B3410" s="7">
        <v>6019599999999.999</v>
      </c>
      <c r="C3410" s="13">
        <v>8.1788290236032152E-2</v>
      </c>
      <c r="D3410" s="14">
        <v>293086799.19672132</v>
      </c>
    </row>
    <row r="3411" spans="1:4">
      <c r="A3411" s="12">
        <v>37844</v>
      </c>
      <c r="B3411" s="7">
        <v>6061000000000</v>
      </c>
      <c r="C3411" s="13">
        <v>8.0867747308530552E-2</v>
      </c>
      <c r="D3411" s="14">
        <v>293109022.97540987</v>
      </c>
    </row>
    <row r="3412" spans="1:4">
      <c r="A3412" s="12">
        <v>37845</v>
      </c>
      <c r="B3412" s="7">
        <v>6061500000000</v>
      </c>
      <c r="C3412" s="13">
        <v>7.9850551203698217E-2</v>
      </c>
      <c r="D3412" s="14">
        <v>293116430.90163934</v>
      </c>
    </row>
    <row r="3413" spans="1:4">
      <c r="A3413" s="12">
        <v>37846</v>
      </c>
      <c r="B3413" s="7">
        <v>6062000000000</v>
      </c>
      <c r="C3413" s="13">
        <v>8.2398792125220208E-2</v>
      </c>
      <c r="D3413" s="14">
        <v>293123838.82786888</v>
      </c>
    </row>
    <row r="3414" spans="1:4">
      <c r="A3414" s="12">
        <v>37847</v>
      </c>
      <c r="B3414" s="7">
        <v>6062500000000</v>
      </c>
      <c r="C3414" s="13">
        <v>8.5923369916431472E-2</v>
      </c>
      <c r="D3414" s="14">
        <v>293131246.75409836</v>
      </c>
    </row>
    <row r="3415" spans="1:4">
      <c r="A3415" s="12">
        <v>37848</v>
      </c>
      <c r="B3415" s="7">
        <v>6063000000000</v>
      </c>
      <c r="C3415" s="13">
        <v>8.6605441319079837E-2</v>
      </c>
      <c r="D3415" s="14">
        <v>293138654.68032789</v>
      </c>
    </row>
    <row r="3416" spans="1:4">
      <c r="A3416" s="12">
        <v>37851</v>
      </c>
      <c r="B3416" s="7">
        <v>6064500000000</v>
      </c>
      <c r="C3416" s="13">
        <v>8.6451460363618185E-2</v>
      </c>
      <c r="D3416" s="14">
        <v>293160878.45901638</v>
      </c>
    </row>
    <row r="3417" spans="1:4">
      <c r="A3417" s="12">
        <v>37852</v>
      </c>
      <c r="B3417" s="7">
        <v>6069457142857.1426</v>
      </c>
      <c r="C3417" s="13">
        <v>8.5618699915153473E-2</v>
      </c>
      <c r="D3417" s="14">
        <v>293168286.38524592</v>
      </c>
    </row>
    <row r="3418" spans="1:4">
      <c r="A3418" s="12">
        <v>37853</v>
      </c>
      <c r="B3418" s="7">
        <v>6074414285714.2861</v>
      </c>
      <c r="C3418" s="13">
        <v>8.2894549981748097E-2</v>
      </c>
      <c r="D3418" s="14">
        <v>293175694.3114754</v>
      </c>
    </row>
    <row r="3419" spans="1:4">
      <c r="A3419" s="12">
        <v>37854</v>
      </c>
      <c r="B3419" s="7">
        <v>6079371428571.4287</v>
      </c>
      <c r="C3419" s="13">
        <v>7.9161306499058934E-2</v>
      </c>
      <c r="D3419" s="14">
        <v>293183102.23770493</v>
      </c>
    </row>
    <row r="3420" spans="1:4">
      <c r="A3420" s="12">
        <v>37855</v>
      </c>
      <c r="B3420" s="7">
        <v>6084328571428.5713</v>
      </c>
      <c r="C3420" s="13">
        <v>7.9230130651106123E-2</v>
      </c>
      <c r="D3420" s="14">
        <v>293190510.16393441</v>
      </c>
    </row>
    <row r="3421" spans="1:4">
      <c r="A3421" s="12">
        <v>37858</v>
      </c>
      <c r="B3421" s="7">
        <v>6099200000000</v>
      </c>
      <c r="C3421" s="13">
        <v>8.2336882018686525E-2</v>
      </c>
      <c r="D3421" s="14">
        <v>293212733.94262296</v>
      </c>
    </row>
    <row r="3422" spans="1:4">
      <c r="A3422" s="12">
        <v>37859</v>
      </c>
      <c r="B3422" s="7">
        <v>6086000000000</v>
      </c>
      <c r="C3422" s="13">
        <v>8.2193288050764646E-2</v>
      </c>
      <c r="D3422" s="14">
        <v>293220141.86885244</v>
      </c>
    </row>
    <row r="3423" spans="1:4">
      <c r="A3423" s="12">
        <v>37860</v>
      </c>
      <c r="B3423" s="7">
        <v>6072800000000</v>
      </c>
      <c r="C3423" s="13">
        <v>8.5104454137117147E-2</v>
      </c>
      <c r="D3423" s="14">
        <v>293227549.79508197</v>
      </c>
    </row>
    <row r="3424" spans="1:4">
      <c r="A3424" s="12">
        <v>37861</v>
      </c>
      <c r="B3424" s="7">
        <v>6059600000000</v>
      </c>
      <c r="C3424" s="13">
        <v>8.4423481281126728E-2</v>
      </c>
      <c r="D3424" s="14">
        <v>293234957.72131145</v>
      </c>
    </row>
    <row r="3425" spans="1:4">
      <c r="A3425" s="12">
        <v>37862</v>
      </c>
      <c r="B3425" s="7">
        <v>6046400000000</v>
      </c>
      <c r="C3425" s="13">
        <v>8.750411476828332E-2</v>
      </c>
      <c r="D3425" s="14">
        <v>293242365.64754099</v>
      </c>
    </row>
    <row r="3426" spans="1:4">
      <c r="A3426" s="12">
        <v>37866</v>
      </c>
      <c r="B3426" s="7">
        <v>6011257142857.1426</v>
      </c>
      <c r="C3426" s="13">
        <v>9.330279920625216E-2</v>
      </c>
      <c r="D3426" s="14">
        <v>293271997.35245901</v>
      </c>
    </row>
    <row r="3427" spans="1:4">
      <c r="A3427" s="12">
        <v>37867</v>
      </c>
      <c r="B3427" s="7">
        <v>6015714285714.2861</v>
      </c>
      <c r="C3427" s="13">
        <v>9.2276385550692341E-2</v>
      </c>
      <c r="D3427" s="14">
        <v>293279405.27868855</v>
      </c>
    </row>
    <row r="3428" spans="1:4">
      <c r="A3428" s="12">
        <v>37868</v>
      </c>
      <c r="B3428" s="7">
        <v>6020171428571.4287</v>
      </c>
      <c r="C3428" s="13">
        <v>9.134706183285457E-2</v>
      </c>
      <c r="D3428" s="14">
        <v>293286813.20491803</v>
      </c>
    </row>
    <row r="3429" spans="1:4">
      <c r="A3429" s="12">
        <v>37869</v>
      </c>
      <c r="B3429" s="7">
        <v>6024628571428.5713</v>
      </c>
      <c r="C3429" s="13">
        <v>9.22118380306991E-2</v>
      </c>
      <c r="D3429" s="14">
        <v>293294221.13114756</v>
      </c>
    </row>
    <row r="3430" spans="1:4">
      <c r="A3430" s="12">
        <v>37872</v>
      </c>
      <c r="B3430" s="7">
        <v>6038000000000</v>
      </c>
      <c r="C3430" s="13">
        <v>9.4143543825544337E-2</v>
      </c>
      <c r="D3430" s="14">
        <v>293316444.90983605</v>
      </c>
    </row>
    <row r="3431" spans="1:4">
      <c r="A3431" s="12">
        <v>37873</v>
      </c>
      <c r="B3431" s="7">
        <v>6043771428571.4287</v>
      </c>
      <c r="C3431" s="13">
        <v>9.2247826693613894E-2</v>
      </c>
      <c r="D3431" s="14">
        <v>293323852.83606559</v>
      </c>
    </row>
    <row r="3432" spans="1:4">
      <c r="A3432" s="12">
        <v>37874</v>
      </c>
      <c r="B3432" s="7">
        <v>6049542857142.8574</v>
      </c>
      <c r="C3432" s="13">
        <v>8.8097984631418033E-2</v>
      </c>
      <c r="D3432" s="14">
        <v>293331260.76229507</v>
      </c>
    </row>
    <row r="3433" spans="1:4">
      <c r="A3433" s="12">
        <v>37875</v>
      </c>
      <c r="B3433" s="7">
        <v>6055314285714.2861</v>
      </c>
      <c r="C3433" s="13">
        <v>9.2838880848394395E-2</v>
      </c>
      <c r="D3433" s="14">
        <v>293338668.6885246</v>
      </c>
    </row>
    <row r="3434" spans="1:4">
      <c r="A3434" s="12">
        <v>37876</v>
      </c>
      <c r="B3434" s="7">
        <v>6061085714285.7139</v>
      </c>
      <c r="C3434" s="13">
        <v>9.3515980517064376E-2</v>
      </c>
      <c r="D3434" s="14">
        <v>293346076.61475408</v>
      </c>
    </row>
    <row r="3435" spans="1:4">
      <c r="A3435" s="12">
        <v>37879</v>
      </c>
      <c r="B3435" s="7">
        <v>6078400000000</v>
      </c>
      <c r="C3435" s="13">
        <v>9.5166624226635549E-2</v>
      </c>
      <c r="D3435" s="14">
        <v>293368300.39344263</v>
      </c>
    </row>
    <row r="3436" spans="1:4">
      <c r="A3436" s="12">
        <v>37880</v>
      </c>
      <c r="B3436" s="7">
        <v>6077142857142.8564</v>
      </c>
      <c r="C3436" s="13">
        <v>9.6997019080850955E-2</v>
      </c>
      <c r="D3436" s="14">
        <v>293375708.31967211</v>
      </c>
    </row>
    <row r="3437" spans="1:4">
      <c r="A3437" s="12">
        <v>37881</v>
      </c>
      <c r="B3437" s="7">
        <v>6075885714285.7139</v>
      </c>
      <c r="C3437" s="13">
        <v>9.8583015258740372E-2</v>
      </c>
      <c r="D3437" s="14">
        <v>293383116.24590164</v>
      </c>
    </row>
    <row r="3438" spans="1:4">
      <c r="A3438" s="12">
        <v>37882</v>
      </c>
      <c r="B3438" s="7">
        <v>6074628571428.5713</v>
      </c>
      <c r="C3438" s="13">
        <v>0.10147653586044916</v>
      </c>
      <c r="D3438" s="14">
        <v>293390524.17213112</v>
      </c>
    </row>
    <row r="3439" spans="1:4">
      <c r="A3439" s="12">
        <v>37883</v>
      </c>
      <c r="B3439" s="7">
        <v>6073371428571.4287</v>
      </c>
      <c r="C3439" s="13">
        <v>0.10161525080175374</v>
      </c>
      <c r="D3439" s="14">
        <v>293397932.09836066</v>
      </c>
    </row>
    <row r="3440" spans="1:4">
      <c r="A3440" s="12">
        <v>37886</v>
      </c>
      <c r="B3440" s="7">
        <v>6069600000000</v>
      </c>
      <c r="C3440" s="13">
        <v>0.10158713434744146</v>
      </c>
      <c r="D3440" s="14">
        <v>293420155.87704921</v>
      </c>
    </row>
    <row r="3441" spans="1:4">
      <c r="A3441" s="12">
        <v>37887</v>
      </c>
      <c r="B3441" s="7">
        <v>6059500000000</v>
      </c>
      <c r="C3441" s="13">
        <v>0.10078997670270298</v>
      </c>
      <c r="D3441" s="14">
        <v>293427563.80327868</v>
      </c>
    </row>
    <row r="3442" spans="1:4">
      <c r="A3442" s="12">
        <v>37888</v>
      </c>
      <c r="B3442" s="7">
        <v>6049400000000.001</v>
      </c>
      <c r="C3442" s="13">
        <v>9.672682956071553E-2</v>
      </c>
      <c r="D3442" s="14">
        <v>293434971.72950822</v>
      </c>
    </row>
    <row r="3443" spans="1:4">
      <c r="A3443" s="12">
        <v>37889</v>
      </c>
      <c r="B3443" s="7">
        <v>6039300000000</v>
      </c>
      <c r="C3443" s="13">
        <v>9.7536977918826234E-2</v>
      </c>
      <c r="D3443" s="14">
        <v>293442379.6557377</v>
      </c>
    </row>
    <row r="3444" spans="1:4">
      <c r="A3444" s="12">
        <v>37890</v>
      </c>
      <c r="B3444" s="7">
        <v>6029200000000</v>
      </c>
      <c r="C3444" s="13">
        <v>9.9942894327131562E-2</v>
      </c>
      <c r="D3444" s="14">
        <v>293449787.58196723</v>
      </c>
    </row>
    <row r="3445" spans="1:4">
      <c r="A3445" s="12">
        <v>37893</v>
      </c>
      <c r="B3445" s="7">
        <v>5998900000000</v>
      </c>
      <c r="C3445" s="13">
        <v>9.1128032566619818E-2</v>
      </c>
      <c r="D3445" s="14">
        <v>293472011.36065573</v>
      </c>
    </row>
    <row r="3446" spans="1:4">
      <c r="A3446" s="12">
        <v>37894</v>
      </c>
      <c r="B3446" s="7">
        <v>5994371428571.4287</v>
      </c>
      <c r="C3446" s="13">
        <v>9.0569041473627321E-2</v>
      </c>
      <c r="D3446" s="14">
        <v>293479419.28688526</v>
      </c>
    </row>
    <row r="3447" spans="1:4">
      <c r="A3447" s="12">
        <v>37895</v>
      </c>
      <c r="B3447" s="7">
        <v>5989842857142.8564</v>
      </c>
      <c r="C3447" s="13">
        <v>9.2654911153934191E-2</v>
      </c>
      <c r="D3447" s="14">
        <v>293486827.21311474</v>
      </c>
    </row>
    <row r="3448" spans="1:4">
      <c r="A3448" s="12">
        <v>37896</v>
      </c>
      <c r="B3448" s="7">
        <v>5985314285714.2861</v>
      </c>
      <c r="C3448" s="13">
        <v>9.1555458333832399E-2</v>
      </c>
      <c r="D3448" s="14">
        <v>293494235.13934427</v>
      </c>
    </row>
    <row r="3449" spans="1:4">
      <c r="A3449" s="12">
        <v>37897</v>
      </c>
      <c r="B3449" s="7">
        <v>5980785714285.7139</v>
      </c>
      <c r="C3449" s="13">
        <v>8.9114892086954681E-2</v>
      </c>
      <c r="D3449" s="14">
        <v>293501643.06557375</v>
      </c>
    </row>
    <row r="3450" spans="1:4">
      <c r="A3450" s="12">
        <v>37900</v>
      </c>
      <c r="B3450" s="7">
        <v>5967200000000</v>
      </c>
      <c r="C3450" s="13">
        <v>8.6951106069675183E-2</v>
      </c>
      <c r="D3450" s="14">
        <v>293523866.8442623</v>
      </c>
    </row>
    <row r="3451" spans="1:4">
      <c r="A3451" s="12">
        <v>37901</v>
      </c>
      <c r="B3451" s="7">
        <v>5976471428571.4277</v>
      </c>
      <c r="C3451" s="13">
        <v>8.3620227523222054E-2</v>
      </c>
      <c r="D3451" s="14">
        <v>293531274.77049178</v>
      </c>
    </row>
    <row r="3452" spans="1:4">
      <c r="A3452" s="12">
        <v>37902</v>
      </c>
      <c r="B3452" s="7">
        <v>5985742857142.8574</v>
      </c>
      <c r="C3452" s="13">
        <v>8.4618607847813707E-2</v>
      </c>
      <c r="D3452" s="14">
        <v>293538682.69672132</v>
      </c>
    </row>
    <row r="3453" spans="1:4">
      <c r="A3453" s="12">
        <v>37903</v>
      </c>
      <c r="B3453" s="7">
        <v>5995014285714.2852</v>
      </c>
      <c r="C3453" s="13">
        <v>7.8140211874846474E-2</v>
      </c>
      <c r="D3453" s="14">
        <v>293546090.62295079</v>
      </c>
    </row>
    <row r="3454" spans="1:4">
      <c r="A3454" s="12">
        <v>37904</v>
      </c>
      <c r="B3454" s="7">
        <v>6004285714285.7148</v>
      </c>
      <c r="C3454" s="13">
        <v>7.4738921283295956E-2</v>
      </c>
      <c r="D3454" s="14">
        <v>293553498.54918033</v>
      </c>
    </row>
    <row r="3455" spans="1:4">
      <c r="A3455" s="12">
        <v>37907</v>
      </c>
      <c r="B3455" s="7">
        <v>6032100000000</v>
      </c>
      <c r="C3455" s="13">
        <v>7.5861281385258578E-2</v>
      </c>
      <c r="D3455" s="14">
        <v>293575722.32786888</v>
      </c>
    </row>
    <row r="3456" spans="1:4">
      <c r="A3456" s="12">
        <v>37908</v>
      </c>
      <c r="B3456" s="7">
        <v>6032157142857.1436</v>
      </c>
      <c r="C3456" s="13">
        <v>7.6869382496459693E-2</v>
      </c>
      <c r="D3456" s="14">
        <v>293583130.25409836</v>
      </c>
    </row>
    <row r="3457" spans="1:4">
      <c r="A3457" s="12">
        <v>37909</v>
      </c>
      <c r="B3457" s="7">
        <v>6032214285714.2861</v>
      </c>
      <c r="C3457" s="13">
        <v>7.7534030508855781E-2</v>
      </c>
      <c r="D3457" s="14">
        <v>293590538.18032789</v>
      </c>
    </row>
    <row r="3458" spans="1:4">
      <c r="A3458" s="12">
        <v>37910</v>
      </c>
      <c r="B3458" s="7">
        <v>6032271428571.4287</v>
      </c>
      <c r="C3458" s="13">
        <v>7.8162576315592258E-2</v>
      </c>
      <c r="D3458" s="14">
        <v>293597946.10655737</v>
      </c>
    </row>
    <row r="3459" spans="1:4">
      <c r="A3459" s="12">
        <v>37911</v>
      </c>
      <c r="B3459" s="7">
        <v>6032328571428.5713</v>
      </c>
      <c r="C3459" s="13">
        <v>8.4503718945072595E-2</v>
      </c>
      <c r="D3459" s="14">
        <v>293605354.03278691</v>
      </c>
    </row>
    <row r="3460" spans="1:4">
      <c r="A3460" s="12">
        <v>37914</v>
      </c>
      <c r="B3460" s="7">
        <v>6032500000000</v>
      </c>
      <c r="C3460" s="13">
        <v>8.9213457383019931E-2</v>
      </c>
      <c r="D3460" s="14">
        <v>293627577.8114754</v>
      </c>
    </row>
    <row r="3461" spans="1:4">
      <c r="A3461" s="12">
        <v>37915</v>
      </c>
      <c r="B3461" s="7">
        <v>6031514285714.2852</v>
      </c>
      <c r="C3461" s="13">
        <v>8.7818691666565946E-2</v>
      </c>
      <c r="D3461" s="14">
        <v>293634985.73770493</v>
      </c>
    </row>
    <row r="3462" spans="1:4">
      <c r="A3462" s="12">
        <v>37916</v>
      </c>
      <c r="B3462" s="7">
        <v>6030528571428.5723</v>
      </c>
      <c r="C3462" s="13">
        <v>8.7718854975114655E-2</v>
      </c>
      <c r="D3462" s="14">
        <v>293642393.66393441</v>
      </c>
    </row>
    <row r="3463" spans="1:4">
      <c r="A3463" s="12">
        <v>37917</v>
      </c>
      <c r="B3463" s="7">
        <v>6029542857142.8574</v>
      </c>
      <c r="C3463" s="13">
        <v>8.7128249042911957E-2</v>
      </c>
      <c r="D3463" s="14">
        <v>293649801.59016395</v>
      </c>
    </row>
    <row r="3464" spans="1:4">
      <c r="A3464" s="12">
        <v>37918</v>
      </c>
      <c r="B3464" s="7">
        <v>6028557142857.1426</v>
      </c>
      <c r="C3464" s="13">
        <v>8.9268523945874825E-2</v>
      </c>
      <c r="D3464" s="14">
        <v>293657209.51639342</v>
      </c>
    </row>
    <row r="3465" spans="1:4">
      <c r="A3465" s="12">
        <v>37921</v>
      </c>
      <c r="B3465" s="7">
        <v>6025600000000</v>
      </c>
      <c r="C3465" s="13">
        <v>9.4555233648037501E-2</v>
      </c>
      <c r="D3465" s="14">
        <v>293679433.29508197</v>
      </c>
    </row>
    <row r="3466" spans="1:4">
      <c r="A3466" s="12">
        <v>37922</v>
      </c>
      <c r="B3466" s="7">
        <v>6018900000000.001</v>
      </c>
      <c r="C3466" s="13">
        <v>9.568716391270056E-2</v>
      </c>
      <c r="D3466" s="14">
        <v>293686841.22131145</v>
      </c>
    </row>
    <row r="3467" spans="1:4">
      <c r="A3467" s="12">
        <v>37923</v>
      </c>
      <c r="B3467" s="7">
        <v>6012200000000</v>
      </c>
      <c r="C3467" s="13">
        <v>9.7667606463846271E-2</v>
      </c>
      <c r="D3467" s="14">
        <v>293694249.14754099</v>
      </c>
    </row>
    <row r="3468" spans="1:4">
      <c r="A3468" s="12">
        <v>37924</v>
      </c>
      <c r="B3468" s="7">
        <v>6005500000000</v>
      </c>
      <c r="C3468" s="13">
        <v>9.4098974634445165E-2</v>
      </c>
      <c r="D3468" s="14">
        <v>293701657.07377046</v>
      </c>
    </row>
    <row r="3469" spans="1:4">
      <c r="A3469" s="12">
        <v>37925</v>
      </c>
      <c r="B3469" s="7">
        <v>5998800000000</v>
      </c>
      <c r="C3469" s="13">
        <v>8.9806485785929396E-2</v>
      </c>
      <c r="D3469" s="14">
        <v>293709065</v>
      </c>
    </row>
    <row r="3470" spans="1:4">
      <c r="A3470" s="12">
        <v>37928</v>
      </c>
      <c r="B3470" s="7">
        <v>5978700000000</v>
      </c>
      <c r="C3470" s="13">
        <v>9.3175943997735308E-2</v>
      </c>
      <c r="D3470" s="14">
        <v>293731288.77868855</v>
      </c>
    </row>
    <row r="3471" spans="1:4">
      <c r="A3471" s="12">
        <v>37929</v>
      </c>
      <c r="B3471" s="7">
        <v>5983757142857.1426</v>
      </c>
      <c r="C3471" s="13">
        <v>9.315634592657708E-2</v>
      </c>
      <c r="D3471" s="14">
        <v>293738696.70491803</v>
      </c>
    </row>
    <row r="3472" spans="1:4">
      <c r="A3472" s="12">
        <v>37930</v>
      </c>
      <c r="B3472" s="7">
        <v>5988814285714.2861</v>
      </c>
      <c r="C3472" s="13">
        <v>8.72796728664222E-2</v>
      </c>
      <c r="D3472" s="14">
        <v>293746104.63114756</v>
      </c>
    </row>
    <row r="3473" spans="1:4">
      <c r="A3473" s="12">
        <v>37931</v>
      </c>
      <c r="B3473" s="7">
        <v>5993871428571.4287</v>
      </c>
      <c r="C3473" s="13">
        <v>9.1210437507135714E-2</v>
      </c>
      <c r="D3473" s="14">
        <v>293753512.55737704</v>
      </c>
    </row>
    <row r="3474" spans="1:4">
      <c r="A3474" s="12">
        <v>37932</v>
      </c>
      <c r="B3474" s="7">
        <v>5998928571428.5713</v>
      </c>
      <c r="C3474" s="13">
        <v>8.9207397983375528E-2</v>
      </c>
      <c r="D3474" s="14">
        <v>293760920.48360658</v>
      </c>
    </row>
    <row r="3475" spans="1:4">
      <c r="A3475" s="12">
        <v>37935</v>
      </c>
      <c r="B3475" s="7">
        <v>6014100000000</v>
      </c>
      <c r="C3475" s="13">
        <v>8.9148978565352477E-2</v>
      </c>
      <c r="D3475" s="14">
        <v>293783144.26229507</v>
      </c>
    </row>
    <row r="3476" spans="1:4">
      <c r="A3476" s="12">
        <v>37936</v>
      </c>
      <c r="B3476" s="7">
        <v>6018814285714.2861</v>
      </c>
      <c r="C3476" s="13">
        <v>8.611247189410437E-2</v>
      </c>
      <c r="D3476" s="14">
        <v>293790552.1885246</v>
      </c>
    </row>
    <row r="3477" spans="1:4">
      <c r="A3477" s="12">
        <v>37937</v>
      </c>
      <c r="B3477" s="7">
        <v>6023528571428.5723</v>
      </c>
      <c r="C3477" s="13">
        <v>8.7797762094469906E-2</v>
      </c>
      <c r="D3477" s="14">
        <v>293797960.11475408</v>
      </c>
    </row>
    <row r="3478" spans="1:4">
      <c r="A3478" s="12">
        <v>37938</v>
      </c>
      <c r="B3478" s="7">
        <v>6028242857142.8574</v>
      </c>
      <c r="C3478" s="13">
        <v>8.5789909110980694E-2</v>
      </c>
      <c r="D3478" s="14">
        <v>293805368.04098362</v>
      </c>
    </row>
    <row r="3479" spans="1:4">
      <c r="A3479" s="12">
        <v>37939</v>
      </c>
      <c r="B3479" s="7">
        <v>6032957142857.1436</v>
      </c>
      <c r="C3479" s="13">
        <v>8.0510128567713293E-2</v>
      </c>
      <c r="D3479" s="14">
        <v>293812775.96721309</v>
      </c>
    </row>
    <row r="3480" spans="1:4">
      <c r="A3480" s="12">
        <v>37942</v>
      </c>
      <c r="B3480" s="7">
        <v>6047100000000</v>
      </c>
      <c r="C3480" s="13">
        <v>8.6727840963998895E-2</v>
      </c>
      <c r="D3480" s="14">
        <v>293834999.74590164</v>
      </c>
    </row>
    <row r="3481" spans="1:4">
      <c r="A3481" s="12">
        <v>37943</v>
      </c>
      <c r="B3481" s="7">
        <v>6049871428571.4287</v>
      </c>
      <c r="C3481" s="13">
        <v>8.2291420952957661E-2</v>
      </c>
      <c r="D3481" s="14">
        <v>293842407.67213112</v>
      </c>
    </row>
    <row r="3482" spans="1:4">
      <c r="A3482" s="12">
        <v>37944</v>
      </c>
      <c r="B3482" s="7">
        <v>6052642857142.8574</v>
      </c>
      <c r="C3482" s="13">
        <v>8.4877859639329492E-2</v>
      </c>
      <c r="D3482" s="14">
        <v>293849815.59836066</v>
      </c>
    </row>
    <row r="3483" spans="1:4">
      <c r="A3483" s="12">
        <v>37945</v>
      </c>
      <c r="B3483" s="7">
        <v>6055414285714.2861</v>
      </c>
      <c r="C3483" s="13">
        <v>8.2580216929046962E-2</v>
      </c>
      <c r="D3483" s="14">
        <v>293857223.52459013</v>
      </c>
    </row>
    <row r="3484" spans="1:4">
      <c r="A3484" s="12">
        <v>37946</v>
      </c>
      <c r="B3484" s="7">
        <v>6058185714285.7139</v>
      </c>
      <c r="C3484" s="13">
        <v>8.4515024639900641E-2</v>
      </c>
      <c r="D3484" s="14">
        <v>293864631.45081967</v>
      </c>
    </row>
    <row r="3485" spans="1:4">
      <c r="A3485" s="12">
        <v>37949</v>
      </c>
      <c r="B3485" s="7">
        <v>6066500000000</v>
      </c>
      <c r="C3485" s="13">
        <v>8.7922811103333984E-2</v>
      </c>
      <c r="D3485" s="14">
        <v>293886855.22950822</v>
      </c>
    </row>
    <row r="3486" spans="1:4">
      <c r="A3486" s="12">
        <v>37950</v>
      </c>
      <c r="B3486" s="7">
        <v>6058528571428.5713</v>
      </c>
      <c r="C3486" s="13">
        <v>8.6097011123375852E-2</v>
      </c>
      <c r="D3486" s="14">
        <v>293894263.1557377</v>
      </c>
    </row>
    <row r="3487" spans="1:4">
      <c r="A3487" s="12">
        <v>37951</v>
      </c>
      <c r="B3487" s="7">
        <v>6050557142857.1426</v>
      </c>
      <c r="C3487" s="13">
        <v>8.6615480074900025E-2</v>
      </c>
      <c r="D3487" s="14">
        <v>293901671.08196723</v>
      </c>
    </row>
    <row r="3488" spans="1:4">
      <c r="A3488" s="12">
        <v>37956</v>
      </c>
      <c r="B3488" s="7">
        <v>6010700000000</v>
      </c>
      <c r="C3488" s="13">
        <v>8.2624106189319382E-2</v>
      </c>
      <c r="D3488" s="14">
        <v>293938710.71311474</v>
      </c>
    </row>
    <row r="3489" spans="1:4">
      <c r="A3489" s="12">
        <v>37957</v>
      </c>
      <c r="B3489" s="7">
        <v>6016585714285.7139</v>
      </c>
      <c r="C3489" s="13">
        <v>7.7514865802624594E-2</v>
      </c>
      <c r="D3489" s="14">
        <v>293946118.63934427</v>
      </c>
    </row>
    <row r="3490" spans="1:4">
      <c r="A3490" s="12">
        <v>37958</v>
      </c>
      <c r="B3490" s="7">
        <v>6022471428571.4277</v>
      </c>
      <c r="C3490" s="13">
        <v>7.5028217183446627E-2</v>
      </c>
      <c r="D3490" s="14">
        <v>293953526.56557375</v>
      </c>
    </row>
    <row r="3491" spans="1:4">
      <c r="A3491" s="12">
        <v>37959</v>
      </c>
      <c r="B3491" s="7">
        <v>6028357142857.1426</v>
      </c>
      <c r="C3491" s="13">
        <v>6.9422021142364593E-2</v>
      </c>
      <c r="D3491" s="14">
        <v>293960934.49180329</v>
      </c>
    </row>
    <row r="3492" spans="1:4">
      <c r="A3492" s="12">
        <v>37960</v>
      </c>
      <c r="B3492" s="7">
        <v>6034242857142.8574</v>
      </c>
      <c r="C3492" s="13">
        <v>7.1989499106690766E-2</v>
      </c>
      <c r="D3492" s="14">
        <v>293968342.41803277</v>
      </c>
    </row>
    <row r="3493" spans="1:4">
      <c r="A3493" s="12">
        <v>37963</v>
      </c>
      <c r="B3493" s="7">
        <v>6051900000000</v>
      </c>
      <c r="C3493" s="13">
        <v>6.4051430282964089E-2</v>
      </c>
      <c r="D3493" s="14">
        <v>293990566.19672132</v>
      </c>
    </row>
    <row r="3494" spans="1:4">
      <c r="A3494" s="12">
        <v>37964</v>
      </c>
      <c r="B3494" s="7">
        <v>6054142857142.8564</v>
      </c>
      <c r="C3494" s="13">
        <v>6.5771318861560069E-2</v>
      </c>
      <c r="D3494" s="14">
        <v>293997974.12295079</v>
      </c>
    </row>
    <row r="3495" spans="1:4">
      <c r="A3495" s="12">
        <v>37965</v>
      </c>
      <c r="B3495" s="7">
        <v>6056385714285.7139</v>
      </c>
      <c r="C3495" s="13">
        <v>6.5660877262801898E-2</v>
      </c>
      <c r="D3495" s="14">
        <v>294005382.04918033</v>
      </c>
    </row>
    <row r="3496" spans="1:4">
      <c r="A3496" s="12">
        <v>37966</v>
      </c>
      <c r="B3496" s="7">
        <v>6058628571428.5713</v>
      </c>
      <c r="C3496" s="13">
        <v>6.6348706752779263E-2</v>
      </c>
      <c r="D3496" s="14">
        <v>294012789.97540987</v>
      </c>
    </row>
    <row r="3497" spans="1:4">
      <c r="A3497" s="12">
        <v>37967</v>
      </c>
      <c r="B3497" s="7">
        <v>6060871428571.4287</v>
      </c>
      <c r="C3497" s="13">
        <v>6.0768602573357637E-2</v>
      </c>
      <c r="D3497" s="14">
        <v>294020197.90163934</v>
      </c>
    </row>
    <row r="3498" spans="1:4">
      <c r="A3498" s="12">
        <v>37970</v>
      </c>
      <c r="B3498" s="7">
        <v>6067600000000</v>
      </c>
      <c r="C3498" s="13">
        <v>6.2186949831871743E-2</v>
      </c>
      <c r="D3498" s="14">
        <v>294042421.68032789</v>
      </c>
    </row>
    <row r="3499" spans="1:4">
      <c r="A3499" s="12">
        <v>37971</v>
      </c>
      <c r="B3499" s="7">
        <v>6068385714285.7148</v>
      </c>
      <c r="C3499" s="13">
        <v>6.3904841620569044E-2</v>
      </c>
      <c r="D3499" s="14">
        <v>294049829.60655737</v>
      </c>
    </row>
    <row r="3500" spans="1:4">
      <c r="A3500" s="12">
        <v>37972</v>
      </c>
      <c r="B3500" s="7">
        <v>6069171428571.4287</v>
      </c>
      <c r="C3500" s="13">
        <v>6.170205651350965E-2</v>
      </c>
      <c r="D3500" s="14">
        <v>294057237.53278691</v>
      </c>
    </row>
    <row r="3501" spans="1:4">
      <c r="A3501" s="12">
        <v>37973</v>
      </c>
      <c r="B3501" s="7">
        <v>6069957142857.1436</v>
      </c>
      <c r="C3501" s="13">
        <v>6.0429913862403602E-2</v>
      </c>
      <c r="D3501" s="14">
        <v>294064645.45901638</v>
      </c>
    </row>
    <row r="3502" spans="1:4">
      <c r="A3502" s="12">
        <v>37974</v>
      </c>
      <c r="B3502" s="7">
        <v>6070742857142.8574</v>
      </c>
      <c r="C3502" s="13">
        <v>6.2223008371978229E-2</v>
      </c>
      <c r="D3502" s="14">
        <v>294072053.38524592</v>
      </c>
    </row>
    <row r="3503" spans="1:4">
      <c r="A3503" s="12">
        <v>37977</v>
      </c>
      <c r="B3503" s="7">
        <v>6073100000000</v>
      </c>
      <c r="C3503" s="13">
        <v>6.8630830024213399E-2</v>
      </c>
      <c r="D3503" s="14">
        <v>294094277.16393441</v>
      </c>
    </row>
    <row r="3504" spans="1:4">
      <c r="A3504" s="12">
        <v>37978</v>
      </c>
      <c r="B3504" s="7">
        <v>6071800000000</v>
      </c>
      <c r="C3504" s="13">
        <v>7.002938262145797E-2</v>
      </c>
      <c r="D3504" s="14">
        <v>294101685.09016395</v>
      </c>
    </row>
    <row r="3505" spans="1:4">
      <c r="A3505" s="12">
        <v>37979</v>
      </c>
      <c r="B3505" s="7">
        <v>6070500000000</v>
      </c>
      <c r="C3505" s="13">
        <v>6.6579045628797143E-2</v>
      </c>
      <c r="D3505" s="14">
        <v>294109093.01639342</v>
      </c>
    </row>
    <row r="3506" spans="1:4">
      <c r="A3506" s="12">
        <v>37984</v>
      </c>
      <c r="B3506" s="7">
        <v>6064000000000</v>
      </c>
      <c r="C3506" s="13">
        <v>6.9246222084461156E-2</v>
      </c>
      <c r="D3506" s="14">
        <v>294146132.64754099</v>
      </c>
    </row>
    <row r="3507" spans="1:4">
      <c r="A3507" s="12">
        <v>37985</v>
      </c>
      <c r="B3507" s="7">
        <v>6062142857142.8564</v>
      </c>
      <c r="C3507" s="13">
        <v>6.5101281421452106E-2</v>
      </c>
      <c r="D3507" s="14">
        <v>294153540.57377046</v>
      </c>
    </row>
    <row r="3508" spans="1:4">
      <c r="A3508" s="12">
        <v>37986</v>
      </c>
      <c r="B3508" s="7">
        <v>6060285714285.7148</v>
      </c>
      <c r="C3508" s="13">
        <v>6.8719859935567534E-2</v>
      </c>
      <c r="D3508" s="14">
        <v>294160948.5</v>
      </c>
    </row>
    <row r="3509" spans="1:4">
      <c r="A3509" s="12">
        <v>37991</v>
      </c>
      <c r="B3509" s="7">
        <v>6051000000000</v>
      </c>
      <c r="C3509" s="13">
        <v>6.2126954553938775E-2</v>
      </c>
      <c r="D3509" s="14">
        <v>294197988.13114756</v>
      </c>
    </row>
    <row r="3510" spans="1:4">
      <c r="A3510" s="12">
        <v>37992</v>
      </c>
      <c r="B3510" s="7">
        <v>6055671428571.4287</v>
      </c>
      <c r="C3510" s="13">
        <v>6.0679091328489684E-2</v>
      </c>
      <c r="D3510" s="14">
        <v>294205396.05737704</v>
      </c>
    </row>
    <row r="3511" spans="1:4">
      <c r="A3511" s="12">
        <v>37993</v>
      </c>
      <c r="B3511" s="7">
        <v>6060342857142.8564</v>
      </c>
      <c r="C3511" s="13">
        <v>6.2022691156098188E-2</v>
      </c>
      <c r="D3511" s="14">
        <v>294212803.98360658</v>
      </c>
    </row>
    <row r="3512" spans="1:4">
      <c r="A3512" s="12">
        <v>37994</v>
      </c>
      <c r="B3512" s="7">
        <v>6065014285714.2852</v>
      </c>
      <c r="C3512" s="13">
        <v>6.0243856376281303E-2</v>
      </c>
      <c r="D3512" s="14">
        <v>294220211.90983605</v>
      </c>
    </row>
    <row r="3513" spans="1:4">
      <c r="A3513" s="12">
        <v>37995</v>
      </c>
      <c r="B3513" s="7">
        <v>6069685714285.7139</v>
      </c>
      <c r="C3513" s="13">
        <v>5.8676272331312278E-2</v>
      </c>
      <c r="D3513" s="14">
        <v>294227619.83606559</v>
      </c>
    </row>
    <row r="3514" spans="1:4">
      <c r="A3514" s="12">
        <v>37998</v>
      </c>
      <c r="B3514" s="7">
        <v>6083700000000</v>
      </c>
      <c r="C3514" s="13">
        <v>6.0359865620445159E-2</v>
      </c>
      <c r="D3514" s="14">
        <v>294249843.61475408</v>
      </c>
    </row>
    <row r="3515" spans="1:4">
      <c r="A3515" s="12">
        <v>37999</v>
      </c>
      <c r="B3515" s="7">
        <v>6078614285714.2861</v>
      </c>
      <c r="C3515" s="13">
        <v>6.4812697897227697E-2</v>
      </c>
      <c r="D3515" s="14">
        <v>294257251.54098362</v>
      </c>
    </row>
    <row r="3516" spans="1:4">
      <c r="A3516" s="12">
        <v>38000</v>
      </c>
      <c r="B3516" s="7">
        <v>6073528571428.5713</v>
      </c>
      <c r="C3516" s="13">
        <v>6.4252403182432208E-2</v>
      </c>
      <c r="D3516" s="14">
        <v>294264659.46721309</v>
      </c>
    </row>
    <row r="3517" spans="1:4">
      <c r="A3517" s="12">
        <v>38001</v>
      </c>
      <c r="B3517" s="7">
        <v>6068442857142.8574</v>
      </c>
      <c r="C3517" s="13">
        <v>7.0404814301531657E-2</v>
      </c>
      <c r="D3517" s="14">
        <v>294272067.39344263</v>
      </c>
    </row>
    <row r="3518" spans="1:4">
      <c r="A3518" s="12">
        <v>38002</v>
      </c>
      <c r="B3518" s="7">
        <v>6063357142857.1436</v>
      </c>
      <c r="C3518" s="13">
        <v>6.7205917376559801E-2</v>
      </c>
      <c r="D3518" s="14">
        <v>294279475.31967211</v>
      </c>
    </row>
    <row r="3519" spans="1:4">
      <c r="A3519" s="12">
        <v>38006</v>
      </c>
      <c r="B3519" s="7">
        <v>6045214285714.2861</v>
      </c>
      <c r="C3519" s="13">
        <v>6.2765763995022844E-2</v>
      </c>
      <c r="D3519" s="14">
        <v>294309107.02459013</v>
      </c>
    </row>
    <row r="3520" spans="1:4">
      <c r="A3520" s="12">
        <v>38007</v>
      </c>
      <c r="B3520" s="7">
        <v>6042328571428.5713</v>
      </c>
      <c r="C3520" s="13">
        <v>6.6062392936791489E-2</v>
      </c>
      <c r="D3520" s="14">
        <v>294316514.95081967</v>
      </c>
    </row>
    <row r="3521" spans="1:4">
      <c r="A3521" s="12">
        <v>38008</v>
      </c>
      <c r="B3521" s="7">
        <v>6039442857142.8574</v>
      </c>
      <c r="C3521" s="13">
        <v>6.8418580727162018E-2</v>
      </c>
      <c r="D3521" s="14">
        <v>294323922.87704921</v>
      </c>
    </row>
    <row r="3522" spans="1:4">
      <c r="A3522" s="12">
        <v>38009</v>
      </c>
      <c r="B3522" s="7">
        <v>6036557142857.1426</v>
      </c>
      <c r="C3522" s="13">
        <v>6.63274793907912E-2</v>
      </c>
      <c r="D3522" s="14">
        <v>294331330.80327868</v>
      </c>
    </row>
    <row r="3523" spans="1:4">
      <c r="A3523" s="12">
        <v>38012</v>
      </c>
      <c r="B3523" s="7">
        <v>6027900000000</v>
      </c>
      <c r="C3523" s="13">
        <v>7.0048101218548695E-2</v>
      </c>
      <c r="D3523" s="14">
        <v>294353554.58196723</v>
      </c>
    </row>
    <row r="3524" spans="1:4">
      <c r="A3524" s="12">
        <v>38013</v>
      </c>
      <c r="B3524" s="7">
        <v>6020328571428.5713</v>
      </c>
      <c r="C3524" s="13">
        <v>7.0662820733944753E-2</v>
      </c>
      <c r="D3524" s="14">
        <v>294360962.50819671</v>
      </c>
    </row>
    <row r="3525" spans="1:4">
      <c r="A3525" s="12">
        <v>38014</v>
      </c>
      <c r="B3525" s="7">
        <v>6012757142857.1426</v>
      </c>
      <c r="C3525" s="13">
        <v>7.0814411819582854E-2</v>
      </c>
      <c r="D3525" s="14">
        <v>294368370.43442625</v>
      </c>
    </row>
    <row r="3526" spans="1:4">
      <c r="A3526" s="12">
        <v>38015</v>
      </c>
      <c r="B3526" s="7">
        <v>6005185714285.7139</v>
      </c>
      <c r="C3526" s="13">
        <v>7.3281957049802574E-2</v>
      </c>
      <c r="D3526" s="14">
        <v>294375778.36065573</v>
      </c>
    </row>
    <row r="3527" spans="1:4">
      <c r="A3527" s="12">
        <v>38016</v>
      </c>
      <c r="B3527" s="7">
        <v>5997614285714.2852</v>
      </c>
      <c r="C3527" s="13">
        <v>7.576903352145975E-2</v>
      </c>
      <c r="D3527" s="14">
        <v>294383186.28688526</v>
      </c>
    </row>
    <row r="3528" spans="1:4">
      <c r="A3528" s="12">
        <v>38019</v>
      </c>
      <c r="B3528" s="7">
        <v>5974900000000</v>
      </c>
      <c r="C3528" s="13">
        <v>7.0935822842131735E-2</v>
      </c>
      <c r="D3528" s="14">
        <v>294405410.06557375</v>
      </c>
    </row>
    <row r="3529" spans="1:4">
      <c r="A3529" s="12">
        <v>38020</v>
      </c>
      <c r="B3529" s="7">
        <v>5978914285714.2852</v>
      </c>
      <c r="C3529" s="13">
        <v>7.1403207337093086E-2</v>
      </c>
      <c r="D3529" s="14">
        <v>294412817.99180329</v>
      </c>
    </row>
    <row r="3530" spans="1:4">
      <c r="A3530" s="12">
        <v>38021</v>
      </c>
      <c r="B3530" s="7">
        <v>5982928571428.5713</v>
      </c>
      <c r="C3530" s="13">
        <v>7.2931453656192996E-2</v>
      </c>
      <c r="D3530" s="14">
        <v>294420225.91803277</v>
      </c>
    </row>
    <row r="3531" spans="1:4">
      <c r="A3531" s="12">
        <v>38022</v>
      </c>
      <c r="B3531" s="7">
        <v>5986942857142.8574</v>
      </c>
      <c r="C3531" s="13">
        <v>7.5720745428639977E-2</v>
      </c>
      <c r="D3531" s="14">
        <v>294427633.8442623</v>
      </c>
    </row>
    <row r="3532" spans="1:4">
      <c r="A3532" s="12">
        <v>38023</v>
      </c>
      <c r="B3532" s="7">
        <v>5990957142857.1426</v>
      </c>
      <c r="C3532" s="13">
        <v>7.7291390842150753E-2</v>
      </c>
      <c r="D3532" s="14">
        <v>294435041.77049178</v>
      </c>
    </row>
    <row r="3533" spans="1:4">
      <c r="A3533" s="12">
        <v>38026</v>
      </c>
      <c r="B3533" s="7">
        <v>6003000000000</v>
      </c>
      <c r="C3533" s="13">
        <v>7.6714541884385035E-2</v>
      </c>
      <c r="D3533" s="14">
        <v>294457265.54918033</v>
      </c>
    </row>
    <row r="3534" spans="1:4">
      <c r="A3534" s="12">
        <v>38027</v>
      </c>
      <c r="B3534" s="7">
        <v>6008385714285.7139</v>
      </c>
      <c r="C3534" s="13">
        <v>7.4470912780935747E-2</v>
      </c>
      <c r="D3534" s="14">
        <v>294464673.47540987</v>
      </c>
    </row>
    <row r="3535" spans="1:4">
      <c r="A3535" s="12">
        <v>38028</v>
      </c>
      <c r="B3535" s="7">
        <v>6013771428571.4287</v>
      </c>
      <c r="C3535" s="13">
        <v>7.5918641587719549E-2</v>
      </c>
      <c r="D3535" s="14">
        <v>294472081.40163934</v>
      </c>
    </row>
    <row r="3536" spans="1:4">
      <c r="A3536" s="12">
        <v>38029</v>
      </c>
      <c r="B3536" s="7">
        <v>6019157142857.1426</v>
      </c>
      <c r="C3536" s="13">
        <v>7.373400965066633E-2</v>
      </c>
      <c r="D3536" s="14">
        <v>294479489.32786888</v>
      </c>
    </row>
    <row r="3537" spans="1:4">
      <c r="A3537" s="12">
        <v>38030</v>
      </c>
      <c r="B3537" s="7">
        <v>6024542857142.8574</v>
      </c>
      <c r="C3537" s="13">
        <v>7.18714549019734E-2</v>
      </c>
      <c r="D3537" s="14">
        <v>294486897.25409836</v>
      </c>
    </row>
    <row r="3538" spans="1:4">
      <c r="A3538" s="12">
        <v>38034</v>
      </c>
      <c r="B3538" s="7">
        <v>6044771428571.4287</v>
      </c>
      <c r="C3538" s="13">
        <v>7.3384345827846462E-2</v>
      </c>
      <c r="D3538" s="14">
        <v>294516528.95901638</v>
      </c>
    </row>
    <row r="3539" spans="1:4">
      <c r="A3539" s="12">
        <v>38035</v>
      </c>
      <c r="B3539" s="7">
        <v>6048842857142.8564</v>
      </c>
      <c r="C3539" s="13">
        <v>7.254129131922718E-2</v>
      </c>
      <c r="D3539" s="14">
        <v>294523936.88524592</v>
      </c>
    </row>
    <row r="3540" spans="1:4">
      <c r="A3540" s="12">
        <v>38036</v>
      </c>
      <c r="B3540" s="7">
        <v>6052914285714.2852</v>
      </c>
      <c r="C3540" s="13">
        <v>7.3128933845611213E-2</v>
      </c>
      <c r="D3540" s="14">
        <v>294531344.8114754</v>
      </c>
    </row>
    <row r="3541" spans="1:4">
      <c r="A3541" s="12">
        <v>38037</v>
      </c>
      <c r="B3541" s="7">
        <v>6056985714285.7148</v>
      </c>
      <c r="C3541" s="13">
        <v>7.4318287376500328E-2</v>
      </c>
      <c r="D3541" s="14">
        <v>294538752.73770493</v>
      </c>
    </row>
    <row r="3542" spans="1:4">
      <c r="A3542" s="12">
        <v>38040</v>
      </c>
      <c r="B3542" s="7">
        <v>6069200000000</v>
      </c>
      <c r="C3542" s="13">
        <v>7.6983914929075303E-2</v>
      </c>
      <c r="D3542" s="14">
        <v>294560976.51639342</v>
      </c>
    </row>
    <row r="3543" spans="1:4">
      <c r="A3543" s="12">
        <v>38041</v>
      </c>
      <c r="B3543" s="7">
        <v>6066185714285.7139</v>
      </c>
      <c r="C3543" s="13">
        <v>7.7264431517658563E-2</v>
      </c>
      <c r="D3543" s="14">
        <v>294568384.44262296</v>
      </c>
    </row>
    <row r="3544" spans="1:4">
      <c r="A3544" s="12">
        <v>38042</v>
      </c>
      <c r="B3544" s="7">
        <v>6063171428571.4287</v>
      </c>
      <c r="C3544" s="13">
        <v>7.4689699905871765E-2</v>
      </c>
      <c r="D3544" s="14">
        <v>294575792.36885244</v>
      </c>
    </row>
    <row r="3545" spans="1:4">
      <c r="A3545" s="12">
        <v>38043</v>
      </c>
      <c r="B3545" s="7">
        <v>6060157142857.1436</v>
      </c>
      <c r="C3545" s="13">
        <v>7.2115296926059613E-2</v>
      </c>
      <c r="D3545" s="14">
        <v>294583200.29508197</v>
      </c>
    </row>
    <row r="3546" spans="1:4">
      <c r="A3546" s="12">
        <v>38044</v>
      </c>
      <c r="B3546" s="7">
        <v>6057142857142.8564</v>
      </c>
      <c r="C3546" s="13">
        <v>7.0850351441086368E-2</v>
      </c>
      <c r="D3546" s="14">
        <v>294590608.22131145</v>
      </c>
    </row>
    <row r="3547" spans="1:4">
      <c r="A3547" s="12">
        <v>38047</v>
      </c>
      <c r="B3547" s="7">
        <v>6048100000000</v>
      </c>
      <c r="C3547" s="13">
        <v>6.8504391423565528E-2</v>
      </c>
      <c r="D3547" s="14">
        <v>294612832</v>
      </c>
    </row>
    <row r="3548" spans="1:4">
      <c r="A3548" s="12">
        <v>38048</v>
      </c>
      <c r="B3548" s="7">
        <v>6052485714285.7148</v>
      </c>
      <c r="C3548" s="13">
        <v>6.8571099011529038E-2</v>
      </c>
      <c r="D3548" s="14">
        <v>294620239.92622954</v>
      </c>
    </row>
    <row r="3549" spans="1:4">
      <c r="A3549" s="12">
        <v>38049</v>
      </c>
      <c r="B3549" s="7">
        <v>6056871428571.4287</v>
      </c>
      <c r="C3549" s="13">
        <v>7.1807066365096275E-2</v>
      </c>
      <c r="D3549" s="14">
        <v>294627647.85245901</v>
      </c>
    </row>
    <row r="3550" spans="1:4">
      <c r="A3550" s="12">
        <v>38050</v>
      </c>
      <c r="B3550" s="7">
        <v>6061257142857.1426</v>
      </c>
      <c r="C3550" s="13">
        <v>6.9747309500710952E-2</v>
      </c>
      <c r="D3550" s="14">
        <v>294635055.77868855</v>
      </c>
    </row>
    <row r="3551" spans="1:4">
      <c r="A3551" s="12">
        <v>38051</v>
      </c>
      <c r="B3551" s="7">
        <v>6065642857142.8574</v>
      </c>
      <c r="C3551" s="13">
        <v>6.9114396877077058E-2</v>
      </c>
      <c r="D3551" s="14">
        <v>294642463.70491803</v>
      </c>
    </row>
    <row r="3552" spans="1:4">
      <c r="A3552" s="12">
        <v>38054</v>
      </c>
      <c r="B3552" s="7">
        <v>6078800000000</v>
      </c>
      <c r="C3552" s="13">
        <v>7.0603655857362016E-2</v>
      </c>
      <c r="D3552" s="14">
        <v>294664687.48360658</v>
      </c>
    </row>
    <row r="3553" spans="1:4">
      <c r="A3553" s="12">
        <v>38055</v>
      </c>
      <c r="B3553" s="7">
        <v>6084971428571.4287</v>
      </c>
      <c r="C3553" s="13">
        <v>7.0463519313673173E-2</v>
      </c>
      <c r="D3553" s="14">
        <v>294672095.40983605</v>
      </c>
    </row>
    <row r="3554" spans="1:4">
      <c r="A3554" s="12">
        <v>38056</v>
      </c>
      <c r="B3554" s="7">
        <v>6091142857142.8564</v>
      </c>
      <c r="C3554" s="13">
        <v>7.1155319872153913E-2</v>
      </c>
      <c r="D3554" s="14">
        <v>294679503.33606559</v>
      </c>
    </row>
    <row r="3555" spans="1:4">
      <c r="A3555" s="12">
        <v>38057</v>
      </c>
      <c r="B3555" s="7">
        <v>6097314285714.2861</v>
      </c>
      <c r="C3555" s="13">
        <v>6.770498020701253E-2</v>
      </c>
      <c r="D3555" s="14">
        <v>294686911.26229507</v>
      </c>
    </row>
    <row r="3556" spans="1:4">
      <c r="A3556" s="12">
        <v>38058</v>
      </c>
      <c r="B3556" s="7">
        <v>6103485714285.7148</v>
      </c>
      <c r="C3556" s="13">
        <v>6.8909954464795115E-2</v>
      </c>
      <c r="D3556" s="14">
        <v>294694319.1885246</v>
      </c>
    </row>
    <row r="3557" spans="1:4">
      <c r="A3557" s="12">
        <v>38061</v>
      </c>
      <c r="B3557" s="7">
        <v>6122000000000</v>
      </c>
      <c r="C3557" s="13">
        <v>6.6058248499258537E-2</v>
      </c>
      <c r="D3557" s="14">
        <v>294716542.96721309</v>
      </c>
    </row>
    <row r="3558" spans="1:4">
      <c r="A3558" s="12">
        <v>38062</v>
      </c>
      <c r="B3558" s="7">
        <v>6124671428571.4287</v>
      </c>
      <c r="C3558" s="13">
        <v>6.6292734120604588E-2</v>
      </c>
      <c r="D3558" s="14">
        <v>294723950.89344263</v>
      </c>
    </row>
    <row r="3559" spans="1:4">
      <c r="A3559" s="12">
        <v>38063</v>
      </c>
      <c r="B3559" s="7">
        <v>6127342857142.8564</v>
      </c>
      <c r="C3559" s="13">
        <v>6.5112431787962985E-2</v>
      </c>
      <c r="D3559" s="14">
        <v>294731358.81967211</v>
      </c>
    </row>
    <row r="3560" spans="1:4">
      <c r="A3560" s="12">
        <v>38064</v>
      </c>
      <c r="B3560" s="7">
        <v>6130014285714.2852</v>
      </c>
      <c r="C3560" s="13">
        <v>6.6292247980520552E-2</v>
      </c>
      <c r="D3560" s="14">
        <v>294738766.74590164</v>
      </c>
    </row>
    <row r="3561" spans="1:4">
      <c r="A3561" s="12">
        <v>38065</v>
      </c>
      <c r="B3561" s="7">
        <v>6132685714285.7139</v>
      </c>
      <c r="C3561" s="13">
        <v>6.6592134936899666E-2</v>
      </c>
      <c r="D3561" s="14">
        <v>294746174.67213112</v>
      </c>
    </row>
    <row r="3562" spans="1:4">
      <c r="A3562" s="12">
        <v>38068</v>
      </c>
      <c r="B3562" s="7">
        <v>6140700000000</v>
      </c>
      <c r="C3562" s="13">
        <v>6.816774213507637E-2</v>
      </c>
      <c r="D3562" s="14">
        <v>294768398.45081967</v>
      </c>
    </row>
    <row r="3563" spans="1:4">
      <c r="A3563" s="12">
        <v>38069</v>
      </c>
      <c r="B3563" s="7">
        <v>6140028571428.5713</v>
      </c>
      <c r="C3563" s="13">
        <v>6.7919286162891321E-2</v>
      </c>
      <c r="D3563" s="14">
        <v>294775806.37704921</v>
      </c>
    </row>
    <row r="3564" spans="1:4">
      <c r="A3564" s="12">
        <v>38070</v>
      </c>
      <c r="B3564" s="7">
        <v>6139357142857.1436</v>
      </c>
      <c r="C3564" s="13">
        <v>6.9560935762336906E-2</v>
      </c>
      <c r="D3564" s="14">
        <v>294783214.30327868</v>
      </c>
    </row>
    <row r="3565" spans="1:4">
      <c r="A3565" s="12">
        <v>38071</v>
      </c>
      <c r="B3565" s="7">
        <v>6138685714285.7139</v>
      </c>
      <c r="C3565" s="13">
        <v>7.2681270480612264E-2</v>
      </c>
      <c r="D3565" s="14">
        <v>294790622.22950822</v>
      </c>
    </row>
    <row r="3566" spans="1:4">
      <c r="A3566" s="12">
        <v>38072</v>
      </c>
      <c r="B3566" s="7">
        <v>6138014285714.2852</v>
      </c>
      <c r="C3566" s="13">
        <v>7.1684888488776105E-2</v>
      </c>
      <c r="D3566" s="14">
        <v>294798030.1557377</v>
      </c>
    </row>
    <row r="3567" spans="1:4">
      <c r="A3567" s="12">
        <v>38075</v>
      </c>
      <c r="B3567" s="7">
        <v>6136000000000</v>
      </c>
      <c r="C3567" s="13">
        <v>7.2427987383941947E-2</v>
      </c>
      <c r="D3567" s="14">
        <v>294820253.93442625</v>
      </c>
    </row>
    <row r="3568" spans="1:4">
      <c r="A3568" s="12">
        <v>38076</v>
      </c>
      <c r="B3568" s="7">
        <v>6135657142857.1436</v>
      </c>
      <c r="C3568" s="13">
        <v>6.7349747450127742E-2</v>
      </c>
      <c r="D3568" s="14">
        <v>294827661.86065573</v>
      </c>
    </row>
    <row r="3569" spans="1:4">
      <c r="A3569" s="12">
        <v>38077</v>
      </c>
      <c r="B3569" s="7">
        <v>6135314285714.2861</v>
      </c>
      <c r="C3569" s="13">
        <v>6.6347609865458013E-2</v>
      </c>
      <c r="D3569" s="14">
        <v>294835069.78688526</v>
      </c>
    </row>
    <row r="3570" spans="1:4">
      <c r="A3570" s="12">
        <v>38078</v>
      </c>
      <c r="B3570" s="7">
        <v>6134971428571.4287</v>
      </c>
      <c r="C3570" s="13">
        <v>6.9946913417297113E-2</v>
      </c>
      <c r="D3570" s="14">
        <v>294842477.71311474</v>
      </c>
    </row>
    <row r="3571" spans="1:4">
      <c r="A3571" s="12">
        <v>38079</v>
      </c>
      <c r="B3571" s="7">
        <v>6134628571428.5713</v>
      </c>
      <c r="C3571" s="13">
        <v>6.9383991450921029E-2</v>
      </c>
      <c r="D3571" s="14">
        <v>294849885.63934427</v>
      </c>
    </row>
    <row r="3572" spans="1:4">
      <c r="A3572" s="12">
        <v>38082</v>
      </c>
      <c r="B3572" s="7">
        <v>6133600000000</v>
      </c>
      <c r="C3572" s="13">
        <v>6.9494808946827566E-2</v>
      </c>
      <c r="D3572" s="14">
        <v>294872109.41803277</v>
      </c>
    </row>
    <row r="3573" spans="1:4">
      <c r="A3573" s="12">
        <v>38083</v>
      </c>
      <c r="B3573" s="7">
        <v>6145142857142.8574</v>
      </c>
      <c r="C3573" s="13">
        <v>6.8551564109904178E-2</v>
      </c>
      <c r="D3573" s="14">
        <v>294879517.3442623</v>
      </c>
    </row>
    <row r="3574" spans="1:4">
      <c r="A3574" s="12">
        <v>38084</v>
      </c>
      <c r="B3574" s="7">
        <v>6156685714285.7139</v>
      </c>
      <c r="C3574" s="13">
        <v>6.6364095476889082E-2</v>
      </c>
      <c r="D3574" s="14">
        <v>294886925.27049178</v>
      </c>
    </row>
    <row r="3575" spans="1:4">
      <c r="A3575" s="12">
        <v>38085</v>
      </c>
      <c r="B3575" s="7">
        <v>6168228571428.5713</v>
      </c>
      <c r="C3575" s="13">
        <v>6.4440470154470422E-2</v>
      </c>
      <c r="D3575" s="14">
        <v>294894333.19672132</v>
      </c>
    </row>
    <row r="3576" spans="1:4">
      <c r="A3576" s="12">
        <v>38089</v>
      </c>
      <c r="B3576" s="7">
        <v>6214400000000</v>
      </c>
      <c r="C3576" s="13">
        <v>6.2958730004068236E-2</v>
      </c>
      <c r="D3576" s="14">
        <v>294923964.90163934</v>
      </c>
    </row>
    <row r="3577" spans="1:4">
      <c r="A3577" s="12">
        <v>38090</v>
      </c>
      <c r="B3577" s="7">
        <v>6216942857142.8574</v>
      </c>
      <c r="C3577" s="13">
        <v>6.5700204416679689E-2</v>
      </c>
      <c r="D3577" s="14">
        <v>294931372.82786888</v>
      </c>
    </row>
    <row r="3578" spans="1:4">
      <c r="A3578" s="12">
        <v>38091</v>
      </c>
      <c r="B3578" s="7">
        <v>6219485714285.7139</v>
      </c>
      <c r="C3578" s="13">
        <v>6.6813987903046795E-2</v>
      </c>
      <c r="D3578" s="14">
        <v>294938780.75409836</v>
      </c>
    </row>
    <row r="3579" spans="1:4">
      <c r="A3579" s="12">
        <v>38092</v>
      </c>
      <c r="B3579" s="7">
        <v>6222028571428.5713</v>
      </c>
      <c r="C3579" s="13">
        <v>6.579556510581526E-2</v>
      </c>
      <c r="D3579" s="14">
        <v>294946188.68032789</v>
      </c>
    </row>
    <row r="3580" spans="1:4">
      <c r="A3580" s="12">
        <v>38093</v>
      </c>
      <c r="B3580" s="7">
        <v>6224571428571.4287</v>
      </c>
      <c r="C3580" s="13">
        <v>6.6734099190379828E-2</v>
      </c>
      <c r="D3580" s="14">
        <v>294953596.60655737</v>
      </c>
    </row>
    <row r="3581" spans="1:4">
      <c r="A3581" s="12">
        <v>38096</v>
      </c>
      <c r="B3581" s="7">
        <v>6232200000000</v>
      </c>
      <c r="C3581" s="13">
        <v>6.8164964224372931E-2</v>
      </c>
      <c r="D3581" s="14">
        <v>294975820.38524592</v>
      </c>
    </row>
    <row r="3582" spans="1:4">
      <c r="A3582" s="12">
        <v>38097</v>
      </c>
      <c r="B3582" s="7">
        <v>6230742857142.8574</v>
      </c>
      <c r="C3582" s="13">
        <v>6.7517402958370623E-2</v>
      </c>
      <c r="D3582" s="14">
        <v>294983228.3114754</v>
      </c>
    </row>
    <row r="3583" spans="1:4">
      <c r="A3583" s="12">
        <v>38098</v>
      </c>
      <c r="B3583" s="7">
        <v>6229285714285.7139</v>
      </c>
      <c r="C3583" s="13">
        <v>6.9756914968702732E-2</v>
      </c>
      <c r="D3583" s="14">
        <v>294990636.23770493</v>
      </c>
    </row>
    <row r="3584" spans="1:4">
      <c r="A3584" s="12">
        <v>38099</v>
      </c>
      <c r="B3584" s="7">
        <v>6227828571428.5713</v>
      </c>
      <c r="C3584" s="13">
        <v>6.7998239114789027E-2</v>
      </c>
      <c r="D3584" s="14">
        <v>294998044.16393441</v>
      </c>
    </row>
    <row r="3585" spans="1:4">
      <c r="A3585" s="12">
        <v>38100</v>
      </c>
      <c r="B3585" s="7">
        <v>6226371428571.4287</v>
      </c>
      <c r="C3585" s="13">
        <v>6.8844325108972468E-2</v>
      </c>
      <c r="D3585" s="14">
        <v>295005452.09016395</v>
      </c>
    </row>
    <row r="3586" spans="1:4">
      <c r="A3586" s="12">
        <v>38103</v>
      </c>
      <c r="B3586" s="7">
        <v>6222000000000</v>
      </c>
      <c r="C3586" s="13">
        <v>6.6293902985955291E-2</v>
      </c>
      <c r="D3586" s="14">
        <v>295027675.86885244</v>
      </c>
    </row>
    <row r="3587" spans="1:4">
      <c r="A3587" s="12">
        <v>38104</v>
      </c>
      <c r="B3587" s="7">
        <v>6212871428571.4287</v>
      </c>
      <c r="C3587" s="13">
        <v>6.4561418667763701E-2</v>
      </c>
      <c r="D3587" s="14">
        <v>295035083.79508197</v>
      </c>
    </row>
    <row r="3588" spans="1:4">
      <c r="A3588" s="12">
        <v>38105</v>
      </c>
      <c r="B3588" s="7">
        <v>6203742857142.8574</v>
      </c>
      <c r="C3588" s="13">
        <v>6.4033114844211883E-2</v>
      </c>
      <c r="D3588" s="14">
        <v>295042491.72131145</v>
      </c>
    </row>
    <row r="3589" spans="1:4">
      <c r="A3589" s="12">
        <v>38106</v>
      </c>
      <c r="B3589" s="7">
        <v>6194614285714.2861</v>
      </c>
      <c r="C3589" s="13">
        <v>6.4398489868152026E-2</v>
      </c>
      <c r="D3589" s="14">
        <v>295049899.64754099</v>
      </c>
    </row>
    <row r="3590" spans="1:4">
      <c r="A3590" s="12">
        <v>38107</v>
      </c>
      <c r="B3590" s="7">
        <v>6185485714285.7148</v>
      </c>
      <c r="C3590" s="13">
        <v>6.4842312659080054E-2</v>
      </c>
      <c r="D3590" s="14">
        <v>295057307.57377046</v>
      </c>
    </row>
    <row r="3591" spans="1:4">
      <c r="A3591" s="12">
        <v>38110</v>
      </c>
      <c r="B3591" s="7">
        <v>6158100000000</v>
      </c>
      <c r="C3591" s="13">
        <v>6.0738585865831037E-2</v>
      </c>
      <c r="D3591" s="14">
        <v>295079531.35245901</v>
      </c>
    </row>
    <row r="3592" spans="1:4">
      <c r="A3592" s="12">
        <v>38111</v>
      </c>
      <c r="B3592" s="7">
        <v>6162100000000</v>
      </c>
      <c r="C3592" s="13">
        <v>5.9531357663237555E-2</v>
      </c>
      <c r="D3592" s="14">
        <v>295086939.27868855</v>
      </c>
    </row>
    <row r="3593" spans="1:4">
      <c r="A3593" s="12">
        <v>38112</v>
      </c>
      <c r="B3593" s="7">
        <v>6166100000000</v>
      </c>
      <c r="C3593" s="13">
        <v>5.8563343399667081E-2</v>
      </c>
      <c r="D3593" s="14">
        <v>295094347.20491803</v>
      </c>
    </row>
    <row r="3594" spans="1:4">
      <c r="A3594" s="12">
        <v>38113</v>
      </c>
      <c r="B3594" s="7">
        <v>6170100000000</v>
      </c>
      <c r="C3594" s="13">
        <v>5.9460853573869495E-2</v>
      </c>
      <c r="D3594" s="14">
        <v>295101755.13114756</v>
      </c>
    </row>
    <row r="3595" spans="1:4">
      <c r="A3595" s="12">
        <v>38114</v>
      </c>
      <c r="B3595" s="7">
        <v>6174100000000</v>
      </c>
      <c r="C3595" s="13">
        <v>5.8307770739006372E-2</v>
      </c>
      <c r="D3595" s="14">
        <v>295109163.05737704</v>
      </c>
    </row>
    <row r="3596" spans="1:4">
      <c r="A3596" s="12">
        <v>38117</v>
      </c>
      <c r="B3596" s="7">
        <v>6186100000000</v>
      </c>
      <c r="C3596" s="13">
        <v>6.0275592518943273E-2</v>
      </c>
      <c r="D3596" s="14">
        <v>295131386.83606559</v>
      </c>
    </row>
    <row r="3597" spans="1:4">
      <c r="A3597" s="12">
        <v>38118</v>
      </c>
      <c r="B3597" s="7">
        <v>6190642857142.8574</v>
      </c>
      <c r="C3597" s="13">
        <v>5.7445023601596548E-2</v>
      </c>
      <c r="D3597" s="14">
        <v>295138794.76229507</v>
      </c>
    </row>
    <row r="3598" spans="1:4">
      <c r="A3598" s="12">
        <v>38119</v>
      </c>
      <c r="B3598" s="7">
        <v>6195185714285.7139</v>
      </c>
      <c r="C3598" s="13">
        <v>5.6538892090571405E-2</v>
      </c>
      <c r="D3598" s="14">
        <v>295146202.6885246</v>
      </c>
    </row>
    <row r="3599" spans="1:4">
      <c r="A3599" s="12">
        <v>38120</v>
      </c>
      <c r="B3599" s="7">
        <v>6199728571428.5713</v>
      </c>
      <c r="C3599" s="13">
        <v>5.5733976244664772E-2</v>
      </c>
      <c r="D3599" s="14">
        <v>295153610.61475408</v>
      </c>
    </row>
    <row r="3600" spans="1:4">
      <c r="A3600" s="12">
        <v>38121</v>
      </c>
      <c r="B3600" s="7">
        <v>6204271428571.4287</v>
      </c>
      <c r="C3600" s="13">
        <v>5.5966146449413626E-2</v>
      </c>
      <c r="D3600" s="14">
        <v>295161018.54098362</v>
      </c>
    </row>
    <row r="3601" spans="1:4">
      <c r="A3601" s="12">
        <v>38124</v>
      </c>
      <c r="B3601" s="7">
        <v>6217900000000</v>
      </c>
      <c r="C3601" s="13">
        <v>5.5652582878824901E-2</v>
      </c>
      <c r="D3601" s="14">
        <v>295183242.31967211</v>
      </c>
    </row>
    <row r="3602" spans="1:4">
      <c r="A3602" s="12">
        <v>38125</v>
      </c>
      <c r="B3602" s="7">
        <v>6221971428571.4277</v>
      </c>
      <c r="C3602" s="13">
        <v>5.8683773437601207E-2</v>
      </c>
      <c r="D3602" s="14">
        <v>295190650.24590164</v>
      </c>
    </row>
    <row r="3603" spans="1:4">
      <c r="A3603" s="12">
        <v>38126</v>
      </c>
      <c r="B3603" s="7">
        <v>6226042857142.8564</v>
      </c>
      <c r="C3603" s="13">
        <v>5.5432741891999357E-2</v>
      </c>
      <c r="D3603" s="14">
        <v>295198058.17213112</v>
      </c>
    </row>
    <row r="3604" spans="1:4">
      <c r="A3604" s="12">
        <v>38127</v>
      </c>
      <c r="B3604" s="7">
        <v>6230114285714.2852</v>
      </c>
      <c r="C3604" s="13">
        <v>5.701295113061379E-2</v>
      </c>
      <c r="D3604" s="14">
        <v>295205466.09836066</v>
      </c>
    </row>
    <row r="3605" spans="1:4">
      <c r="A3605" s="12">
        <v>38128</v>
      </c>
      <c r="B3605" s="7">
        <v>6234185714285.7139</v>
      </c>
      <c r="C3605" s="13">
        <v>5.7872499385641027E-2</v>
      </c>
      <c r="D3605" s="14">
        <v>295212874.02459013</v>
      </c>
    </row>
    <row r="3606" spans="1:4">
      <c r="A3606" s="12">
        <v>38131</v>
      </c>
      <c r="B3606" s="7">
        <v>6246400000000</v>
      </c>
      <c r="C3606" s="13">
        <v>5.3602113296840288E-2</v>
      </c>
      <c r="D3606" s="14">
        <v>295235097.80327868</v>
      </c>
    </row>
    <row r="3607" spans="1:4">
      <c r="A3607" s="12">
        <v>38132</v>
      </c>
      <c r="B3607" s="7">
        <v>6238214285714.2852</v>
      </c>
      <c r="C3607" s="13">
        <v>5.4375254576189039E-2</v>
      </c>
      <c r="D3607" s="14">
        <v>295242505.72950822</v>
      </c>
    </row>
    <row r="3608" spans="1:4">
      <c r="A3608" s="12">
        <v>38133</v>
      </c>
      <c r="B3608" s="7">
        <v>6230028571428.5713</v>
      </c>
      <c r="C3608" s="13">
        <v>5.4830113100446318E-2</v>
      </c>
      <c r="D3608" s="14">
        <v>295249913.6557377</v>
      </c>
    </row>
    <row r="3609" spans="1:4">
      <c r="A3609" s="12">
        <v>38134</v>
      </c>
      <c r="B3609" s="7">
        <v>6221842857142.8564</v>
      </c>
      <c r="C3609" s="13">
        <v>5.6893101271774001E-2</v>
      </c>
      <c r="D3609" s="14">
        <v>295257321.58196723</v>
      </c>
    </row>
    <row r="3610" spans="1:4">
      <c r="A3610" s="12">
        <v>38135</v>
      </c>
      <c r="B3610" s="7">
        <v>6213657142857.1436</v>
      </c>
      <c r="C3610" s="13">
        <v>5.729245262756838E-2</v>
      </c>
      <c r="D3610" s="14">
        <v>295264729.50819671</v>
      </c>
    </row>
    <row r="3611" spans="1:4">
      <c r="A3611" s="12">
        <v>38139</v>
      </c>
      <c r="B3611" s="7">
        <v>6191928571428.5713</v>
      </c>
      <c r="C3611" s="13">
        <v>5.3181991125129023E-2</v>
      </c>
      <c r="D3611" s="14">
        <v>295294361.21311474</v>
      </c>
    </row>
    <row r="3612" spans="1:4">
      <c r="A3612" s="12">
        <v>38140</v>
      </c>
      <c r="B3612" s="7">
        <v>6194757142857.1426</v>
      </c>
      <c r="C3612" s="13">
        <v>5.6658259523704686E-2</v>
      </c>
      <c r="D3612" s="14">
        <v>295301769.13934427</v>
      </c>
    </row>
    <row r="3613" spans="1:4">
      <c r="A3613" s="12">
        <v>38141</v>
      </c>
      <c r="B3613" s="7">
        <v>6197585714285.7139</v>
      </c>
      <c r="C3613" s="13">
        <v>5.852700659552465E-2</v>
      </c>
      <c r="D3613" s="14">
        <v>295309177.06557375</v>
      </c>
    </row>
    <row r="3614" spans="1:4">
      <c r="A3614" s="12">
        <v>38142</v>
      </c>
      <c r="B3614" s="7">
        <v>6200414285714.2861</v>
      </c>
      <c r="C3614" s="13">
        <v>6.0177725478636861E-2</v>
      </c>
      <c r="D3614" s="14">
        <v>295316584.99180329</v>
      </c>
    </row>
    <row r="3615" spans="1:4">
      <c r="A3615" s="12">
        <v>38145</v>
      </c>
      <c r="B3615" s="7">
        <v>6208900000000</v>
      </c>
      <c r="C3615" s="13">
        <v>6.0359696079938116E-2</v>
      </c>
      <c r="D3615" s="14">
        <v>295338808.77049178</v>
      </c>
    </row>
    <row r="3616" spans="1:4">
      <c r="A3616" s="12">
        <v>38146</v>
      </c>
      <c r="B3616" s="7">
        <v>6216557142857.1426</v>
      </c>
      <c r="C3616" s="13">
        <v>6.2745186332766822E-2</v>
      </c>
      <c r="D3616" s="14">
        <v>295346216.69672132</v>
      </c>
    </row>
    <row r="3617" spans="1:4">
      <c r="A3617" s="12">
        <v>38147</v>
      </c>
      <c r="B3617" s="7">
        <v>6224214285714.2852</v>
      </c>
      <c r="C3617" s="13">
        <v>6.2748196329063796E-2</v>
      </c>
      <c r="D3617" s="14">
        <v>295353624.62295079</v>
      </c>
    </row>
    <row r="3618" spans="1:4">
      <c r="A3618" s="12">
        <v>38148</v>
      </c>
      <c r="B3618" s="7">
        <v>6231871428571.4287</v>
      </c>
      <c r="C3618" s="13">
        <v>6.0840479751892086E-2</v>
      </c>
      <c r="D3618" s="14">
        <v>295361032.54918033</v>
      </c>
    </row>
    <row r="3619" spans="1:4">
      <c r="A3619" s="12">
        <v>38152</v>
      </c>
      <c r="B3619" s="7">
        <v>6262500000000</v>
      </c>
      <c r="C3619" s="13">
        <v>6.1410115220766059E-2</v>
      </c>
      <c r="D3619" s="14">
        <v>295390664.25409836</v>
      </c>
    </row>
    <row r="3620" spans="1:4">
      <c r="A3620" s="12">
        <v>38153</v>
      </c>
      <c r="B3620" s="7">
        <v>6263485714285.7148</v>
      </c>
      <c r="C3620" s="13">
        <v>6.1441341928037983E-2</v>
      </c>
      <c r="D3620" s="14">
        <v>295398072.18032789</v>
      </c>
    </row>
    <row r="3621" spans="1:4">
      <c r="A3621" s="12">
        <v>38154</v>
      </c>
      <c r="B3621" s="7">
        <v>6264471428571.4277</v>
      </c>
      <c r="C3621" s="13">
        <v>5.9890140091268841E-2</v>
      </c>
      <c r="D3621" s="14">
        <v>295405480.10655737</v>
      </c>
    </row>
    <row r="3622" spans="1:4">
      <c r="A3622" s="12">
        <v>38155</v>
      </c>
      <c r="B3622" s="7">
        <v>6265457142857.1426</v>
      </c>
      <c r="C3622" s="13">
        <v>5.7928512874764276E-2</v>
      </c>
      <c r="D3622" s="14">
        <v>295412888.03278691</v>
      </c>
    </row>
    <row r="3623" spans="1:4">
      <c r="A3623" s="12">
        <v>38156</v>
      </c>
      <c r="B3623" s="7">
        <v>6266442857142.8574</v>
      </c>
      <c r="C3623" s="13">
        <v>5.8004165061264247E-2</v>
      </c>
      <c r="D3623" s="14">
        <v>295420295.95901638</v>
      </c>
    </row>
    <row r="3624" spans="1:4">
      <c r="A3624" s="12">
        <v>38159</v>
      </c>
      <c r="B3624" s="7">
        <v>6269400000000</v>
      </c>
      <c r="C3624" s="13">
        <v>6.0602939524752521E-2</v>
      </c>
      <c r="D3624" s="14">
        <v>295442519.73770493</v>
      </c>
    </row>
    <row r="3625" spans="1:4">
      <c r="A3625" s="12">
        <v>38160</v>
      </c>
      <c r="B3625" s="7">
        <v>6264114285714.2852</v>
      </c>
      <c r="C3625" s="13">
        <v>5.9517714448675034E-2</v>
      </c>
      <c r="D3625" s="14">
        <v>295449927.66393441</v>
      </c>
    </row>
    <row r="3626" spans="1:4">
      <c r="A3626" s="12">
        <v>38161</v>
      </c>
      <c r="B3626" s="7">
        <v>6258828571428.5713</v>
      </c>
      <c r="C3626" s="13">
        <v>6.0088730919827728E-2</v>
      </c>
      <c r="D3626" s="14">
        <v>295457335.59016395</v>
      </c>
    </row>
    <row r="3627" spans="1:4">
      <c r="A3627" s="12">
        <v>38162</v>
      </c>
      <c r="B3627" s="7">
        <v>6253542857142.8564</v>
      </c>
      <c r="C3627" s="13">
        <v>5.8815199126772369E-2</v>
      </c>
      <c r="D3627" s="14">
        <v>295464743.51639342</v>
      </c>
    </row>
    <row r="3628" spans="1:4">
      <c r="A3628" s="12">
        <v>38163</v>
      </c>
      <c r="B3628" s="7">
        <v>6248257142857.1426</v>
      </c>
      <c r="C3628" s="13">
        <v>6.0625452800635311E-2</v>
      </c>
      <c r="D3628" s="14">
        <v>295472151.44262296</v>
      </c>
    </row>
    <row r="3629" spans="1:4">
      <c r="A3629" s="12">
        <v>38166</v>
      </c>
      <c r="B3629" s="7">
        <v>6232400000000</v>
      </c>
      <c r="C3629" s="13">
        <v>6.3909263164393104E-2</v>
      </c>
      <c r="D3629" s="14">
        <v>295494375.22131145</v>
      </c>
    </row>
    <row r="3630" spans="1:4">
      <c r="A3630" s="12">
        <v>38167</v>
      </c>
      <c r="B3630" s="7">
        <v>6227299999999.999</v>
      </c>
      <c r="C3630" s="13">
        <v>6.4839562347894647E-2</v>
      </c>
      <c r="D3630" s="14">
        <v>295501783.14754099</v>
      </c>
    </row>
    <row r="3631" spans="1:4">
      <c r="A3631" s="12">
        <v>38168</v>
      </c>
      <c r="B3631" s="7">
        <v>6222200000000</v>
      </c>
      <c r="C3631" s="13">
        <v>6.2710279770452237E-2</v>
      </c>
      <c r="D3631" s="14">
        <v>295509191.07377046</v>
      </c>
    </row>
    <row r="3632" spans="1:4">
      <c r="A3632" s="12">
        <v>38169</v>
      </c>
      <c r="B3632" s="7">
        <v>6217099999999.999</v>
      </c>
      <c r="C3632" s="13">
        <v>6.0392051912039793E-2</v>
      </c>
      <c r="D3632" s="14">
        <v>295516599</v>
      </c>
    </row>
    <row r="3633" spans="1:4">
      <c r="A3633" s="12">
        <v>38170</v>
      </c>
      <c r="B3633" s="7">
        <v>6212000000000</v>
      </c>
      <c r="C3633" s="13">
        <v>6.1341040667894642E-2</v>
      </c>
      <c r="D3633" s="14">
        <v>295524443.6931507</v>
      </c>
    </row>
    <row r="3634" spans="1:4">
      <c r="A3634" s="12">
        <v>38174</v>
      </c>
      <c r="B3634" s="7">
        <v>6207085714285.7139</v>
      </c>
      <c r="C3634" s="13">
        <v>5.7917314934435866E-2</v>
      </c>
      <c r="D3634" s="14">
        <v>295555822.46575344</v>
      </c>
    </row>
    <row r="3635" spans="1:4">
      <c r="A3635" s="12">
        <v>38175</v>
      </c>
      <c r="B3635" s="7">
        <v>6217471428571.4277</v>
      </c>
      <c r="C3635" s="13">
        <v>5.8914001867940713E-2</v>
      </c>
      <c r="D3635" s="14">
        <v>295563667.15890414</v>
      </c>
    </row>
    <row r="3636" spans="1:4">
      <c r="A3636" s="12">
        <v>38176</v>
      </c>
      <c r="B3636" s="7">
        <v>6227857142857.1426</v>
      </c>
      <c r="C3636" s="13">
        <v>5.8773996282651064E-2</v>
      </c>
      <c r="D3636" s="14">
        <v>295571511.85205477</v>
      </c>
    </row>
    <row r="3637" spans="1:4">
      <c r="A3637" s="12">
        <v>38177</v>
      </c>
      <c r="B3637" s="7">
        <v>6238242857142.8574</v>
      </c>
      <c r="C3637" s="13">
        <v>5.9565233448134809E-2</v>
      </c>
      <c r="D3637" s="14">
        <v>295579356.54520547</v>
      </c>
    </row>
    <row r="3638" spans="1:4">
      <c r="A3638" s="12">
        <v>38180</v>
      </c>
      <c r="B3638" s="7">
        <v>6269400000000</v>
      </c>
      <c r="C3638" s="13">
        <v>6.2339275652376756E-2</v>
      </c>
      <c r="D3638" s="14">
        <v>295602890.62465751</v>
      </c>
    </row>
    <row r="3639" spans="1:4">
      <c r="A3639" s="12">
        <v>38181</v>
      </c>
      <c r="B3639" s="7">
        <v>6269457142857.1426</v>
      </c>
      <c r="C3639" s="13">
        <v>6.1991730210101265E-2</v>
      </c>
      <c r="D3639" s="14">
        <v>295610735.31780821</v>
      </c>
    </row>
    <row r="3640" spans="1:4">
      <c r="A3640" s="12">
        <v>38182</v>
      </c>
      <c r="B3640" s="7">
        <v>6269514285714.2852</v>
      </c>
      <c r="C3640" s="13">
        <v>5.9656968839245428E-2</v>
      </c>
      <c r="D3640" s="14">
        <v>295618580.01095891</v>
      </c>
    </row>
    <row r="3641" spans="1:4">
      <c r="A3641" s="12">
        <v>38183</v>
      </c>
      <c r="B3641" s="7">
        <v>6269571428571.4287</v>
      </c>
      <c r="C3641" s="13">
        <v>6.0938897291092607E-2</v>
      </c>
      <c r="D3641" s="14">
        <v>295626424.70410961</v>
      </c>
    </row>
    <row r="3642" spans="1:4">
      <c r="A3642" s="12">
        <v>38184</v>
      </c>
      <c r="B3642" s="7">
        <v>6269628571428.5713</v>
      </c>
      <c r="C3642" s="13">
        <v>6.0066814345408247E-2</v>
      </c>
      <c r="D3642" s="14">
        <v>295634269.39726025</v>
      </c>
    </row>
    <row r="3643" spans="1:4">
      <c r="A3643" s="12">
        <v>38187</v>
      </c>
      <c r="B3643" s="7">
        <v>6269800000000</v>
      </c>
      <c r="C3643" s="13">
        <v>6.021036489291047E-2</v>
      </c>
      <c r="D3643" s="14">
        <v>295657803.47671235</v>
      </c>
    </row>
    <row r="3644" spans="1:4">
      <c r="A3644" s="12">
        <v>38188</v>
      </c>
      <c r="B3644" s="7">
        <v>6265942857142.8574</v>
      </c>
      <c r="C3644" s="13">
        <v>6.0099399943522404E-2</v>
      </c>
      <c r="D3644" s="14">
        <v>295665648.16986299</v>
      </c>
    </row>
    <row r="3645" spans="1:4">
      <c r="A3645" s="12">
        <v>38189</v>
      </c>
      <c r="B3645" s="7">
        <v>6262085714285.7148</v>
      </c>
      <c r="C3645" s="13">
        <v>6.0497642043148794E-2</v>
      </c>
      <c r="D3645" s="14">
        <v>295673492.86301368</v>
      </c>
    </row>
    <row r="3646" spans="1:4">
      <c r="A3646" s="12">
        <v>38190</v>
      </c>
      <c r="B3646" s="7">
        <v>6258228571428.5713</v>
      </c>
      <c r="C3646" s="13">
        <v>5.7931225992717141E-2</v>
      </c>
      <c r="D3646" s="14">
        <v>295681337.55616438</v>
      </c>
    </row>
    <row r="3647" spans="1:4">
      <c r="A3647" s="12">
        <v>38191</v>
      </c>
      <c r="B3647" s="7">
        <v>6254371428571.4287</v>
      </c>
      <c r="C3647" s="13">
        <v>5.770113304552317E-2</v>
      </c>
      <c r="D3647" s="14">
        <v>295689182.24931508</v>
      </c>
    </row>
    <row r="3648" spans="1:4">
      <c r="A3648" s="12">
        <v>38194</v>
      </c>
      <c r="B3648" s="7">
        <v>6242800000000</v>
      </c>
      <c r="C3648" s="13">
        <v>5.929361328101572E-2</v>
      </c>
      <c r="D3648" s="14">
        <v>295712716.32876712</v>
      </c>
    </row>
    <row r="3649" spans="1:4">
      <c r="A3649" s="12">
        <v>38195</v>
      </c>
      <c r="B3649" s="7">
        <v>6237728571428.5713</v>
      </c>
      <c r="C3649" s="13">
        <v>5.8389717724202872E-2</v>
      </c>
      <c r="D3649" s="14">
        <v>295720561.02191782</v>
      </c>
    </row>
    <row r="3650" spans="1:4">
      <c r="A3650" s="12">
        <v>38196</v>
      </c>
      <c r="B3650" s="7">
        <v>6232657142857.1436</v>
      </c>
      <c r="C3650" s="13">
        <v>5.6380213418267246E-2</v>
      </c>
      <c r="D3650" s="14">
        <v>295728405.71506852</v>
      </c>
    </row>
    <row r="3651" spans="1:4">
      <c r="A3651" s="12">
        <v>38197</v>
      </c>
      <c r="B3651" s="7">
        <v>6227585714285.7148</v>
      </c>
      <c r="C3651" s="13">
        <v>5.6246862275619695E-2</v>
      </c>
      <c r="D3651" s="14">
        <v>295736250.40821916</v>
      </c>
    </row>
    <row r="3652" spans="1:4">
      <c r="A3652" s="12">
        <v>38198</v>
      </c>
      <c r="B3652" s="7">
        <v>6222514285714.2852</v>
      </c>
      <c r="C3652" s="13">
        <v>5.5687697557623574E-2</v>
      </c>
      <c r="D3652" s="14">
        <v>295744095.10136986</v>
      </c>
    </row>
    <row r="3653" spans="1:4">
      <c r="A3653" s="12">
        <v>38201</v>
      </c>
      <c r="B3653" s="7">
        <v>6207300000000</v>
      </c>
      <c r="C3653" s="13">
        <v>5.7967245563207002E-2</v>
      </c>
      <c r="D3653" s="14">
        <v>295767629.1808219</v>
      </c>
    </row>
    <row r="3654" spans="1:4">
      <c r="A3654" s="12">
        <v>38202</v>
      </c>
      <c r="B3654" s="7">
        <v>6212571428571.4287</v>
      </c>
      <c r="C3654" s="13">
        <v>5.7549847689333522E-2</v>
      </c>
      <c r="D3654" s="14">
        <v>295775473.87397259</v>
      </c>
    </row>
    <row r="3655" spans="1:4">
      <c r="A3655" s="12">
        <v>38203</v>
      </c>
      <c r="B3655" s="7">
        <v>6217842857142.8574</v>
      </c>
      <c r="C3655" s="13">
        <v>6.0274743201528758E-2</v>
      </c>
      <c r="D3655" s="14">
        <v>295783318.56712329</v>
      </c>
    </row>
    <row r="3656" spans="1:4">
      <c r="A3656" s="12">
        <v>38204</v>
      </c>
      <c r="B3656" s="7">
        <v>6223114285714.2861</v>
      </c>
      <c r="C3656" s="13">
        <v>5.8190251220737343E-2</v>
      </c>
      <c r="D3656" s="14">
        <v>295791163.26027399</v>
      </c>
    </row>
    <row r="3657" spans="1:4">
      <c r="A3657" s="12">
        <v>38205</v>
      </c>
      <c r="B3657" s="7">
        <v>6228385714285.7139</v>
      </c>
      <c r="C3657" s="13">
        <v>5.9699283083106534E-2</v>
      </c>
      <c r="D3657" s="14">
        <v>295799007.95342463</v>
      </c>
    </row>
    <row r="3658" spans="1:4">
      <c r="A3658" s="12">
        <v>38208</v>
      </c>
      <c r="B3658" s="7">
        <v>6244200000000</v>
      </c>
      <c r="C3658" s="13">
        <v>5.7923860040002807E-2</v>
      </c>
      <c r="D3658" s="14">
        <v>295822542.03287673</v>
      </c>
    </row>
    <row r="3659" spans="1:4">
      <c r="A3659" s="12">
        <v>38209</v>
      </c>
      <c r="B3659" s="7">
        <v>6249342857142.8564</v>
      </c>
      <c r="C3659" s="13">
        <v>5.7419299992201585E-2</v>
      </c>
      <c r="D3659" s="14">
        <v>295830386.72602737</v>
      </c>
    </row>
    <row r="3660" spans="1:4">
      <c r="A3660" s="12">
        <v>38210</v>
      </c>
      <c r="B3660" s="7">
        <v>6254485714285.7148</v>
      </c>
      <c r="C3660" s="13">
        <v>5.8647652298088444E-2</v>
      </c>
      <c r="D3660" s="14">
        <v>295838231.41917807</v>
      </c>
    </row>
    <row r="3661" spans="1:4">
      <c r="A3661" s="12">
        <v>38211</v>
      </c>
      <c r="B3661" s="7">
        <v>6259628571428.5713</v>
      </c>
      <c r="C3661" s="13">
        <v>5.9459557205221503E-2</v>
      </c>
      <c r="D3661" s="14">
        <v>295846076.11232877</v>
      </c>
    </row>
    <row r="3662" spans="1:4">
      <c r="A3662" s="12">
        <v>38212</v>
      </c>
      <c r="B3662" s="7">
        <v>6264771428571.4287</v>
      </c>
      <c r="C3662" s="13">
        <v>5.7584673594272238E-2</v>
      </c>
      <c r="D3662" s="14">
        <v>295853920.80547947</v>
      </c>
    </row>
    <row r="3663" spans="1:4">
      <c r="A3663" s="12">
        <v>38215</v>
      </c>
      <c r="B3663" s="7">
        <v>6280200000000</v>
      </c>
      <c r="C3663" s="13">
        <v>5.9464020646104211E-2</v>
      </c>
      <c r="D3663" s="14">
        <v>295877454.8849315</v>
      </c>
    </row>
    <row r="3664" spans="1:4">
      <c r="A3664" s="12">
        <v>38216</v>
      </c>
      <c r="B3664" s="7">
        <v>6282071428571.4287</v>
      </c>
      <c r="C3664" s="13">
        <v>5.8864873329427948E-2</v>
      </c>
      <c r="D3664" s="14">
        <v>295885299.5780822</v>
      </c>
    </row>
    <row r="3665" spans="1:4">
      <c r="A3665" s="12">
        <v>38217</v>
      </c>
      <c r="B3665" s="7">
        <v>6283942857142.8574</v>
      </c>
      <c r="C3665" s="13">
        <v>5.8267977716710724E-2</v>
      </c>
      <c r="D3665" s="14">
        <v>295893144.2712329</v>
      </c>
    </row>
    <row r="3666" spans="1:4">
      <c r="A3666" s="12">
        <v>38218</v>
      </c>
      <c r="B3666" s="7">
        <v>6285814285714.2861</v>
      </c>
      <c r="C3666" s="13">
        <v>5.5781236285125262E-2</v>
      </c>
      <c r="D3666" s="14">
        <v>295900988.96438354</v>
      </c>
    </row>
    <row r="3667" spans="1:4">
      <c r="A3667" s="12">
        <v>38219</v>
      </c>
      <c r="B3667" s="7">
        <v>6287685714285.7139</v>
      </c>
      <c r="C3667" s="13">
        <v>5.6204964496572377E-2</v>
      </c>
      <c r="D3667" s="14">
        <v>295908833.65753424</v>
      </c>
    </row>
    <row r="3668" spans="1:4">
      <c r="A3668" s="12">
        <v>38222</v>
      </c>
      <c r="B3668" s="7">
        <v>6293300000000</v>
      </c>
      <c r="C3668" s="13">
        <v>6.0129873587417802E-2</v>
      </c>
      <c r="D3668" s="14">
        <v>295932367.73698628</v>
      </c>
    </row>
    <row r="3669" spans="1:4">
      <c r="A3669" s="12">
        <v>38223</v>
      </c>
      <c r="B3669" s="7">
        <v>6287828571428.5713</v>
      </c>
      <c r="C3669" s="13">
        <v>6.069903239107044E-2</v>
      </c>
      <c r="D3669" s="14">
        <v>295940212.43013698</v>
      </c>
    </row>
    <row r="3670" spans="1:4">
      <c r="A3670" s="12">
        <v>38224</v>
      </c>
      <c r="B3670" s="7">
        <v>6282357142857.1436</v>
      </c>
      <c r="C3670" s="13">
        <v>6.2953204403634416E-2</v>
      </c>
      <c r="D3670" s="14">
        <v>295948057.12328768</v>
      </c>
    </row>
    <row r="3671" spans="1:4">
      <c r="A3671" s="12">
        <v>38225</v>
      </c>
      <c r="B3671" s="7">
        <v>6276885714285.7139</v>
      </c>
      <c r="C3671" s="13">
        <v>6.450280298229201E-2</v>
      </c>
      <c r="D3671" s="14">
        <v>295955901.81643838</v>
      </c>
    </row>
    <row r="3672" spans="1:4">
      <c r="A3672" s="12">
        <v>38226</v>
      </c>
      <c r="B3672" s="7">
        <v>6271414285714.2861</v>
      </c>
      <c r="C3672" s="13">
        <v>6.5603676021342844E-2</v>
      </c>
      <c r="D3672" s="14">
        <v>295963746.50958902</v>
      </c>
    </row>
    <row r="3673" spans="1:4">
      <c r="A3673" s="12">
        <v>38229</v>
      </c>
      <c r="B3673" s="7">
        <v>6255000000000</v>
      </c>
      <c r="C3673" s="13">
        <v>6.5022543007521458E-2</v>
      </c>
      <c r="D3673" s="14">
        <v>295987280.58904111</v>
      </c>
    </row>
    <row r="3674" spans="1:4">
      <c r="A3674" s="12">
        <v>38230</v>
      </c>
      <c r="B3674" s="7">
        <v>6252157142857.1436</v>
      </c>
      <c r="C3674" s="13">
        <v>6.6958693947686276E-2</v>
      </c>
      <c r="D3674" s="14">
        <v>295995125.28219175</v>
      </c>
    </row>
    <row r="3675" spans="1:4">
      <c r="A3675" s="12">
        <v>38231</v>
      </c>
      <c r="B3675" s="7">
        <v>6249314285714.2861</v>
      </c>
      <c r="C3675" s="13">
        <v>6.5908841605767141E-2</v>
      </c>
      <c r="D3675" s="14">
        <v>296002969.97534245</v>
      </c>
    </row>
    <row r="3676" spans="1:4">
      <c r="A3676" s="12">
        <v>38232</v>
      </c>
      <c r="B3676" s="7">
        <v>6246471428571.4287</v>
      </c>
      <c r="C3676" s="13">
        <v>6.8243668215613687E-2</v>
      </c>
      <c r="D3676" s="14">
        <v>296010814.66849315</v>
      </c>
    </row>
    <row r="3677" spans="1:4">
      <c r="A3677" s="12">
        <v>38233</v>
      </c>
      <c r="B3677" s="7">
        <v>6243628571428.5713</v>
      </c>
      <c r="C3677" s="13">
        <v>6.948096410788844E-2</v>
      </c>
      <c r="D3677" s="14">
        <v>296018659.36164385</v>
      </c>
    </row>
    <row r="3678" spans="1:4">
      <c r="A3678" s="12">
        <v>38237</v>
      </c>
      <c r="B3678" s="7">
        <v>6246828571428.5723</v>
      </c>
      <c r="C3678" s="13">
        <v>6.8878834206144629E-2</v>
      </c>
      <c r="D3678" s="14">
        <v>296050038.13424659</v>
      </c>
    </row>
    <row r="3679" spans="1:4">
      <c r="A3679" s="12">
        <v>38238</v>
      </c>
      <c r="B3679" s="7">
        <v>6258557142857.1426</v>
      </c>
      <c r="C3679" s="13">
        <v>7.16375277420956E-2</v>
      </c>
      <c r="D3679" s="14">
        <v>296057882.82739729</v>
      </c>
    </row>
    <row r="3680" spans="1:4">
      <c r="A3680" s="12">
        <v>38239</v>
      </c>
      <c r="B3680" s="7">
        <v>6270285714285.7148</v>
      </c>
      <c r="C3680" s="13">
        <v>6.9012432200430573E-2</v>
      </c>
      <c r="D3680" s="14">
        <v>296065727.52054793</v>
      </c>
    </row>
    <row r="3681" spans="1:4">
      <c r="A3681" s="12">
        <v>38240</v>
      </c>
      <c r="B3681" s="7">
        <v>6282014285714.2852</v>
      </c>
      <c r="C3681" s="13">
        <v>7.2418285131547397E-2</v>
      </c>
      <c r="D3681" s="14">
        <v>296073572.21369863</v>
      </c>
    </row>
    <row r="3682" spans="1:4">
      <c r="A3682" s="12">
        <v>38243</v>
      </c>
      <c r="B3682" s="7">
        <v>6317200000000</v>
      </c>
      <c r="C3682" s="13">
        <v>6.7476664863089855E-2</v>
      </c>
      <c r="D3682" s="14">
        <v>296097106.29315066</v>
      </c>
    </row>
    <row r="3683" spans="1:4">
      <c r="A3683" s="12">
        <v>38244</v>
      </c>
      <c r="B3683" s="7">
        <v>6318771428571.4287</v>
      </c>
      <c r="C3683" s="13">
        <v>6.5930202540903413E-2</v>
      </c>
      <c r="D3683" s="14">
        <v>296104950.98630136</v>
      </c>
    </row>
    <row r="3684" spans="1:4">
      <c r="A3684" s="12">
        <v>38245</v>
      </c>
      <c r="B3684" s="7">
        <v>6320342857142.8564</v>
      </c>
      <c r="C3684" s="13">
        <v>6.8183884069561371E-2</v>
      </c>
      <c r="D3684" s="14">
        <v>296112795.67945206</v>
      </c>
    </row>
    <row r="3685" spans="1:4">
      <c r="A3685" s="12">
        <v>38246</v>
      </c>
      <c r="B3685" s="7">
        <v>6321914285714.2852</v>
      </c>
      <c r="C3685" s="13">
        <v>6.909176118819052E-2</v>
      </c>
      <c r="D3685" s="14">
        <v>296120640.37260276</v>
      </c>
    </row>
    <row r="3686" spans="1:4">
      <c r="A3686" s="12">
        <v>38247</v>
      </c>
      <c r="B3686" s="7">
        <v>6323485714285.7148</v>
      </c>
      <c r="C3686" s="13">
        <v>6.2625060677441405E-2</v>
      </c>
      <c r="D3686" s="14">
        <v>296128485.0657534</v>
      </c>
    </row>
    <row r="3687" spans="1:4">
      <c r="A3687" s="12">
        <v>38250</v>
      </c>
      <c r="B3687" s="7">
        <v>6328200000000</v>
      </c>
      <c r="C3687" s="13">
        <v>6.0412429056101627E-2</v>
      </c>
      <c r="D3687" s="14">
        <v>296152019.1452055</v>
      </c>
    </row>
    <row r="3688" spans="1:4">
      <c r="A3688" s="12">
        <v>38251</v>
      </c>
      <c r="B3688" s="7">
        <v>6325785714285.7139</v>
      </c>
      <c r="C3688" s="13">
        <v>5.6403489357658293E-2</v>
      </c>
      <c r="D3688" s="14">
        <v>296159863.83835614</v>
      </c>
    </row>
    <row r="3689" spans="1:4">
      <c r="A3689" s="12">
        <v>38252</v>
      </c>
      <c r="B3689" s="7">
        <v>6323371428571.4287</v>
      </c>
      <c r="C3689" s="13">
        <v>5.5089490788973842E-2</v>
      </c>
      <c r="D3689" s="14">
        <v>296167708.53150684</v>
      </c>
    </row>
    <row r="3690" spans="1:4">
      <c r="A3690" s="12">
        <v>38253</v>
      </c>
      <c r="B3690" s="7">
        <v>6320957142857.1426</v>
      </c>
      <c r="C3690" s="13">
        <v>5.5572710127548962E-2</v>
      </c>
      <c r="D3690" s="14">
        <v>296175553.22465754</v>
      </c>
    </row>
    <row r="3691" spans="1:4">
      <c r="A3691" s="12">
        <v>38254</v>
      </c>
      <c r="B3691" s="7">
        <v>6318542857142.8574</v>
      </c>
      <c r="C3691" s="13">
        <v>5.6671248195042462E-2</v>
      </c>
      <c r="D3691" s="14">
        <v>296183397.91780823</v>
      </c>
    </row>
    <row r="3692" spans="1:4">
      <c r="A3692" s="12">
        <v>38257</v>
      </c>
      <c r="B3692" s="7">
        <v>6311300000000</v>
      </c>
      <c r="C3692" s="13">
        <v>5.7175006525411812E-2</v>
      </c>
      <c r="D3692" s="14">
        <v>296206931.99726027</v>
      </c>
    </row>
    <row r="3693" spans="1:4">
      <c r="A3693" s="12">
        <v>38258</v>
      </c>
      <c r="B3693" s="7">
        <v>6304042857142.8574</v>
      </c>
      <c r="C3693" s="13">
        <v>5.3020103652719711E-2</v>
      </c>
      <c r="D3693" s="14">
        <v>296214776.69041097</v>
      </c>
    </row>
    <row r="3694" spans="1:4">
      <c r="A3694" s="12">
        <v>38259</v>
      </c>
      <c r="B3694" s="7">
        <v>6296785714285.7148</v>
      </c>
      <c r="C3694" s="13">
        <v>4.5881531570407093E-2</v>
      </c>
      <c r="D3694" s="14">
        <v>296222621.38356167</v>
      </c>
    </row>
    <row r="3695" spans="1:4">
      <c r="A3695" s="12">
        <v>38260</v>
      </c>
      <c r="B3695" s="7">
        <v>6289528571428.5723</v>
      </c>
      <c r="C3695" s="13">
        <v>4.6343094918873201E-2</v>
      </c>
      <c r="D3695" s="14">
        <v>296230466.07671231</v>
      </c>
    </row>
    <row r="3696" spans="1:4">
      <c r="A3696" s="12">
        <v>38261</v>
      </c>
      <c r="B3696" s="7">
        <v>6282271428571.4287</v>
      </c>
      <c r="C3696" s="13">
        <v>4.6133722187003214E-2</v>
      </c>
      <c r="D3696" s="14">
        <v>296238310.76986301</v>
      </c>
    </row>
    <row r="3697" spans="1:4">
      <c r="A3697" s="12">
        <v>38264</v>
      </c>
      <c r="B3697" s="7">
        <v>6260500000000</v>
      </c>
      <c r="C3697" s="13">
        <v>4.6504262795241086E-2</v>
      </c>
      <c r="D3697" s="14">
        <v>296261844.84931505</v>
      </c>
    </row>
    <row r="3698" spans="1:4">
      <c r="A3698" s="12">
        <v>38265</v>
      </c>
      <c r="B3698" s="7">
        <v>6268157142857.1436</v>
      </c>
      <c r="C3698" s="13">
        <v>4.3529276577965008E-2</v>
      </c>
      <c r="D3698" s="14">
        <v>296269689.54246575</v>
      </c>
    </row>
    <row r="3699" spans="1:4">
      <c r="A3699" s="12">
        <v>38266</v>
      </c>
      <c r="B3699" s="7">
        <v>6275814285714.2861</v>
      </c>
      <c r="C3699" s="13">
        <v>4.3376309378503439E-2</v>
      </c>
      <c r="D3699" s="14">
        <v>296277534.23561645</v>
      </c>
    </row>
    <row r="3700" spans="1:4">
      <c r="A3700" s="12">
        <v>38267</v>
      </c>
      <c r="B3700" s="7">
        <v>6283471428571.4287</v>
      </c>
      <c r="C3700" s="13">
        <v>4.1997251805413353E-2</v>
      </c>
      <c r="D3700" s="14">
        <v>296285378.92876714</v>
      </c>
    </row>
    <row r="3701" spans="1:4">
      <c r="A3701" s="12">
        <v>38268</v>
      </c>
      <c r="B3701" s="7">
        <v>6291128571428.5713</v>
      </c>
      <c r="C3701" s="13">
        <v>4.2003151206564587E-2</v>
      </c>
      <c r="D3701" s="14">
        <v>296293223.62191778</v>
      </c>
    </row>
    <row r="3702" spans="1:4">
      <c r="A3702" s="12">
        <v>38271</v>
      </c>
      <c r="B3702" s="7">
        <v>6314100000000</v>
      </c>
      <c r="C3702" s="13">
        <v>4.2552214143070075E-2</v>
      </c>
      <c r="D3702" s="14">
        <v>296316757.70136988</v>
      </c>
    </row>
    <row r="3703" spans="1:4">
      <c r="A3703" s="12">
        <v>38272</v>
      </c>
      <c r="B3703" s="7">
        <v>6315900000000.001</v>
      </c>
      <c r="C3703" s="13">
        <v>4.506957003814787E-2</v>
      </c>
      <c r="D3703" s="14">
        <v>296324602.39452052</v>
      </c>
    </row>
    <row r="3704" spans="1:4">
      <c r="A3704" s="12">
        <v>38273</v>
      </c>
      <c r="B3704" s="7">
        <v>6317700000000</v>
      </c>
      <c r="C3704" s="13">
        <v>4.3218889799651605E-2</v>
      </c>
      <c r="D3704" s="14">
        <v>296332447.08767122</v>
      </c>
    </row>
    <row r="3705" spans="1:4">
      <c r="A3705" s="12">
        <v>38274</v>
      </c>
      <c r="B3705" s="7">
        <v>6319500000000</v>
      </c>
      <c r="C3705" s="13">
        <v>4.2722096730734224E-2</v>
      </c>
      <c r="D3705" s="14">
        <v>296340291.78082192</v>
      </c>
    </row>
    <row r="3706" spans="1:4">
      <c r="A3706" s="12">
        <v>38275</v>
      </c>
      <c r="B3706" s="7">
        <v>6321300000000</v>
      </c>
      <c r="C3706" s="13">
        <v>4.305925264561359E-2</v>
      </c>
      <c r="D3706" s="14">
        <v>296348136.47397262</v>
      </c>
    </row>
    <row r="3707" spans="1:4">
      <c r="A3707" s="12">
        <v>38278</v>
      </c>
      <c r="B3707" s="7">
        <v>6326700000000</v>
      </c>
      <c r="C3707" s="13">
        <v>4.3395259032471462E-2</v>
      </c>
      <c r="D3707" s="14">
        <v>296371670.55342466</v>
      </c>
    </row>
    <row r="3708" spans="1:4">
      <c r="A3708" s="12">
        <v>38279</v>
      </c>
      <c r="B3708" s="7">
        <v>6328757142857.1426</v>
      </c>
      <c r="C3708" s="13">
        <v>4.2193452278982482E-2</v>
      </c>
      <c r="D3708" s="14">
        <v>296379515.24657536</v>
      </c>
    </row>
    <row r="3709" spans="1:4">
      <c r="A3709" s="12">
        <v>38280</v>
      </c>
      <c r="B3709" s="7">
        <v>6330814285714.2861</v>
      </c>
      <c r="C3709" s="13">
        <v>3.9123507978817001E-2</v>
      </c>
      <c r="D3709" s="14">
        <v>296387359.93972605</v>
      </c>
    </row>
    <row r="3710" spans="1:4">
      <c r="A3710" s="12">
        <v>38281</v>
      </c>
      <c r="B3710" s="7">
        <v>6332871428571.4287</v>
      </c>
      <c r="C3710" s="13">
        <v>3.9108543221189555E-2</v>
      </c>
      <c r="D3710" s="14">
        <v>296395204.63287669</v>
      </c>
    </row>
    <row r="3711" spans="1:4">
      <c r="A3711" s="12">
        <v>38282</v>
      </c>
      <c r="B3711" s="7">
        <v>6334928571428.5713</v>
      </c>
      <c r="C3711" s="13">
        <v>3.7309831978711613E-2</v>
      </c>
      <c r="D3711" s="14">
        <v>296403049.32602739</v>
      </c>
    </row>
    <row r="3712" spans="1:4">
      <c r="A3712" s="12">
        <v>38285</v>
      </c>
      <c r="B3712" s="7">
        <v>6341100000000</v>
      </c>
      <c r="C3712" s="13">
        <v>3.8402423898199964E-2</v>
      </c>
      <c r="D3712" s="14">
        <v>296426583.40547943</v>
      </c>
    </row>
    <row r="3713" spans="1:4">
      <c r="A3713" s="12">
        <v>38286</v>
      </c>
      <c r="B3713" s="7">
        <v>6334328571428.5723</v>
      </c>
      <c r="C3713" s="13">
        <v>3.644986452910555E-2</v>
      </c>
      <c r="D3713" s="14">
        <v>296434428.09863013</v>
      </c>
    </row>
    <row r="3714" spans="1:4">
      <c r="A3714" s="12">
        <v>38287</v>
      </c>
      <c r="B3714" s="7">
        <v>6327557142857.1426</v>
      </c>
      <c r="C3714" s="13">
        <v>4.065222293312188E-2</v>
      </c>
      <c r="D3714" s="14">
        <v>296442272.79178083</v>
      </c>
    </row>
    <row r="3715" spans="1:4">
      <c r="A3715" s="12">
        <v>38288</v>
      </c>
      <c r="B3715" s="7">
        <v>6320785714285.7148</v>
      </c>
      <c r="C3715" s="13">
        <v>3.8345267857230282E-2</v>
      </c>
      <c r="D3715" s="14">
        <v>296450117.48493153</v>
      </c>
    </row>
    <row r="3716" spans="1:4">
      <c r="A3716" s="12">
        <v>38289</v>
      </c>
      <c r="B3716" s="7">
        <v>6314014285714.2852</v>
      </c>
      <c r="C3716" s="13">
        <v>3.766177258400296E-2</v>
      </c>
      <c r="D3716" s="14">
        <v>296457962.17808217</v>
      </c>
    </row>
    <row r="3717" spans="1:4">
      <c r="A3717" s="12">
        <v>38292</v>
      </c>
      <c r="B3717" s="7">
        <v>6293700000000</v>
      </c>
      <c r="C3717" s="13">
        <v>3.8776523244252008E-2</v>
      </c>
      <c r="D3717" s="14">
        <v>296481496.25753427</v>
      </c>
    </row>
    <row r="3718" spans="1:4">
      <c r="A3718" s="12">
        <v>38293</v>
      </c>
      <c r="B3718" s="7">
        <v>6298014285714.2852</v>
      </c>
      <c r="C3718" s="13">
        <v>3.9532528001892796E-2</v>
      </c>
      <c r="D3718" s="14">
        <v>296489340.95068491</v>
      </c>
    </row>
    <row r="3719" spans="1:4">
      <c r="A3719" s="12">
        <v>38294</v>
      </c>
      <c r="B3719" s="7">
        <v>6302328571428.5713</v>
      </c>
      <c r="C3719" s="13">
        <v>3.8190499048831449E-2</v>
      </c>
      <c r="D3719" s="14">
        <v>296497185.6438356</v>
      </c>
    </row>
    <row r="3720" spans="1:4">
      <c r="A3720" s="12">
        <v>38295</v>
      </c>
      <c r="B3720" s="7">
        <v>6306642857142.8564</v>
      </c>
      <c r="C3720" s="13">
        <v>4.1201640430046406E-2</v>
      </c>
      <c r="D3720" s="14">
        <v>296505030.3369863</v>
      </c>
    </row>
    <row r="3721" spans="1:4">
      <c r="A3721" s="12">
        <v>38296</v>
      </c>
      <c r="B3721" s="7">
        <v>6310957142857.1426</v>
      </c>
      <c r="C3721" s="13">
        <v>4.1459069343677553E-2</v>
      </c>
      <c r="D3721" s="14">
        <v>296512875.030137</v>
      </c>
    </row>
    <row r="3722" spans="1:4">
      <c r="A3722" s="12">
        <v>38299</v>
      </c>
      <c r="B3722" s="7">
        <v>6323900000000</v>
      </c>
      <c r="C3722" s="13">
        <v>4.312929051316957E-2</v>
      </c>
      <c r="D3722" s="14">
        <v>296536409.10958904</v>
      </c>
    </row>
    <row r="3723" spans="1:4">
      <c r="A3723" s="12">
        <v>38300</v>
      </c>
      <c r="B3723" s="7">
        <v>6330500000000</v>
      </c>
      <c r="C3723" s="13">
        <v>4.4976509768241586E-2</v>
      </c>
      <c r="D3723" s="14">
        <v>296544253.80273974</v>
      </c>
    </row>
    <row r="3724" spans="1:4">
      <c r="A3724" s="12">
        <v>38301</v>
      </c>
      <c r="B3724" s="7">
        <v>6337099999999.999</v>
      </c>
      <c r="C3724" s="13">
        <v>4.2989753855841133E-2</v>
      </c>
      <c r="D3724" s="14">
        <v>296552098.49589044</v>
      </c>
    </row>
    <row r="3725" spans="1:4">
      <c r="A3725" s="12">
        <v>38302</v>
      </c>
      <c r="B3725" s="7">
        <v>6343700000000</v>
      </c>
      <c r="C3725" s="13">
        <v>4.5941246554295469E-2</v>
      </c>
      <c r="D3725" s="14">
        <v>296559943.18904108</v>
      </c>
    </row>
    <row r="3726" spans="1:4">
      <c r="A3726" s="12">
        <v>38303</v>
      </c>
      <c r="B3726" s="7">
        <v>6350300000000</v>
      </c>
      <c r="C3726" s="13">
        <v>4.6297865721919101E-2</v>
      </c>
      <c r="D3726" s="14">
        <v>296567787.88219178</v>
      </c>
    </row>
    <row r="3727" spans="1:4">
      <c r="A3727" s="12">
        <v>38306</v>
      </c>
      <c r="B3727" s="7">
        <v>6370100000000</v>
      </c>
      <c r="C3727" s="13">
        <v>4.5503618722442511E-2</v>
      </c>
      <c r="D3727" s="14">
        <v>296591321.96164382</v>
      </c>
    </row>
    <row r="3728" spans="1:4">
      <c r="A3728" s="12">
        <v>38307</v>
      </c>
      <c r="B3728" s="7">
        <v>6373000000000</v>
      </c>
      <c r="C3728" s="13">
        <v>4.758264816205212E-2</v>
      </c>
      <c r="D3728" s="14">
        <v>296599166.65479451</v>
      </c>
    </row>
    <row r="3729" spans="1:4">
      <c r="A3729" s="12">
        <v>38308</v>
      </c>
      <c r="B3729" s="7">
        <v>6375900000000.001</v>
      </c>
      <c r="C3729" s="13">
        <v>4.6229444167628926E-2</v>
      </c>
      <c r="D3729" s="14">
        <v>296607011.34794521</v>
      </c>
    </row>
    <row r="3730" spans="1:4">
      <c r="A3730" s="12">
        <v>38309</v>
      </c>
      <c r="B3730" s="7">
        <v>6378800000000</v>
      </c>
      <c r="C3730" s="13">
        <v>4.8749783025656683E-2</v>
      </c>
      <c r="D3730" s="14">
        <v>296614856.04109591</v>
      </c>
    </row>
    <row r="3731" spans="1:4">
      <c r="A3731" s="12">
        <v>38310</v>
      </c>
      <c r="B3731" s="7">
        <v>6381700000000</v>
      </c>
      <c r="C3731" s="13">
        <v>4.5689120539669205E-2</v>
      </c>
      <c r="D3731" s="14">
        <v>296622700.73424655</v>
      </c>
    </row>
    <row r="3732" spans="1:4">
      <c r="A3732" s="12">
        <v>38313</v>
      </c>
      <c r="B3732" s="7">
        <v>6390400000000</v>
      </c>
      <c r="C3732" s="13">
        <v>4.7334956746153144E-2</v>
      </c>
      <c r="D3732" s="14">
        <v>296646234.81369865</v>
      </c>
    </row>
    <row r="3733" spans="1:4">
      <c r="A3733" s="12">
        <v>38314</v>
      </c>
      <c r="B3733" s="7">
        <v>6386642857142.8564</v>
      </c>
      <c r="C3733" s="13">
        <v>4.6938838852776089E-2</v>
      </c>
      <c r="D3733" s="14">
        <v>296654079.50684929</v>
      </c>
    </row>
    <row r="3734" spans="1:4">
      <c r="A3734" s="12">
        <v>38315</v>
      </c>
      <c r="B3734" s="7">
        <v>6382885714285.7139</v>
      </c>
      <c r="C3734" s="13">
        <v>4.1478049603882634E-2</v>
      </c>
      <c r="D3734" s="14">
        <v>296661924.19999999</v>
      </c>
    </row>
    <row r="3735" spans="1:4">
      <c r="A3735" s="12">
        <v>38320</v>
      </c>
      <c r="B3735" s="7">
        <v>6364100000000</v>
      </c>
      <c r="C3735" s="13">
        <v>4.1738921831266027E-2</v>
      </c>
      <c r="D3735" s="14">
        <v>296701147.66575342</v>
      </c>
    </row>
    <row r="3736" spans="1:4">
      <c r="A3736" s="12">
        <v>38321</v>
      </c>
      <c r="B3736" s="7">
        <v>6364357142857.1436</v>
      </c>
      <c r="C3736" s="13">
        <v>4.3021292456448229E-2</v>
      </c>
      <c r="D3736" s="14">
        <v>296708992.35890412</v>
      </c>
    </row>
    <row r="3737" spans="1:4">
      <c r="A3737" s="12">
        <v>38322</v>
      </c>
      <c r="B3737" s="7">
        <v>6364614285714.2861</v>
      </c>
      <c r="C3737" s="13">
        <v>4.677763715769527E-2</v>
      </c>
      <c r="D3737" s="14">
        <v>296716837.05205482</v>
      </c>
    </row>
    <row r="3738" spans="1:4">
      <c r="A3738" s="12">
        <v>38323</v>
      </c>
      <c r="B3738" s="7">
        <v>6364871428571.4287</v>
      </c>
      <c r="C3738" s="13">
        <v>5.1767599257210729E-2</v>
      </c>
      <c r="D3738" s="14">
        <v>296724681.74520546</v>
      </c>
    </row>
    <row r="3739" spans="1:4">
      <c r="A3739" s="12">
        <v>38324</v>
      </c>
      <c r="B3739" s="7">
        <v>6365128571428.5713</v>
      </c>
      <c r="C3739" s="13">
        <v>5.2513436755454501E-2</v>
      </c>
      <c r="D3739" s="14">
        <v>296732526.43835616</v>
      </c>
    </row>
    <row r="3740" spans="1:4">
      <c r="A3740" s="12">
        <v>38327</v>
      </c>
      <c r="B3740" s="7">
        <v>6365900000000</v>
      </c>
      <c r="C3740" s="13">
        <v>5.1423818409596589E-2</v>
      </c>
      <c r="D3740" s="14">
        <v>296756060.5178082</v>
      </c>
    </row>
    <row r="3741" spans="1:4">
      <c r="A3741" s="12">
        <v>38328</v>
      </c>
      <c r="B3741" s="7">
        <v>6371728571428.5713</v>
      </c>
      <c r="C3741" s="13">
        <v>5.4665695740901535E-2</v>
      </c>
      <c r="D3741" s="14">
        <v>296763905.2109589</v>
      </c>
    </row>
    <row r="3742" spans="1:4">
      <c r="A3742" s="12">
        <v>38329</v>
      </c>
      <c r="B3742" s="7">
        <v>6377557142857.1426</v>
      </c>
      <c r="C3742" s="13">
        <v>5.3809963208459259E-2</v>
      </c>
      <c r="D3742" s="14">
        <v>296771749.9041096</v>
      </c>
    </row>
    <row r="3743" spans="1:4">
      <c r="A3743" s="12">
        <v>38330</v>
      </c>
      <c r="B3743" s="7">
        <v>6383385714285.7139</v>
      </c>
      <c r="C3743" s="13">
        <v>5.2022887235986616E-2</v>
      </c>
      <c r="D3743" s="14">
        <v>296779594.5972603</v>
      </c>
    </row>
    <row r="3744" spans="1:4">
      <c r="A3744" s="12">
        <v>38331</v>
      </c>
      <c r="B3744" s="7">
        <v>6389214285714.2852</v>
      </c>
      <c r="C3744" s="13">
        <v>5.4149681851258381E-2</v>
      </c>
      <c r="D3744" s="14">
        <v>296787439.29041094</v>
      </c>
    </row>
    <row r="3745" spans="1:4">
      <c r="A3745" s="12">
        <v>38334</v>
      </c>
      <c r="B3745" s="7">
        <v>6406700000000</v>
      </c>
      <c r="C3745" s="13">
        <v>5.2075899880819419E-2</v>
      </c>
      <c r="D3745" s="14">
        <v>296810973.36986303</v>
      </c>
    </row>
    <row r="3746" spans="1:4">
      <c r="A3746" s="12">
        <v>38335</v>
      </c>
      <c r="B3746" s="7">
        <v>6407500000000</v>
      </c>
      <c r="C3746" s="13">
        <v>5.0491764726448632E-2</v>
      </c>
      <c r="D3746" s="14">
        <v>296818818.06301367</v>
      </c>
    </row>
    <row r="3747" spans="1:4">
      <c r="A3747" s="12">
        <v>38336</v>
      </c>
      <c r="B3747" s="7">
        <v>6408300000000</v>
      </c>
      <c r="C3747" s="13">
        <v>4.8686886075822305E-2</v>
      </c>
      <c r="D3747" s="14">
        <v>296826662.75616437</v>
      </c>
    </row>
    <row r="3748" spans="1:4">
      <c r="A3748" s="12">
        <v>38337</v>
      </c>
      <c r="B3748" s="7">
        <v>6409100000000</v>
      </c>
      <c r="C3748" s="13">
        <v>4.9878229051133476E-2</v>
      </c>
      <c r="D3748" s="14">
        <v>296834507.44931507</v>
      </c>
    </row>
    <row r="3749" spans="1:4">
      <c r="A3749" s="12">
        <v>38338</v>
      </c>
      <c r="B3749" s="7">
        <v>6409900000000</v>
      </c>
      <c r="C3749" s="13">
        <v>4.5900328891312292E-2</v>
      </c>
      <c r="D3749" s="14">
        <v>296842352.14246577</v>
      </c>
    </row>
    <row r="3750" spans="1:4">
      <c r="A3750" s="12">
        <v>38341</v>
      </c>
      <c r="B3750" s="7">
        <v>6412300000000</v>
      </c>
      <c r="C3750" s="13">
        <v>4.8833587326896168E-2</v>
      </c>
      <c r="D3750" s="14">
        <v>296865886.22191781</v>
      </c>
    </row>
    <row r="3751" spans="1:4">
      <c r="A3751" s="12">
        <v>38342</v>
      </c>
      <c r="B3751" s="7">
        <v>6414314285714.2861</v>
      </c>
      <c r="C3751" s="13">
        <v>4.9200495810587871E-2</v>
      </c>
      <c r="D3751" s="14">
        <v>296873730.91506851</v>
      </c>
    </row>
    <row r="3752" spans="1:4">
      <c r="A3752" s="12">
        <v>38343</v>
      </c>
      <c r="B3752" s="7">
        <v>6416328571428.5713</v>
      </c>
      <c r="C3752" s="13">
        <v>5.0780889144153317E-2</v>
      </c>
      <c r="D3752" s="14">
        <v>296881575.60821921</v>
      </c>
    </row>
    <row r="3753" spans="1:4">
      <c r="A3753" s="12">
        <v>38344</v>
      </c>
      <c r="B3753" s="7">
        <v>6418342857142.8564</v>
      </c>
      <c r="C3753" s="13">
        <v>5.1685123381742956E-2</v>
      </c>
      <c r="D3753" s="14">
        <v>296889420.30136985</v>
      </c>
    </row>
    <row r="3754" spans="1:4">
      <c r="A3754" s="12">
        <v>38348</v>
      </c>
      <c r="B3754" s="7">
        <v>6426400000000</v>
      </c>
      <c r="C3754" s="13">
        <v>5.7901189579252187E-2</v>
      </c>
      <c r="D3754" s="14">
        <v>296920799.07397258</v>
      </c>
    </row>
    <row r="3755" spans="1:4">
      <c r="A3755" s="12">
        <v>38349</v>
      </c>
      <c r="B3755" s="7">
        <v>6425385714285.7139</v>
      </c>
      <c r="C3755" s="13">
        <v>5.7056265733537809E-2</v>
      </c>
      <c r="D3755" s="14">
        <v>296928643.76712328</v>
      </c>
    </row>
    <row r="3756" spans="1:4">
      <c r="A3756" s="12">
        <v>38350</v>
      </c>
      <c r="B3756" s="7">
        <v>6424371428571.4287</v>
      </c>
      <c r="C3756" s="13">
        <v>5.3859594617610945E-2</v>
      </c>
      <c r="D3756" s="14">
        <v>296936488.46027398</v>
      </c>
    </row>
    <row r="3757" spans="1:4">
      <c r="A3757" s="12">
        <v>38351</v>
      </c>
      <c r="B3757" s="7">
        <v>6423357142857.1436</v>
      </c>
      <c r="C3757" s="13">
        <v>5.5750130222095469E-2</v>
      </c>
      <c r="D3757" s="14">
        <v>296944333.15342468</v>
      </c>
    </row>
    <row r="3758" spans="1:4">
      <c r="A3758" s="12">
        <v>38355</v>
      </c>
      <c r="B3758" s="7">
        <v>6419300000000</v>
      </c>
      <c r="C3758" s="13">
        <v>5.993285790563798E-2</v>
      </c>
      <c r="D3758" s="14">
        <v>296975711.92602742</v>
      </c>
    </row>
    <row r="3759" spans="1:4">
      <c r="A3759" s="12">
        <v>38356</v>
      </c>
      <c r="B3759" s="7">
        <v>6418100000000</v>
      </c>
      <c r="C3759" s="13">
        <v>5.7157492311758575E-2</v>
      </c>
      <c r="D3759" s="14">
        <v>296983556.61917806</v>
      </c>
    </row>
    <row r="3760" spans="1:4">
      <c r="A3760" s="12">
        <v>38357</v>
      </c>
      <c r="B3760" s="7">
        <v>6416900000000</v>
      </c>
      <c r="C3760" s="13">
        <v>5.8249047120654297E-2</v>
      </c>
      <c r="D3760" s="14">
        <v>296991401.31232876</v>
      </c>
    </row>
    <row r="3761" spans="1:4">
      <c r="A3761" s="12">
        <v>38358</v>
      </c>
      <c r="B3761" s="7">
        <v>6415700000000</v>
      </c>
      <c r="C3761" s="13">
        <v>5.4417357533482986E-2</v>
      </c>
      <c r="D3761" s="14">
        <v>296999246.00547945</v>
      </c>
    </row>
    <row r="3762" spans="1:4">
      <c r="A3762" s="12">
        <v>38359</v>
      </c>
      <c r="B3762" s="7">
        <v>6414500000000</v>
      </c>
      <c r="C3762" s="13">
        <v>5.4905476642199087E-2</v>
      </c>
      <c r="D3762" s="14">
        <v>297007090.69863015</v>
      </c>
    </row>
    <row r="3763" spans="1:4">
      <c r="A3763" s="12">
        <v>38362</v>
      </c>
      <c r="B3763" s="7">
        <v>6410900000000</v>
      </c>
      <c r="C3763" s="13">
        <v>5.3854110404108528E-2</v>
      </c>
      <c r="D3763" s="14">
        <v>297030624.77808219</v>
      </c>
    </row>
    <row r="3764" spans="1:4">
      <c r="A3764" s="12">
        <v>38363</v>
      </c>
      <c r="B3764" s="7">
        <v>6410299999999.999</v>
      </c>
      <c r="C3764" s="13">
        <v>5.3947319790074652E-2</v>
      </c>
      <c r="D3764" s="14">
        <v>297038469.47123289</v>
      </c>
    </row>
    <row r="3765" spans="1:4">
      <c r="A3765" s="12">
        <v>38364</v>
      </c>
      <c r="B3765" s="7">
        <v>6409700000000</v>
      </c>
      <c r="C3765" s="13">
        <v>5.4468613674548243E-2</v>
      </c>
      <c r="D3765" s="14">
        <v>297046314.16438359</v>
      </c>
    </row>
    <row r="3766" spans="1:4">
      <c r="A3766" s="12">
        <v>38365</v>
      </c>
      <c r="B3766" s="7">
        <v>6409099999999.999</v>
      </c>
      <c r="C3766" s="13">
        <v>4.9580932029318507E-2</v>
      </c>
      <c r="D3766" s="14">
        <v>297054158.85753423</v>
      </c>
    </row>
    <row r="3767" spans="1:4">
      <c r="A3767" s="12">
        <v>38366</v>
      </c>
      <c r="B3767" s="7">
        <v>6408500000000</v>
      </c>
      <c r="C3767" s="13">
        <v>4.9601843007808295E-2</v>
      </c>
      <c r="D3767" s="14">
        <v>297062003.55068493</v>
      </c>
    </row>
    <row r="3768" spans="1:4">
      <c r="A3768" s="12">
        <v>38370</v>
      </c>
      <c r="B3768" s="7">
        <v>6406528571428.5713</v>
      </c>
      <c r="C3768" s="13">
        <v>5.1269277667650007E-2</v>
      </c>
      <c r="D3768" s="14">
        <v>297093382.32328767</v>
      </c>
    </row>
    <row r="3769" spans="1:4">
      <c r="A3769" s="12">
        <v>38371</v>
      </c>
      <c r="B3769" s="7">
        <v>6406357142857.1436</v>
      </c>
      <c r="C3769" s="13">
        <v>5.0990990445334845E-2</v>
      </c>
      <c r="D3769" s="14">
        <v>297101227.01643836</v>
      </c>
    </row>
    <row r="3770" spans="1:4">
      <c r="A3770" s="12">
        <v>38372</v>
      </c>
      <c r="B3770" s="7">
        <v>6406185714285.7139</v>
      </c>
      <c r="C3770" s="13">
        <v>5.1417838514708464E-2</v>
      </c>
      <c r="D3770" s="14">
        <v>297109071.70958906</v>
      </c>
    </row>
    <row r="3771" spans="1:4">
      <c r="A3771" s="12">
        <v>38373</v>
      </c>
      <c r="B3771" s="7">
        <v>6406014285714.2852</v>
      </c>
      <c r="C3771" s="13">
        <v>5.0482988227932873E-2</v>
      </c>
      <c r="D3771" s="14">
        <v>297116916.4027397</v>
      </c>
    </row>
    <row r="3772" spans="1:4">
      <c r="A3772" s="12">
        <v>38376</v>
      </c>
      <c r="B3772" s="7">
        <v>6405500000000</v>
      </c>
      <c r="C3772" s="13">
        <v>4.8769744162513957E-2</v>
      </c>
      <c r="D3772" s="14">
        <v>297140450.4821918</v>
      </c>
    </row>
    <row r="3773" spans="1:4">
      <c r="A3773" s="12">
        <v>38377</v>
      </c>
      <c r="B3773" s="7">
        <v>6396200000000</v>
      </c>
      <c r="C3773" s="13">
        <v>4.858082133732794E-2</v>
      </c>
      <c r="D3773" s="14">
        <v>297148295.17534244</v>
      </c>
    </row>
    <row r="3774" spans="1:4">
      <c r="A3774" s="12">
        <v>38378</v>
      </c>
      <c r="B3774" s="7">
        <v>6386900000000</v>
      </c>
      <c r="C3774" s="13">
        <v>4.9333979584156216E-2</v>
      </c>
      <c r="D3774" s="14">
        <v>297156139.86849314</v>
      </c>
    </row>
    <row r="3775" spans="1:4">
      <c r="A3775" s="12">
        <v>38379</v>
      </c>
      <c r="B3775" s="7">
        <v>6377599999999.999</v>
      </c>
      <c r="C3775" s="13">
        <v>4.9905965504897919E-2</v>
      </c>
      <c r="D3775" s="14">
        <v>297163984.56164384</v>
      </c>
    </row>
    <row r="3776" spans="1:4">
      <c r="A3776" s="12">
        <v>38380</v>
      </c>
      <c r="B3776" s="7">
        <v>6368300000000</v>
      </c>
      <c r="C3776" s="13">
        <v>5.1505814430048105E-2</v>
      </c>
      <c r="D3776" s="14">
        <v>297171829.25479454</v>
      </c>
    </row>
    <row r="3777" spans="1:4">
      <c r="A3777" s="12">
        <v>38383</v>
      </c>
      <c r="B3777" s="7">
        <v>6340400000000</v>
      </c>
      <c r="C3777" s="13">
        <v>5.0248215585646752E-2</v>
      </c>
      <c r="D3777" s="14">
        <v>297195363.33424658</v>
      </c>
    </row>
    <row r="3778" spans="1:4">
      <c r="A3778" s="12">
        <v>38384</v>
      </c>
      <c r="B3778" s="7">
        <v>6336485714285.7139</v>
      </c>
      <c r="C3778" s="13">
        <v>5.1170383918289923E-2</v>
      </c>
      <c r="D3778" s="14">
        <v>297203208.02739727</v>
      </c>
    </row>
    <row r="3779" spans="1:4">
      <c r="A3779" s="12">
        <v>38385</v>
      </c>
      <c r="B3779" s="7">
        <v>6332571428571.4287</v>
      </c>
      <c r="C3779" s="13">
        <v>5.1165750089657291E-2</v>
      </c>
      <c r="D3779" s="14">
        <v>297211052.72054797</v>
      </c>
    </row>
    <row r="3780" spans="1:4">
      <c r="A3780" s="12">
        <v>38386</v>
      </c>
      <c r="B3780" s="7">
        <v>6328657142857.1426</v>
      </c>
      <c r="C3780" s="13">
        <v>5.2891377030656661E-2</v>
      </c>
      <c r="D3780" s="14">
        <v>297218897.41369861</v>
      </c>
    </row>
    <row r="3781" spans="1:4">
      <c r="A3781" s="12">
        <v>38387</v>
      </c>
      <c r="B3781" s="7">
        <v>6324742857142.8574</v>
      </c>
      <c r="C3781" s="13">
        <v>5.3211134827985014E-2</v>
      </c>
      <c r="D3781" s="14">
        <v>297226742.10684931</v>
      </c>
    </row>
    <row r="3782" spans="1:4">
      <c r="A3782" s="12">
        <v>38390</v>
      </c>
      <c r="B3782" s="7">
        <v>6313000000000</v>
      </c>
      <c r="C3782" s="13">
        <v>5.527157198718239E-2</v>
      </c>
      <c r="D3782" s="14">
        <v>297250276.18630135</v>
      </c>
    </row>
    <row r="3783" spans="1:4">
      <c r="A3783" s="12">
        <v>38391</v>
      </c>
      <c r="B3783" s="7">
        <v>6322028571428.5713</v>
      </c>
      <c r="C3783" s="13">
        <v>5.3788474609500585E-2</v>
      </c>
      <c r="D3783" s="14">
        <v>297258120.87945205</v>
      </c>
    </row>
    <row r="3784" spans="1:4">
      <c r="A3784" s="12">
        <v>38392</v>
      </c>
      <c r="B3784" s="7">
        <v>6331057142857.1426</v>
      </c>
      <c r="C3784" s="13">
        <v>5.3663109166769765E-2</v>
      </c>
      <c r="D3784" s="14">
        <v>297265965.57260275</v>
      </c>
    </row>
    <row r="3785" spans="1:4">
      <c r="A3785" s="12">
        <v>38393</v>
      </c>
      <c r="B3785" s="7">
        <v>6340085714285.7139</v>
      </c>
      <c r="C3785" s="13">
        <v>5.2242111964057425E-2</v>
      </c>
      <c r="D3785" s="14">
        <v>297273810.26575345</v>
      </c>
    </row>
    <row r="3786" spans="1:4">
      <c r="A3786" s="12">
        <v>38394</v>
      </c>
      <c r="B3786" s="7">
        <v>6349114285714.2861</v>
      </c>
      <c r="C3786" s="13">
        <v>5.2670530340955667E-2</v>
      </c>
      <c r="D3786" s="14">
        <v>297281654.95890409</v>
      </c>
    </row>
    <row r="3787" spans="1:4">
      <c r="A3787" s="12">
        <v>38397</v>
      </c>
      <c r="B3787" s="7">
        <v>6376200000000</v>
      </c>
      <c r="C3787" s="13">
        <v>5.2423079762226939E-2</v>
      </c>
      <c r="D3787" s="14">
        <v>297305189.03835618</v>
      </c>
    </row>
    <row r="3788" spans="1:4">
      <c r="A3788" s="12">
        <v>38398</v>
      </c>
      <c r="B3788" s="7">
        <v>6375400000000</v>
      </c>
      <c r="C3788" s="13">
        <v>5.1966105090072975E-2</v>
      </c>
      <c r="D3788" s="14">
        <v>297313033.73150682</v>
      </c>
    </row>
    <row r="3789" spans="1:4">
      <c r="A3789" s="12">
        <v>38399</v>
      </c>
      <c r="B3789" s="7">
        <v>6374600000000</v>
      </c>
      <c r="C3789" s="13">
        <v>5.1514955321737728E-2</v>
      </c>
      <c r="D3789" s="14">
        <v>297320878.42465752</v>
      </c>
    </row>
    <row r="3790" spans="1:4">
      <c r="A3790" s="12">
        <v>38400</v>
      </c>
      <c r="B3790" s="7">
        <v>6373800000000</v>
      </c>
      <c r="C3790" s="13">
        <v>5.3553454768366329E-2</v>
      </c>
      <c r="D3790" s="14">
        <v>297328723.11780822</v>
      </c>
    </row>
    <row r="3791" spans="1:4">
      <c r="A3791" s="12">
        <v>38401</v>
      </c>
      <c r="B3791" s="7">
        <v>6373000000000</v>
      </c>
      <c r="C3791" s="13">
        <v>5.2913559089929167E-2</v>
      </c>
      <c r="D3791" s="14">
        <v>297336567.81095892</v>
      </c>
    </row>
    <row r="3792" spans="1:4">
      <c r="A3792" s="12">
        <v>38405</v>
      </c>
      <c r="B3792" s="7">
        <v>6370757142857.1426</v>
      </c>
      <c r="C3792" s="13">
        <v>4.928462000892312E-2</v>
      </c>
      <c r="D3792" s="14">
        <v>297367946.58356166</v>
      </c>
    </row>
    <row r="3793" spans="1:4">
      <c r="A3793" s="12">
        <v>38406</v>
      </c>
      <c r="B3793" s="7">
        <v>6370914285714.2861</v>
      </c>
      <c r="C3793" s="13">
        <v>4.7936249824018E-2</v>
      </c>
      <c r="D3793" s="14">
        <v>297375791.27671236</v>
      </c>
    </row>
    <row r="3794" spans="1:4">
      <c r="A3794" s="12">
        <v>38407</v>
      </c>
      <c r="B3794" s="7">
        <v>6371071428571.4287</v>
      </c>
      <c r="C3794" s="13">
        <v>4.7830163477348808E-2</v>
      </c>
      <c r="D3794" s="14">
        <v>297383635.969863</v>
      </c>
    </row>
    <row r="3795" spans="1:4">
      <c r="A3795" s="12">
        <v>38408</v>
      </c>
      <c r="B3795" s="7">
        <v>6371228571428.5713</v>
      </c>
      <c r="C3795" s="13">
        <v>4.5379111818781667E-2</v>
      </c>
      <c r="D3795" s="14">
        <v>297391480.6630137</v>
      </c>
    </row>
    <row r="3796" spans="1:4">
      <c r="A3796" s="12">
        <v>38411</v>
      </c>
      <c r="B3796" s="7">
        <v>6371700000000</v>
      </c>
      <c r="C3796" s="13">
        <v>4.5138764464532424E-2</v>
      </c>
      <c r="D3796" s="14">
        <v>297415014.74246573</v>
      </c>
    </row>
    <row r="3797" spans="1:4">
      <c r="A3797" s="12">
        <v>38412</v>
      </c>
      <c r="B3797" s="7">
        <v>6372099999999.999</v>
      </c>
      <c r="C3797" s="13">
        <v>4.5451930899297416E-2</v>
      </c>
      <c r="D3797" s="14">
        <v>297422859.43561643</v>
      </c>
    </row>
    <row r="3798" spans="1:4">
      <c r="A3798" s="12">
        <v>38413</v>
      </c>
      <c r="B3798" s="7">
        <v>6372500000000</v>
      </c>
      <c r="C3798" s="13">
        <v>4.4272659449469003E-2</v>
      </c>
      <c r="D3798" s="14">
        <v>297430704.12876713</v>
      </c>
    </row>
    <row r="3799" spans="1:4">
      <c r="A3799" s="12">
        <v>38414</v>
      </c>
      <c r="B3799" s="7">
        <v>6372900000000</v>
      </c>
      <c r="C3799" s="13">
        <v>4.4225856905337486E-2</v>
      </c>
      <c r="D3799" s="14">
        <v>297438548.82191783</v>
      </c>
    </row>
    <row r="3800" spans="1:4">
      <c r="A3800" s="12">
        <v>38415</v>
      </c>
      <c r="B3800" s="7">
        <v>6373300000000</v>
      </c>
      <c r="C3800" s="13">
        <v>4.3671520417829422E-2</v>
      </c>
      <c r="D3800" s="14">
        <v>297446393.51506847</v>
      </c>
    </row>
    <row r="3801" spans="1:4">
      <c r="A3801" s="12">
        <v>38418</v>
      </c>
      <c r="B3801" s="7">
        <v>6374500000000</v>
      </c>
      <c r="C3801" s="13">
        <v>4.3749953295526015E-2</v>
      </c>
      <c r="D3801" s="14">
        <v>297469927.59452057</v>
      </c>
    </row>
    <row r="3802" spans="1:4">
      <c r="A3802" s="12">
        <v>38419</v>
      </c>
      <c r="B3802" s="7">
        <v>6382228571428.5713</v>
      </c>
      <c r="C3802" s="13">
        <v>4.2589646731207492E-2</v>
      </c>
      <c r="D3802" s="14">
        <v>297477772.28767121</v>
      </c>
    </row>
    <row r="3803" spans="1:4">
      <c r="A3803" s="12">
        <v>38420</v>
      </c>
      <c r="B3803" s="7">
        <v>6389957142857.1426</v>
      </c>
      <c r="C3803" s="13">
        <v>4.2328653426979057E-2</v>
      </c>
      <c r="D3803" s="14">
        <v>297485616.98082191</v>
      </c>
    </row>
    <row r="3804" spans="1:4">
      <c r="A3804" s="12">
        <v>38421</v>
      </c>
      <c r="B3804" s="7">
        <v>6397685714285.7139</v>
      </c>
      <c r="C3804" s="13">
        <v>4.3682628878556541E-2</v>
      </c>
      <c r="D3804" s="14">
        <v>297493461.67397261</v>
      </c>
    </row>
    <row r="3805" spans="1:4">
      <c r="A3805" s="12">
        <v>38422</v>
      </c>
      <c r="B3805" s="7">
        <v>6405414285714.2861</v>
      </c>
      <c r="C3805" s="13">
        <v>4.3086843762293693E-2</v>
      </c>
      <c r="D3805" s="14">
        <v>297501306.36712331</v>
      </c>
    </row>
    <row r="3806" spans="1:4">
      <c r="A3806" s="12">
        <v>38425</v>
      </c>
      <c r="B3806" s="7">
        <v>6428600000000</v>
      </c>
      <c r="C3806" s="13">
        <v>4.1029312040073943E-2</v>
      </c>
      <c r="D3806" s="14">
        <v>297524840.44657534</v>
      </c>
    </row>
    <row r="3807" spans="1:4">
      <c r="A3807" s="12">
        <v>38426</v>
      </c>
      <c r="B3807" s="7">
        <v>6429628571428.5713</v>
      </c>
      <c r="C3807" s="13">
        <v>4.0793729146731003E-2</v>
      </c>
      <c r="D3807" s="14">
        <v>297532685.13972604</v>
      </c>
    </row>
    <row r="3808" spans="1:4">
      <c r="A3808" s="12">
        <v>38427</v>
      </c>
      <c r="B3808" s="7">
        <v>6430657142857.1436</v>
      </c>
      <c r="C3808" s="13">
        <v>3.9885560534060303E-2</v>
      </c>
      <c r="D3808" s="14">
        <v>297540529.83287674</v>
      </c>
    </row>
    <row r="3809" spans="1:4">
      <c r="A3809" s="12">
        <v>38428</v>
      </c>
      <c r="B3809" s="7">
        <v>6431685714285.7139</v>
      </c>
      <c r="C3809" s="13">
        <v>3.9712946030917615E-2</v>
      </c>
      <c r="D3809" s="14">
        <v>297548374.52602738</v>
      </c>
    </row>
    <row r="3810" spans="1:4">
      <c r="A3810" s="12">
        <v>38429</v>
      </c>
      <c r="B3810" s="7">
        <v>6432714285714.2861</v>
      </c>
      <c r="C3810" s="13">
        <v>3.9398866369995858E-2</v>
      </c>
      <c r="D3810" s="14">
        <v>297556219.21917808</v>
      </c>
    </row>
    <row r="3811" spans="1:4">
      <c r="A3811" s="12">
        <v>38432</v>
      </c>
      <c r="B3811" s="7">
        <v>6435800000000</v>
      </c>
      <c r="C3811" s="13">
        <v>3.9255609634475143E-2</v>
      </c>
      <c r="D3811" s="14">
        <v>297579753.29863012</v>
      </c>
    </row>
    <row r="3812" spans="1:4">
      <c r="A3812" s="12">
        <v>38433</v>
      </c>
      <c r="B3812" s="7">
        <v>6435371428571.4287</v>
      </c>
      <c r="C3812" s="13">
        <v>3.9894597353899448E-2</v>
      </c>
      <c r="D3812" s="14">
        <v>297587597.99178082</v>
      </c>
    </row>
    <row r="3813" spans="1:4">
      <c r="A3813" s="12">
        <v>38434</v>
      </c>
      <c r="B3813" s="7">
        <v>6434942857142.8574</v>
      </c>
      <c r="C3813" s="13">
        <v>4.1761777927037995E-2</v>
      </c>
      <c r="D3813" s="14">
        <v>297595442.68493152</v>
      </c>
    </row>
    <row r="3814" spans="1:4">
      <c r="A3814" s="12">
        <v>38435</v>
      </c>
      <c r="B3814" s="7">
        <v>6434514285714.2852</v>
      </c>
      <c r="C3814" s="13">
        <v>4.1452001055753578E-2</v>
      </c>
      <c r="D3814" s="14">
        <v>297603287.37808222</v>
      </c>
    </row>
    <row r="3815" spans="1:4">
      <c r="A3815" s="12">
        <v>38439</v>
      </c>
      <c r="B3815" s="7">
        <v>6432800000000</v>
      </c>
      <c r="C3815" s="13">
        <v>4.22352124630586E-2</v>
      </c>
      <c r="D3815" s="14">
        <v>297634666.15068495</v>
      </c>
    </row>
    <row r="3816" spans="1:4">
      <c r="A3816" s="12">
        <v>38440</v>
      </c>
      <c r="B3816" s="7">
        <v>6432614285714.2861</v>
      </c>
      <c r="C3816" s="13">
        <v>4.0724265585953309E-2</v>
      </c>
      <c r="D3816" s="14">
        <v>297642510.84383559</v>
      </c>
    </row>
    <row r="3817" spans="1:4">
      <c r="A3817" s="12">
        <v>38441</v>
      </c>
      <c r="B3817" s="7">
        <v>6432428571428.5713</v>
      </c>
      <c r="C3817" s="13">
        <v>4.0313682640422101E-2</v>
      </c>
      <c r="D3817" s="14">
        <v>297650355.53698629</v>
      </c>
    </row>
    <row r="3818" spans="1:4">
      <c r="A3818" s="12">
        <v>38442</v>
      </c>
      <c r="B3818" s="7">
        <v>6432242857142.8574</v>
      </c>
      <c r="C3818" s="13">
        <v>3.8722182516763876E-2</v>
      </c>
      <c r="D3818" s="14">
        <v>297658200.23013699</v>
      </c>
    </row>
    <row r="3819" spans="1:4">
      <c r="A3819" s="12">
        <v>38443</v>
      </c>
      <c r="B3819" s="7">
        <v>6432057142857.1426</v>
      </c>
      <c r="C3819" s="13">
        <v>3.7276804224843287E-2</v>
      </c>
      <c r="D3819" s="14">
        <v>297666044.92328769</v>
      </c>
    </row>
    <row r="3820" spans="1:4">
      <c r="A3820" s="12">
        <v>38446</v>
      </c>
      <c r="B3820" s="7">
        <v>6431500000000</v>
      </c>
      <c r="C3820" s="13">
        <v>3.7993337383816495E-2</v>
      </c>
      <c r="D3820" s="14">
        <v>297689579.00273973</v>
      </c>
    </row>
    <row r="3821" spans="1:4">
      <c r="A3821" s="12">
        <v>38447</v>
      </c>
      <c r="B3821" s="7">
        <v>6439857142857.1436</v>
      </c>
      <c r="C3821" s="13">
        <v>3.8633596849144455E-2</v>
      </c>
      <c r="D3821" s="14">
        <v>297697423.69589043</v>
      </c>
    </row>
    <row r="3822" spans="1:4">
      <c r="A3822" s="12">
        <v>38448</v>
      </c>
      <c r="B3822" s="7">
        <v>6448214285714.2852</v>
      </c>
      <c r="C3822" s="13">
        <v>3.8783886585176133E-2</v>
      </c>
      <c r="D3822" s="14">
        <v>297705268.38904107</v>
      </c>
    </row>
    <row r="3823" spans="1:4">
      <c r="A3823" s="12">
        <v>38449</v>
      </c>
      <c r="B3823" s="7">
        <v>6456571428571.4287</v>
      </c>
      <c r="C3823" s="13">
        <v>4.0596545002036862E-2</v>
      </c>
      <c r="D3823" s="14">
        <v>297713113.08219177</v>
      </c>
    </row>
    <row r="3824" spans="1:4">
      <c r="A3824" s="12">
        <v>38450</v>
      </c>
      <c r="B3824" s="7">
        <v>6464928571428.5713</v>
      </c>
      <c r="C3824" s="13">
        <v>4.1649874577638822E-2</v>
      </c>
      <c r="D3824" s="14">
        <v>297720957.77534246</v>
      </c>
    </row>
    <row r="3825" spans="1:4">
      <c r="A3825" s="12">
        <v>38453</v>
      </c>
      <c r="B3825" s="7">
        <v>6490000000000</v>
      </c>
      <c r="C3825" s="13">
        <v>4.1099926863283537E-2</v>
      </c>
      <c r="D3825" s="14">
        <v>297744491.8547945</v>
      </c>
    </row>
    <row r="3826" spans="1:4">
      <c r="A3826" s="12">
        <v>38454</v>
      </c>
      <c r="B3826" s="7">
        <v>6492328571428.5713</v>
      </c>
      <c r="C3826" s="13">
        <v>4.3303814020091105E-2</v>
      </c>
      <c r="D3826" s="14">
        <v>297752336.5479452</v>
      </c>
    </row>
    <row r="3827" spans="1:4">
      <c r="A3827" s="12">
        <v>38455</v>
      </c>
      <c r="B3827" s="7">
        <v>6494657142857.1436</v>
      </c>
      <c r="C3827" s="13">
        <v>4.5002254526284487E-2</v>
      </c>
      <c r="D3827" s="14">
        <v>297760181.2410959</v>
      </c>
    </row>
    <row r="3828" spans="1:4">
      <c r="A3828" s="12">
        <v>38456</v>
      </c>
      <c r="B3828" s="7">
        <v>6496985714285.7148</v>
      </c>
      <c r="C3828" s="13">
        <v>4.3912095273421652E-2</v>
      </c>
      <c r="D3828" s="14">
        <v>297768025.9342466</v>
      </c>
    </row>
    <row r="3829" spans="1:4">
      <c r="A3829" s="12">
        <v>38457</v>
      </c>
      <c r="B3829" s="7">
        <v>6499314285714.2861</v>
      </c>
      <c r="C3829" s="13">
        <v>4.4706496873764719E-2</v>
      </c>
      <c r="D3829" s="14">
        <v>297775870.62739724</v>
      </c>
    </row>
    <row r="3830" spans="1:4">
      <c r="A3830" s="12">
        <v>38460</v>
      </c>
      <c r="B3830" s="7">
        <v>6506300000000</v>
      </c>
      <c r="C3830" s="13">
        <v>4.5036965027564359E-2</v>
      </c>
      <c r="D3830" s="14">
        <v>297799404.70684934</v>
      </c>
    </row>
    <row r="3831" spans="1:4">
      <c r="A3831" s="12">
        <v>38461</v>
      </c>
      <c r="B3831" s="7">
        <v>6508328571428.5713</v>
      </c>
      <c r="C3831" s="13">
        <v>4.3189031996964708E-2</v>
      </c>
      <c r="D3831" s="14">
        <v>297807249.39999998</v>
      </c>
    </row>
    <row r="3832" spans="1:4">
      <c r="A3832" s="12">
        <v>38462</v>
      </c>
      <c r="B3832" s="7">
        <v>6510357142857.1436</v>
      </c>
      <c r="C3832" s="13">
        <v>4.3039673341375484E-2</v>
      </c>
      <c r="D3832" s="14">
        <v>297815094.09315068</v>
      </c>
    </row>
    <row r="3833" spans="1:4">
      <c r="A3833" s="12">
        <v>38463</v>
      </c>
      <c r="B3833" s="7">
        <v>6512385714285.7139</v>
      </c>
      <c r="C3833" s="13">
        <v>4.1999731632932302E-2</v>
      </c>
      <c r="D3833" s="14">
        <v>297822938.78630137</v>
      </c>
    </row>
    <row r="3834" spans="1:4">
      <c r="A3834" s="12">
        <v>38464</v>
      </c>
      <c r="B3834" s="7">
        <v>6514414285714.2861</v>
      </c>
      <c r="C3834" s="13">
        <v>4.0496400579400384E-2</v>
      </c>
      <c r="D3834" s="14">
        <v>297830783.47945207</v>
      </c>
    </row>
    <row r="3835" spans="1:4">
      <c r="A3835" s="12">
        <v>38467</v>
      </c>
      <c r="B3835" s="7">
        <v>6520500000000</v>
      </c>
      <c r="C3835" s="13">
        <v>4.1227016967520763E-2</v>
      </c>
      <c r="D3835" s="14">
        <v>297854317.55890411</v>
      </c>
    </row>
    <row r="3836" spans="1:4">
      <c r="A3836" s="12">
        <v>38468</v>
      </c>
      <c r="B3836" s="7">
        <v>6507600000000</v>
      </c>
      <c r="C3836" s="13">
        <v>4.159624090474142E-2</v>
      </c>
      <c r="D3836" s="14">
        <v>297862162.25205481</v>
      </c>
    </row>
    <row r="3837" spans="1:4">
      <c r="A3837" s="12">
        <v>38469</v>
      </c>
      <c r="B3837" s="7">
        <v>6494700000000</v>
      </c>
      <c r="C3837" s="13">
        <v>4.5135992762651199E-2</v>
      </c>
      <c r="D3837" s="14">
        <v>297870006.94520545</v>
      </c>
    </row>
    <row r="3838" spans="1:4">
      <c r="A3838" s="12">
        <v>38470</v>
      </c>
      <c r="B3838" s="7">
        <v>6481800000000</v>
      </c>
      <c r="C3838" s="13">
        <v>4.502070508615881E-2</v>
      </c>
      <c r="D3838" s="14">
        <v>297877851.63835615</v>
      </c>
    </row>
    <row r="3839" spans="1:4">
      <c r="A3839" s="12">
        <v>38471</v>
      </c>
      <c r="B3839" s="7">
        <v>6468900000000</v>
      </c>
      <c r="C3839" s="13">
        <v>4.7414876750332215E-2</v>
      </c>
      <c r="D3839" s="14">
        <v>297885696.33150685</v>
      </c>
    </row>
    <row r="3840" spans="1:4">
      <c r="A3840" s="12">
        <v>38474</v>
      </c>
      <c r="B3840" s="7">
        <v>6430200000000</v>
      </c>
      <c r="C3840" s="13">
        <v>4.5903104983954841E-2</v>
      </c>
      <c r="D3840" s="14">
        <v>297909230.41095889</v>
      </c>
    </row>
    <row r="3841" spans="1:4">
      <c r="A3841" s="12">
        <v>38475</v>
      </c>
      <c r="B3841" s="7">
        <v>6427414285714.2852</v>
      </c>
      <c r="C3841" s="13">
        <v>4.7985077241371722E-2</v>
      </c>
      <c r="D3841" s="14">
        <v>297917075.10410959</v>
      </c>
    </row>
    <row r="3842" spans="1:4">
      <c r="A3842" s="12">
        <v>38476</v>
      </c>
      <c r="B3842" s="7">
        <v>6424628571428.5713</v>
      </c>
      <c r="C3842" s="13">
        <v>4.6876445379935482E-2</v>
      </c>
      <c r="D3842" s="14">
        <v>297924919.79726028</v>
      </c>
    </row>
    <row r="3843" spans="1:4">
      <c r="A3843" s="12">
        <v>38477</v>
      </c>
      <c r="B3843" s="7">
        <v>6421842857142.8564</v>
      </c>
      <c r="C3843" s="13">
        <v>4.6023195474530806E-2</v>
      </c>
      <c r="D3843" s="14">
        <v>297932764.49041098</v>
      </c>
    </row>
    <row r="3844" spans="1:4">
      <c r="A3844" s="12">
        <v>38478</v>
      </c>
      <c r="B3844" s="7">
        <v>6419057142857.1426</v>
      </c>
      <c r="C3844" s="13">
        <v>4.6304201007496409E-2</v>
      </c>
      <c r="D3844" s="14">
        <v>297940609.18356162</v>
      </c>
    </row>
    <row r="3845" spans="1:4">
      <c r="A3845" s="12">
        <v>38481</v>
      </c>
      <c r="B3845" s="7">
        <v>6410700000000</v>
      </c>
      <c r="C3845" s="13">
        <v>4.5252480513523548E-2</v>
      </c>
      <c r="D3845" s="14">
        <v>297964143.26301372</v>
      </c>
    </row>
    <row r="3846" spans="1:4">
      <c r="A3846" s="12">
        <v>38482</v>
      </c>
      <c r="B3846" s="7">
        <v>6415028571428.5713</v>
      </c>
      <c r="C3846" s="13">
        <v>4.5118251993480081E-2</v>
      </c>
      <c r="D3846" s="14">
        <v>297971987.95616436</v>
      </c>
    </row>
    <row r="3847" spans="1:4">
      <c r="A3847" s="12">
        <v>38483</v>
      </c>
      <c r="B3847" s="7">
        <v>6419357142857.1436</v>
      </c>
      <c r="C3847" s="13">
        <v>4.6361494168553223E-2</v>
      </c>
      <c r="D3847" s="14">
        <v>297979832.64931506</v>
      </c>
    </row>
    <row r="3848" spans="1:4">
      <c r="A3848" s="12">
        <v>38484</v>
      </c>
      <c r="B3848" s="7">
        <v>6423685714285.7139</v>
      </c>
      <c r="C3848" s="13">
        <v>4.8812818169636778E-2</v>
      </c>
      <c r="D3848" s="14">
        <v>297987677.34246576</v>
      </c>
    </row>
    <row r="3849" spans="1:4">
      <c r="A3849" s="12">
        <v>38485</v>
      </c>
      <c r="B3849" s="7">
        <v>6428014285714.2852</v>
      </c>
      <c r="C3849" s="13">
        <v>4.853277391574596E-2</v>
      </c>
      <c r="D3849" s="14">
        <v>297995522.03561646</v>
      </c>
    </row>
    <row r="3850" spans="1:4">
      <c r="A3850" s="12">
        <v>38488</v>
      </c>
      <c r="B3850" s="7">
        <v>6441000000000</v>
      </c>
      <c r="C3850" s="13">
        <v>4.9110592615030466E-2</v>
      </c>
      <c r="D3850" s="14">
        <v>298019056.1150685</v>
      </c>
    </row>
    <row r="3851" spans="1:4">
      <c r="A3851" s="12">
        <v>38489</v>
      </c>
      <c r="B3851" s="7">
        <v>6441628571428.5713</v>
      </c>
      <c r="C3851" s="13">
        <v>4.8640524433297451E-2</v>
      </c>
      <c r="D3851" s="14">
        <v>298026900.80821919</v>
      </c>
    </row>
    <row r="3852" spans="1:4">
      <c r="A3852" s="12">
        <v>38490</v>
      </c>
      <c r="B3852" s="7">
        <v>6442257142857.1426</v>
      </c>
      <c r="C3852" s="13">
        <v>5.0616721105757413E-2</v>
      </c>
      <c r="D3852" s="14">
        <v>298034745.50136983</v>
      </c>
    </row>
    <row r="3853" spans="1:4">
      <c r="A3853" s="12">
        <v>38491</v>
      </c>
      <c r="B3853" s="7">
        <v>6442885714285.7139</v>
      </c>
      <c r="C3853" s="13">
        <v>5.1090484590044706E-2</v>
      </c>
      <c r="D3853" s="14">
        <v>298042590.19452053</v>
      </c>
    </row>
    <row r="3854" spans="1:4">
      <c r="A3854" s="12">
        <v>38492</v>
      </c>
      <c r="B3854" s="7">
        <v>6443514285714.2852</v>
      </c>
      <c r="C3854" s="13">
        <v>5.1322279218939088E-2</v>
      </c>
      <c r="D3854" s="14">
        <v>298050434.88767123</v>
      </c>
    </row>
    <row r="3855" spans="1:4">
      <c r="A3855" s="12">
        <v>38495</v>
      </c>
      <c r="B3855" s="7">
        <v>6445400000000</v>
      </c>
      <c r="C3855" s="13">
        <v>4.890441671984614E-2</v>
      </c>
      <c r="D3855" s="14">
        <v>298073968.96712327</v>
      </c>
    </row>
    <row r="3856" spans="1:4">
      <c r="A3856" s="12">
        <v>38496</v>
      </c>
      <c r="B3856" s="7">
        <v>6440071428571.4287</v>
      </c>
      <c r="C3856" s="13">
        <v>4.8860378469613046E-2</v>
      </c>
      <c r="D3856" s="14">
        <v>298081813.66027397</v>
      </c>
    </row>
    <row r="3857" spans="1:4">
      <c r="A3857" s="12">
        <v>38497</v>
      </c>
      <c r="B3857" s="7">
        <v>6434742857142.8574</v>
      </c>
      <c r="C3857" s="13">
        <v>4.8020419773756699E-2</v>
      </c>
      <c r="D3857" s="14">
        <v>298089658.35342467</v>
      </c>
    </row>
    <row r="3858" spans="1:4">
      <c r="A3858" s="12">
        <v>38498</v>
      </c>
      <c r="B3858" s="7">
        <v>6429414285714.2861</v>
      </c>
      <c r="C3858" s="13">
        <v>4.9262147035319934E-2</v>
      </c>
      <c r="D3858" s="14">
        <v>298097503.04657537</v>
      </c>
    </row>
    <row r="3859" spans="1:4">
      <c r="A3859" s="12">
        <v>38499</v>
      </c>
      <c r="B3859" s="7">
        <v>6424085714285.7139</v>
      </c>
      <c r="C3859" s="13">
        <v>4.7064471340672986E-2</v>
      </c>
      <c r="D3859" s="14">
        <v>298105347.73972601</v>
      </c>
    </row>
    <row r="3860" spans="1:4">
      <c r="A3860" s="12">
        <v>38503</v>
      </c>
      <c r="B3860" s="7">
        <v>6407971428571.4287</v>
      </c>
      <c r="C3860" s="13">
        <v>4.6916651139326845E-2</v>
      </c>
      <c r="D3860" s="14">
        <v>298136726.51232874</v>
      </c>
    </row>
    <row r="3861" spans="1:4">
      <c r="A3861" s="12">
        <v>38504</v>
      </c>
      <c r="B3861" s="7">
        <v>6407842857142.8574</v>
      </c>
      <c r="C3861" s="13">
        <v>4.2875905695813982E-2</v>
      </c>
      <c r="D3861" s="14">
        <v>298144571.20547944</v>
      </c>
    </row>
    <row r="3862" spans="1:4">
      <c r="A3862" s="12">
        <v>38505</v>
      </c>
      <c r="B3862" s="7">
        <v>6407714285714.2861</v>
      </c>
      <c r="C3862" s="13">
        <v>4.3372810294892608E-2</v>
      </c>
      <c r="D3862" s="14">
        <v>298152415.89863014</v>
      </c>
    </row>
    <row r="3863" spans="1:4">
      <c r="A3863" s="12">
        <v>38506</v>
      </c>
      <c r="B3863" s="7">
        <v>6407585714285.7139</v>
      </c>
      <c r="C3863" s="13">
        <v>4.2160952727517499E-2</v>
      </c>
      <c r="D3863" s="14">
        <v>298160260.59178084</v>
      </c>
    </row>
    <row r="3864" spans="1:4">
      <c r="A3864" s="12">
        <v>38509</v>
      </c>
      <c r="B3864" s="7">
        <v>6407200000000</v>
      </c>
      <c r="C3864" s="13">
        <v>4.1409452310171228E-2</v>
      </c>
      <c r="D3864" s="14">
        <v>298183794.67123288</v>
      </c>
    </row>
    <row r="3865" spans="1:4">
      <c r="A3865" s="12">
        <v>38510</v>
      </c>
      <c r="B3865" s="7">
        <v>6419085714285.7139</v>
      </c>
      <c r="C3865" s="13">
        <v>4.1838614109584102E-2</v>
      </c>
      <c r="D3865" s="14">
        <v>298191639.36438358</v>
      </c>
    </row>
    <row r="3866" spans="1:4">
      <c r="A3866" s="12">
        <v>38511</v>
      </c>
      <c r="B3866" s="7">
        <v>6430971428571.4277</v>
      </c>
      <c r="C3866" s="13">
        <v>4.3249305690319033E-2</v>
      </c>
      <c r="D3866" s="14">
        <v>298199484.05753422</v>
      </c>
    </row>
    <row r="3867" spans="1:4">
      <c r="A3867" s="12">
        <v>38512</v>
      </c>
      <c r="B3867" s="7">
        <v>6442857142857.1426</v>
      </c>
      <c r="C3867" s="13">
        <v>4.1857008684903753E-2</v>
      </c>
      <c r="D3867" s="14">
        <v>298207328.75068492</v>
      </c>
    </row>
    <row r="3868" spans="1:4">
      <c r="A3868" s="12">
        <v>38513</v>
      </c>
      <c r="B3868" s="7">
        <v>6454742857142.8574</v>
      </c>
      <c r="C3868" s="13">
        <v>4.2900815581422072E-2</v>
      </c>
      <c r="D3868" s="14">
        <v>298215173.44383562</v>
      </c>
    </row>
    <row r="3869" spans="1:4">
      <c r="A3869" s="12">
        <v>38516</v>
      </c>
      <c r="B3869" s="7">
        <v>6490400000000</v>
      </c>
      <c r="C3869" s="13">
        <v>4.0103102401653649E-2</v>
      </c>
      <c r="D3869" s="14">
        <v>298238707.52328765</v>
      </c>
    </row>
    <row r="3870" spans="1:4">
      <c r="A3870" s="12">
        <v>38517</v>
      </c>
      <c r="B3870" s="7">
        <v>6491000000000</v>
      </c>
      <c r="C3870" s="13">
        <v>4.0612644008021316E-2</v>
      </c>
      <c r="D3870" s="14">
        <v>298246552.21643835</v>
      </c>
    </row>
    <row r="3871" spans="1:4">
      <c r="A3871" s="12">
        <v>38518</v>
      </c>
      <c r="B3871" s="7">
        <v>6491599999999.999</v>
      </c>
      <c r="C3871" s="13">
        <v>3.9410116866706771E-2</v>
      </c>
      <c r="D3871" s="14">
        <v>298254396.90958905</v>
      </c>
    </row>
    <row r="3872" spans="1:4">
      <c r="A3872" s="12">
        <v>38519</v>
      </c>
      <c r="B3872" s="7">
        <v>6492200000000</v>
      </c>
      <c r="C3872" s="13">
        <v>3.816918736747691E-2</v>
      </c>
      <c r="D3872" s="14">
        <v>298262241.60273975</v>
      </c>
    </row>
    <row r="3873" spans="1:4">
      <c r="A3873" s="12">
        <v>38520</v>
      </c>
      <c r="B3873" s="7">
        <v>6492800000000</v>
      </c>
      <c r="C3873" s="13">
        <v>3.6817449450085943E-2</v>
      </c>
      <c r="D3873" s="14">
        <v>298270086.29589039</v>
      </c>
    </row>
    <row r="3874" spans="1:4">
      <c r="A3874" s="12">
        <v>38523</v>
      </c>
      <c r="B3874" s="7">
        <v>6494600000000</v>
      </c>
      <c r="C3874" s="13">
        <v>3.6400714031061807E-2</v>
      </c>
      <c r="D3874" s="14">
        <v>298293620.37534249</v>
      </c>
    </row>
    <row r="3875" spans="1:4">
      <c r="A3875" s="12">
        <v>38524</v>
      </c>
      <c r="B3875" s="7">
        <v>6494571428571.4287</v>
      </c>
      <c r="C3875" s="13">
        <v>3.7375526556937849E-2</v>
      </c>
      <c r="D3875" s="14">
        <v>298301465.06849313</v>
      </c>
    </row>
    <row r="3876" spans="1:4">
      <c r="A3876" s="12">
        <v>38525</v>
      </c>
      <c r="B3876" s="7">
        <v>6494542857142.8574</v>
      </c>
      <c r="C3876" s="13">
        <v>3.7938175778224358E-2</v>
      </c>
      <c r="D3876" s="14">
        <v>298309309.76164383</v>
      </c>
    </row>
    <row r="3877" spans="1:4">
      <c r="A3877" s="12">
        <v>38526</v>
      </c>
      <c r="B3877" s="7">
        <v>6494514285714.2852</v>
      </c>
      <c r="C3877" s="13">
        <v>3.7092737606921188E-2</v>
      </c>
      <c r="D3877" s="14">
        <v>298317154.45479453</v>
      </c>
    </row>
    <row r="3878" spans="1:4">
      <c r="A3878" s="12">
        <v>38527</v>
      </c>
      <c r="B3878" s="7">
        <v>6494485714285.7148</v>
      </c>
      <c r="C3878" s="13">
        <v>3.7281913226514772E-2</v>
      </c>
      <c r="D3878" s="14">
        <v>298324999.14794523</v>
      </c>
    </row>
    <row r="3879" spans="1:4">
      <c r="A3879" s="12">
        <v>38530</v>
      </c>
      <c r="B3879" s="7">
        <v>6494400000000</v>
      </c>
      <c r="C3879" s="13">
        <v>3.7779685885546033E-2</v>
      </c>
      <c r="D3879" s="14">
        <v>298348533.22739726</v>
      </c>
    </row>
    <row r="3880" spans="1:4">
      <c r="A3880" s="12">
        <v>38531</v>
      </c>
      <c r="B3880" s="7">
        <v>6488071428571.4287</v>
      </c>
      <c r="C3880" s="13">
        <v>3.9766458916700567E-2</v>
      </c>
      <c r="D3880" s="14">
        <v>298356377.92054796</v>
      </c>
    </row>
    <row r="3881" spans="1:4">
      <c r="A3881" s="12">
        <v>38532</v>
      </c>
      <c r="B3881" s="7">
        <v>6481742857142.8574</v>
      </c>
      <c r="C3881" s="13">
        <v>3.9835113147073699E-2</v>
      </c>
      <c r="D3881" s="14">
        <v>298364222.6136986</v>
      </c>
    </row>
    <row r="3882" spans="1:4">
      <c r="A3882" s="12">
        <v>38533</v>
      </c>
      <c r="B3882" s="7">
        <v>6475414285714.2861</v>
      </c>
      <c r="C3882" s="13">
        <v>4.077726765308335E-2</v>
      </c>
      <c r="D3882" s="14">
        <v>298372067.3068493</v>
      </c>
    </row>
    <row r="3883" spans="1:4">
      <c r="A3883" s="12">
        <v>38534</v>
      </c>
      <c r="B3883" s="7">
        <v>6469085714285.7139</v>
      </c>
      <c r="C3883" s="13">
        <v>3.8242360236615383E-2</v>
      </c>
      <c r="D3883" s="14">
        <v>298379912</v>
      </c>
    </row>
    <row r="3884" spans="1:4">
      <c r="A3884" s="12">
        <v>38538</v>
      </c>
      <c r="B3884" s="7">
        <v>6458642857142.8574</v>
      </c>
      <c r="C3884" s="13">
        <v>3.6567717824429448E-2</v>
      </c>
      <c r="D3884" s="14">
        <v>298411159.06849313</v>
      </c>
    </row>
    <row r="3885" spans="1:4">
      <c r="A3885" s="12">
        <v>38539</v>
      </c>
      <c r="B3885" s="7">
        <v>6467185714285.7139</v>
      </c>
      <c r="C3885" s="13">
        <v>3.495344896170894E-2</v>
      </c>
      <c r="D3885" s="14">
        <v>298418970.83561641</v>
      </c>
    </row>
    <row r="3886" spans="1:4">
      <c r="A3886" s="12">
        <v>38540</v>
      </c>
      <c r="B3886" s="7">
        <v>6475728571428.5713</v>
      </c>
      <c r="C3886" s="13">
        <v>3.6273871817279757E-2</v>
      </c>
      <c r="D3886" s="14">
        <v>298426782.60273975</v>
      </c>
    </row>
    <row r="3887" spans="1:4">
      <c r="A3887" s="12">
        <v>38541</v>
      </c>
      <c r="B3887" s="7">
        <v>6484271428571.4287</v>
      </c>
      <c r="C3887" s="13">
        <v>3.6583886931571934E-2</v>
      </c>
      <c r="D3887" s="14">
        <v>298434594.36986303</v>
      </c>
    </row>
    <row r="3888" spans="1:4">
      <c r="A3888" s="12">
        <v>38544</v>
      </c>
      <c r="B3888" s="7">
        <v>6509900000000</v>
      </c>
      <c r="C3888" s="13">
        <v>3.6850213307123181E-2</v>
      </c>
      <c r="D3888" s="14">
        <v>298458029.67123288</v>
      </c>
    </row>
    <row r="3889" spans="1:4">
      <c r="A3889" s="12">
        <v>38545</v>
      </c>
      <c r="B3889" s="7">
        <v>6510214285714.2852</v>
      </c>
      <c r="C3889" s="13">
        <v>3.4617183727354034E-2</v>
      </c>
      <c r="D3889" s="14">
        <v>298465841.43835616</v>
      </c>
    </row>
    <row r="3890" spans="1:4">
      <c r="A3890" s="12">
        <v>38546</v>
      </c>
      <c r="B3890" s="7">
        <v>6510528571428.5713</v>
      </c>
      <c r="C3890" s="13">
        <v>3.4891836591746231E-2</v>
      </c>
      <c r="D3890" s="14">
        <v>298473653.20547944</v>
      </c>
    </row>
    <row r="3891" spans="1:4">
      <c r="A3891" s="12">
        <v>38547</v>
      </c>
      <c r="B3891" s="7">
        <v>6510842857142.8564</v>
      </c>
      <c r="C3891" s="13">
        <v>3.6250805864917038E-2</v>
      </c>
      <c r="D3891" s="14">
        <v>298481464.97260273</v>
      </c>
    </row>
    <row r="3892" spans="1:4">
      <c r="A3892" s="12">
        <v>38548</v>
      </c>
      <c r="B3892" s="7">
        <v>6511157142857.1436</v>
      </c>
      <c r="C3892" s="13">
        <v>3.606029283116912E-2</v>
      </c>
      <c r="D3892" s="14">
        <v>298489276.73972601</v>
      </c>
    </row>
    <row r="3893" spans="1:4">
      <c r="A3893" s="12">
        <v>38551</v>
      </c>
      <c r="B3893" s="7">
        <v>6512100000000</v>
      </c>
      <c r="C3893" s="13">
        <v>3.7177064749415609E-2</v>
      </c>
      <c r="D3893" s="14">
        <v>298512712.04109591</v>
      </c>
    </row>
    <row r="3894" spans="1:4">
      <c r="A3894" s="12">
        <v>38552</v>
      </c>
      <c r="B3894" s="7">
        <v>6510942857142.8574</v>
      </c>
      <c r="C3894" s="13">
        <v>3.7317058971251961E-2</v>
      </c>
      <c r="D3894" s="14">
        <v>298520523.80821919</v>
      </c>
    </row>
    <row r="3895" spans="1:4">
      <c r="A3895" s="12">
        <v>38553</v>
      </c>
      <c r="B3895" s="7">
        <v>6509785714285.7148</v>
      </c>
      <c r="C3895" s="13">
        <v>3.7883296039762177E-2</v>
      </c>
      <c r="D3895" s="14">
        <v>298528335.57534248</v>
      </c>
    </row>
    <row r="3896" spans="1:4">
      <c r="A3896" s="12">
        <v>38554</v>
      </c>
      <c r="B3896" s="7">
        <v>6508628571428.5713</v>
      </c>
      <c r="C3896" s="13">
        <v>3.8622396850549967E-2</v>
      </c>
      <c r="D3896" s="14">
        <v>298536147.34246576</v>
      </c>
    </row>
    <row r="3897" spans="1:4">
      <c r="A3897" s="12">
        <v>38555</v>
      </c>
      <c r="B3897" s="7">
        <v>6507471428571.4287</v>
      </c>
      <c r="C3897" s="13">
        <v>3.7452980178557985E-2</v>
      </c>
      <c r="D3897" s="14">
        <v>298543959.10958904</v>
      </c>
    </row>
    <row r="3898" spans="1:4">
      <c r="A3898" s="12">
        <v>38558</v>
      </c>
      <c r="B3898" s="7">
        <v>6504000000000</v>
      </c>
      <c r="C3898" s="13">
        <v>3.7656205096166837E-2</v>
      </c>
      <c r="D3898" s="14">
        <v>298567394.41095889</v>
      </c>
    </row>
    <row r="3899" spans="1:4">
      <c r="A3899" s="12">
        <v>38559</v>
      </c>
      <c r="B3899" s="7">
        <v>6498585714285.7139</v>
      </c>
      <c r="C3899" s="13">
        <v>3.6963235982187405E-2</v>
      </c>
      <c r="D3899" s="14">
        <v>298575206.17808217</v>
      </c>
    </row>
    <row r="3900" spans="1:4">
      <c r="A3900" s="12">
        <v>38560</v>
      </c>
      <c r="B3900" s="7">
        <v>6493171428571.4287</v>
      </c>
      <c r="C3900" s="13">
        <v>3.620431652353099E-2</v>
      </c>
      <c r="D3900" s="14">
        <v>298583017.94520545</v>
      </c>
    </row>
    <row r="3901" spans="1:4">
      <c r="A3901" s="12">
        <v>38561</v>
      </c>
      <c r="B3901" s="7">
        <v>6487757142857.1426</v>
      </c>
      <c r="C3901" s="13">
        <v>3.5630815538040296E-2</v>
      </c>
      <c r="D3901" s="14">
        <v>298590829.71232879</v>
      </c>
    </row>
    <row r="3902" spans="1:4">
      <c r="A3902" s="12">
        <v>38562</v>
      </c>
      <c r="B3902" s="7">
        <v>6482342857142.8574</v>
      </c>
      <c r="C3902" s="13">
        <v>3.4642149257016842E-2</v>
      </c>
      <c r="D3902" s="14">
        <v>298598641.47945207</v>
      </c>
    </row>
    <row r="3903" spans="1:4">
      <c r="A3903" s="12">
        <v>38565</v>
      </c>
      <c r="B3903" s="7">
        <v>6466100000000</v>
      </c>
      <c r="C3903" s="13">
        <v>3.3351559044821004E-2</v>
      </c>
      <c r="D3903" s="14">
        <v>298622076.78082192</v>
      </c>
    </row>
    <row r="3904" spans="1:4">
      <c r="A3904" s="12">
        <v>38566</v>
      </c>
      <c r="B3904" s="7">
        <v>6470528571428.5723</v>
      </c>
      <c r="C3904" s="13">
        <v>3.2548120572271702E-2</v>
      </c>
      <c r="D3904" s="14">
        <v>298629888.5479452</v>
      </c>
    </row>
    <row r="3905" spans="1:4">
      <c r="A3905" s="12">
        <v>38567</v>
      </c>
      <c r="B3905" s="7">
        <v>6474957142857.1436</v>
      </c>
      <c r="C3905" s="13">
        <v>3.312068548328459E-2</v>
      </c>
      <c r="D3905" s="14">
        <v>298637700.31506848</v>
      </c>
    </row>
    <row r="3906" spans="1:4">
      <c r="A3906" s="12">
        <v>38568</v>
      </c>
      <c r="B3906" s="7">
        <v>6479385714285.7148</v>
      </c>
      <c r="C3906" s="13">
        <v>3.2545577070888669E-2</v>
      </c>
      <c r="D3906" s="14">
        <v>298645512.08219177</v>
      </c>
    </row>
    <row r="3907" spans="1:4">
      <c r="A3907" s="12">
        <v>38569</v>
      </c>
      <c r="B3907" s="7">
        <v>6483814285714.2861</v>
      </c>
      <c r="C3907" s="13">
        <v>3.1525194394048245E-2</v>
      </c>
      <c r="D3907" s="14">
        <v>298653323.84931505</v>
      </c>
    </row>
    <row r="3908" spans="1:4">
      <c r="A3908" s="12">
        <v>38572</v>
      </c>
      <c r="B3908" s="7">
        <v>6497100000000</v>
      </c>
      <c r="C3908" s="13">
        <v>3.0847712460222297E-2</v>
      </c>
      <c r="D3908" s="14">
        <v>298676759.15068495</v>
      </c>
    </row>
    <row r="3909" spans="1:4">
      <c r="A3909" s="12">
        <v>38573</v>
      </c>
      <c r="B3909" s="7">
        <v>6503371428571.4287</v>
      </c>
      <c r="C3909" s="13">
        <v>3.1305493222537659E-2</v>
      </c>
      <c r="D3909" s="14">
        <v>298684570.91780823</v>
      </c>
    </row>
    <row r="3910" spans="1:4">
      <c r="A3910" s="12">
        <v>38574</v>
      </c>
      <c r="B3910" s="7">
        <v>6509642857142.8574</v>
      </c>
      <c r="C3910" s="13">
        <v>2.9545615516539347E-2</v>
      </c>
      <c r="D3910" s="14">
        <v>298692382.68493152</v>
      </c>
    </row>
    <row r="3911" spans="1:4">
      <c r="A3911" s="12">
        <v>38575</v>
      </c>
      <c r="B3911" s="7">
        <v>6515914285714.2861</v>
      </c>
      <c r="C3911" s="13">
        <v>2.8701845126895338E-2</v>
      </c>
      <c r="D3911" s="14">
        <v>298700194.4520548</v>
      </c>
    </row>
    <row r="3912" spans="1:4">
      <c r="A3912" s="12">
        <v>38576</v>
      </c>
      <c r="B3912" s="7">
        <v>6522185714285.7139</v>
      </c>
      <c r="C3912" s="13">
        <v>2.7734417087104255E-2</v>
      </c>
      <c r="D3912" s="14">
        <v>298708006.21917808</v>
      </c>
    </row>
    <row r="3913" spans="1:4">
      <c r="A3913" s="12">
        <v>38579</v>
      </c>
      <c r="B3913" s="7">
        <v>6541000000000</v>
      </c>
      <c r="C3913" s="13">
        <v>2.8056551738644905E-2</v>
      </c>
      <c r="D3913" s="14">
        <v>298731441.52054793</v>
      </c>
    </row>
    <row r="3914" spans="1:4">
      <c r="A3914" s="12">
        <v>38580</v>
      </c>
      <c r="B3914" s="7">
        <v>6540857142857.1436</v>
      </c>
      <c r="C3914" s="13">
        <v>2.7759636196125304E-2</v>
      </c>
      <c r="D3914" s="14">
        <v>298739253.28767121</v>
      </c>
    </row>
    <row r="3915" spans="1:4">
      <c r="A3915" s="12">
        <v>38581</v>
      </c>
      <c r="B3915" s="7">
        <v>6540714285714.2852</v>
      </c>
      <c r="C3915" s="13">
        <v>2.9591324783230549E-2</v>
      </c>
      <c r="D3915" s="14">
        <v>298747065.05479455</v>
      </c>
    </row>
    <row r="3916" spans="1:4">
      <c r="A3916" s="12">
        <v>38582</v>
      </c>
      <c r="B3916" s="7">
        <v>6540571428571.4287</v>
      </c>
      <c r="C3916" s="13">
        <v>3.0552519011264895E-2</v>
      </c>
      <c r="D3916" s="14">
        <v>298754876.82191783</v>
      </c>
    </row>
    <row r="3917" spans="1:4">
      <c r="A3917" s="12">
        <v>38583</v>
      </c>
      <c r="B3917" s="7">
        <v>6540428571428.5713</v>
      </c>
      <c r="C3917" s="13">
        <v>2.9273989789724383E-2</v>
      </c>
      <c r="D3917" s="14">
        <v>298762688.58904111</v>
      </c>
    </row>
    <row r="3918" spans="1:4">
      <c r="A3918" s="12">
        <v>38586</v>
      </c>
      <c r="B3918" s="7">
        <v>6540000000000</v>
      </c>
      <c r="C3918" s="13">
        <v>2.8348215734431206E-2</v>
      </c>
      <c r="D3918" s="14">
        <v>298786123.89041096</v>
      </c>
    </row>
    <row r="3919" spans="1:4">
      <c r="A3919" s="12">
        <v>38587</v>
      </c>
      <c r="B3919" s="7">
        <v>6537114285714.2861</v>
      </c>
      <c r="C3919" s="13">
        <v>2.8028447569962301E-2</v>
      </c>
      <c r="D3919" s="14">
        <v>298793935.65753424</v>
      </c>
    </row>
    <row r="3920" spans="1:4">
      <c r="A3920" s="12">
        <v>38588</v>
      </c>
      <c r="B3920" s="7">
        <v>6534228571428.5713</v>
      </c>
      <c r="C3920" s="13">
        <v>2.6899790591842363E-2</v>
      </c>
      <c r="D3920" s="14">
        <v>298801747.42465752</v>
      </c>
    </row>
    <row r="3921" spans="1:4">
      <c r="A3921" s="12">
        <v>38589</v>
      </c>
      <c r="B3921" s="7">
        <v>6531342857142.8574</v>
      </c>
      <c r="C3921" s="13">
        <v>2.7178467944161021E-2</v>
      </c>
      <c r="D3921" s="14">
        <v>298809559.19178081</v>
      </c>
    </row>
    <row r="3922" spans="1:4">
      <c r="A3922" s="12">
        <v>38590</v>
      </c>
      <c r="B3922" s="7">
        <v>6528457142857.1426</v>
      </c>
      <c r="C3922" s="13">
        <v>2.7671775758304165E-2</v>
      </c>
      <c r="D3922" s="14">
        <v>298817370.95890409</v>
      </c>
    </row>
    <row r="3923" spans="1:4">
      <c r="A3923" s="12">
        <v>38593</v>
      </c>
      <c r="B3923" s="7">
        <v>6519800000000</v>
      </c>
      <c r="C3923" s="13">
        <v>2.5754472731322513E-2</v>
      </c>
      <c r="D3923" s="14">
        <v>298840806.26027399</v>
      </c>
    </row>
    <row r="3924" spans="1:4">
      <c r="A3924" s="12">
        <v>38594</v>
      </c>
      <c r="B3924" s="7">
        <v>6515457142857.1426</v>
      </c>
      <c r="C3924" s="13">
        <v>2.3986950660083505E-2</v>
      </c>
      <c r="D3924" s="14">
        <v>298848618.02739727</v>
      </c>
    </row>
    <row r="3925" spans="1:4">
      <c r="A3925" s="12">
        <v>38595</v>
      </c>
      <c r="B3925" s="7">
        <v>6511114285714.2861</v>
      </c>
      <c r="C3925" s="13">
        <v>2.4465790821199294E-2</v>
      </c>
      <c r="D3925" s="14">
        <v>298856429.79452056</v>
      </c>
    </row>
    <row r="3926" spans="1:4">
      <c r="A3926" s="12">
        <v>38596</v>
      </c>
      <c r="B3926" s="7">
        <v>6506771428571.4287</v>
      </c>
      <c r="C3926" s="13">
        <v>2.4024424566705983E-2</v>
      </c>
      <c r="D3926" s="14">
        <v>298864241.56164384</v>
      </c>
    </row>
    <row r="3927" spans="1:4">
      <c r="A3927" s="12">
        <v>38597</v>
      </c>
      <c r="B3927" s="7">
        <v>6502428571428.5713</v>
      </c>
      <c r="C3927" s="13">
        <v>2.4779566799392153E-2</v>
      </c>
      <c r="D3927" s="14">
        <v>298872053.32876712</v>
      </c>
    </row>
    <row r="3928" spans="1:4">
      <c r="A3928" s="12">
        <v>38601</v>
      </c>
      <c r="B3928" s="7">
        <v>6500971428571.4277</v>
      </c>
      <c r="C3928" s="13">
        <v>2.5427445654921454E-2</v>
      </c>
      <c r="D3928" s="14">
        <v>298903300.39726025</v>
      </c>
    </row>
    <row r="3929" spans="1:4">
      <c r="A3929" s="12">
        <v>38602</v>
      </c>
      <c r="B3929" s="7">
        <v>6512542857142.8564</v>
      </c>
      <c r="C3929" s="13">
        <v>2.6492836136554492E-2</v>
      </c>
      <c r="D3929" s="14">
        <v>298911112.16438359</v>
      </c>
    </row>
    <row r="3930" spans="1:4">
      <c r="A3930" s="12">
        <v>38603</v>
      </c>
      <c r="B3930" s="7">
        <v>6524114285714.2852</v>
      </c>
      <c r="C3930" s="13">
        <v>2.6296715271993589E-2</v>
      </c>
      <c r="D3930" s="14">
        <v>298918923.93150687</v>
      </c>
    </row>
    <row r="3931" spans="1:4">
      <c r="A3931" s="12">
        <v>38604</v>
      </c>
      <c r="B3931" s="7">
        <v>6535685714285.7139</v>
      </c>
      <c r="C3931" s="13">
        <v>2.6553680746699414E-2</v>
      </c>
      <c r="D3931" s="14">
        <v>298926735.69863015</v>
      </c>
    </row>
    <row r="3932" spans="1:4">
      <c r="A3932" s="12">
        <v>38607</v>
      </c>
      <c r="B3932" s="7">
        <v>6570400000000</v>
      </c>
      <c r="C3932" s="13">
        <v>2.7102941763149035E-2</v>
      </c>
      <c r="D3932" s="14">
        <v>298950171</v>
      </c>
    </row>
    <row r="3933" spans="1:4">
      <c r="A3933" s="12">
        <v>38608</v>
      </c>
      <c r="B3933" s="7">
        <v>6571471428571.4277</v>
      </c>
      <c r="C3933" s="13">
        <v>2.7509729313302238E-2</v>
      </c>
      <c r="D3933" s="14">
        <v>298957982.76712328</v>
      </c>
    </row>
    <row r="3934" spans="1:4">
      <c r="A3934" s="12">
        <v>38609</v>
      </c>
      <c r="B3934" s="7">
        <v>6572542857142.8564</v>
      </c>
      <c r="C3934" s="13">
        <v>2.6228871694134161E-2</v>
      </c>
      <c r="D3934" s="14">
        <v>298965794.53424656</v>
      </c>
    </row>
    <row r="3935" spans="1:4">
      <c r="A3935" s="12">
        <v>38610</v>
      </c>
      <c r="B3935" s="7">
        <v>6573614285714.2852</v>
      </c>
      <c r="C3935" s="13">
        <v>2.619926608944434E-2</v>
      </c>
      <c r="D3935" s="14">
        <v>298973606.30136985</v>
      </c>
    </row>
    <row r="3936" spans="1:4">
      <c r="A3936" s="12">
        <v>38611</v>
      </c>
      <c r="B3936" s="7">
        <v>6574685714285.7139</v>
      </c>
      <c r="C3936" s="13">
        <v>2.7132812966397198E-2</v>
      </c>
      <c r="D3936" s="14">
        <v>298981418.06849313</v>
      </c>
    </row>
    <row r="3937" spans="1:4">
      <c r="A3937" s="12">
        <v>38614</v>
      </c>
      <c r="B3937" s="7">
        <v>6577900000000</v>
      </c>
      <c r="C3937" s="13">
        <v>2.4222271580745344E-2</v>
      </c>
      <c r="D3937" s="14">
        <v>299004853.36986303</v>
      </c>
    </row>
    <row r="3938" spans="1:4">
      <c r="A3938" s="12">
        <v>38615</v>
      </c>
      <c r="B3938" s="7">
        <v>6576799999999.999</v>
      </c>
      <c r="C3938" s="13">
        <v>2.4765494157143818E-2</v>
      </c>
      <c r="D3938" s="14">
        <v>299012665.13698632</v>
      </c>
    </row>
    <row r="3939" spans="1:4">
      <c r="A3939" s="12">
        <v>38616</v>
      </c>
      <c r="B3939" s="7">
        <v>6575700000000</v>
      </c>
      <c r="C3939" s="13">
        <v>2.4487828466247728E-2</v>
      </c>
      <c r="D3939" s="14">
        <v>299020476.9041096</v>
      </c>
    </row>
    <row r="3940" spans="1:4">
      <c r="A3940" s="12">
        <v>38617</v>
      </c>
      <c r="B3940" s="7">
        <v>6574599999999.999</v>
      </c>
      <c r="C3940" s="13">
        <v>2.4518909681833425E-2</v>
      </c>
      <c r="D3940" s="14">
        <v>299028288.67123288</v>
      </c>
    </row>
    <row r="3941" spans="1:4">
      <c r="A3941" s="12">
        <v>38618</v>
      </c>
      <c r="B3941" s="7">
        <v>6573500000000</v>
      </c>
      <c r="C3941" s="13">
        <v>2.5702117753737017E-2</v>
      </c>
      <c r="D3941" s="14">
        <v>299036100.43835616</v>
      </c>
    </row>
    <row r="3942" spans="1:4">
      <c r="A3942" s="12">
        <v>38621</v>
      </c>
      <c r="B3942" s="7">
        <v>6570200000000</v>
      </c>
      <c r="C3942" s="13">
        <v>2.4957463901593445E-2</v>
      </c>
      <c r="D3942" s="14">
        <v>299059535.73972601</v>
      </c>
    </row>
    <row r="3943" spans="1:4">
      <c r="A3943" s="12">
        <v>38622</v>
      </c>
      <c r="B3943" s="7">
        <v>6562014285714.2852</v>
      </c>
      <c r="C3943" s="13">
        <v>2.5163191982684466E-2</v>
      </c>
      <c r="D3943" s="14">
        <v>299067347.50684929</v>
      </c>
    </row>
    <row r="3944" spans="1:4">
      <c r="A3944" s="12">
        <v>38623</v>
      </c>
      <c r="B3944" s="7">
        <v>6553828571428.5713</v>
      </c>
      <c r="C3944" s="13">
        <v>2.4357727923459273E-2</v>
      </c>
      <c r="D3944" s="14">
        <v>299075159.27397263</v>
      </c>
    </row>
    <row r="3945" spans="1:4">
      <c r="A3945" s="12">
        <v>38624</v>
      </c>
      <c r="B3945" s="7">
        <v>6545642857142.8564</v>
      </c>
      <c r="C3945" s="13">
        <v>2.4183004558677643E-2</v>
      </c>
      <c r="D3945" s="14">
        <v>299082971.04109591</v>
      </c>
    </row>
    <row r="3946" spans="1:4">
      <c r="A3946" s="12">
        <v>38625</v>
      </c>
      <c r="B3946" s="7">
        <v>6537457142857.1426</v>
      </c>
      <c r="C3946" s="13">
        <v>2.4405626253951589E-2</v>
      </c>
      <c r="D3946" s="14">
        <v>299090782.80821919</v>
      </c>
    </row>
    <row r="3947" spans="1:4">
      <c r="A3947" s="12">
        <v>38628</v>
      </c>
      <c r="B3947" s="7">
        <v>6512900000000</v>
      </c>
      <c r="C3947" s="13">
        <v>2.4751532552869299E-2</v>
      </c>
      <c r="D3947" s="14">
        <v>299114218.10958904</v>
      </c>
    </row>
    <row r="3948" spans="1:4">
      <c r="A3948" s="12">
        <v>38629</v>
      </c>
      <c r="B3948" s="7">
        <v>6519742857142.8574</v>
      </c>
      <c r="C3948" s="13">
        <v>2.5516187372185833E-2</v>
      </c>
      <c r="D3948" s="14">
        <v>299122029.87671232</v>
      </c>
    </row>
    <row r="3949" spans="1:4">
      <c r="A3949" s="12">
        <v>38630</v>
      </c>
      <c r="B3949" s="7">
        <v>6526585714285.7139</v>
      </c>
      <c r="C3949" s="13">
        <v>2.6056631728360532E-2</v>
      </c>
      <c r="D3949" s="14">
        <v>299129841.6438356</v>
      </c>
    </row>
    <row r="3950" spans="1:4">
      <c r="A3950" s="12">
        <v>38631</v>
      </c>
      <c r="B3950" s="7">
        <v>6533428571428.5713</v>
      </c>
      <c r="C3950" s="13">
        <v>2.6689206006609272E-2</v>
      </c>
      <c r="D3950" s="14">
        <v>299137653.41095889</v>
      </c>
    </row>
    <row r="3951" spans="1:4">
      <c r="A3951" s="12">
        <v>38632</v>
      </c>
      <c r="B3951" s="7">
        <v>6540271428571.4287</v>
      </c>
      <c r="C3951" s="13">
        <v>2.6464428100364604E-2</v>
      </c>
      <c r="D3951" s="14">
        <v>299145465.17808217</v>
      </c>
    </row>
    <row r="3952" spans="1:4">
      <c r="A3952" s="12">
        <v>38635</v>
      </c>
      <c r="B3952" s="7">
        <v>6560800000000</v>
      </c>
      <c r="C3952" s="13">
        <v>2.6526958676712172E-2</v>
      </c>
      <c r="D3952" s="14">
        <v>299168900.47945207</v>
      </c>
    </row>
    <row r="3953" spans="1:4">
      <c r="A3953" s="12">
        <v>38636</v>
      </c>
      <c r="B3953" s="7">
        <v>6564857142857.1436</v>
      </c>
      <c r="C3953" s="13">
        <v>2.5634036804835201E-2</v>
      </c>
      <c r="D3953" s="14">
        <v>299176712.24657536</v>
      </c>
    </row>
    <row r="3954" spans="1:4">
      <c r="A3954" s="12">
        <v>38637</v>
      </c>
      <c r="B3954" s="7">
        <v>6568914285714.2861</v>
      </c>
      <c r="C3954" s="13">
        <v>2.5361719065652179E-2</v>
      </c>
      <c r="D3954" s="14">
        <v>299184524.01369864</v>
      </c>
    </row>
    <row r="3955" spans="1:4">
      <c r="A3955" s="12">
        <v>38638</v>
      </c>
      <c r="B3955" s="7">
        <v>6572971428571.4287</v>
      </c>
      <c r="C3955" s="13">
        <v>2.589845400365005E-2</v>
      </c>
      <c r="D3955" s="14">
        <v>299192335.78082192</v>
      </c>
    </row>
    <row r="3956" spans="1:4">
      <c r="A3956" s="12">
        <v>38639</v>
      </c>
      <c r="B3956" s="7">
        <v>6577028571428.5713</v>
      </c>
      <c r="C3956" s="13">
        <v>2.6086960544672643E-2</v>
      </c>
      <c r="D3956" s="14">
        <v>299200147.5479452</v>
      </c>
    </row>
    <row r="3957" spans="1:4">
      <c r="A3957" s="12">
        <v>38642</v>
      </c>
      <c r="B3957" s="7">
        <v>6589200000000</v>
      </c>
      <c r="C3957" s="13">
        <v>2.5250112821477454E-2</v>
      </c>
      <c r="D3957" s="14">
        <v>299223582.84931505</v>
      </c>
    </row>
    <row r="3958" spans="1:4">
      <c r="A3958" s="12">
        <v>38643</v>
      </c>
      <c r="B3958" s="7">
        <v>6593157142857.1426</v>
      </c>
      <c r="C3958" s="13">
        <v>2.5795322274323653E-2</v>
      </c>
      <c r="D3958" s="14">
        <v>299231394.61643833</v>
      </c>
    </row>
    <row r="3959" spans="1:4">
      <c r="A3959" s="12">
        <v>38644</v>
      </c>
      <c r="B3959" s="7">
        <v>6597114285714.2861</v>
      </c>
      <c r="C3959" s="13">
        <v>2.6167054990884661E-2</v>
      </c>
      <c r="D3959" s="14">
        <v>299239206.38356167</v>
      </c>
    </row>
    <row r="3960" spans="1:4">
      <c r="A3960" s="12">
        <v>38645</v>
      </c>
      <c r="B3960" s="7">
        <v>6601071428571.4287</v>
      </c>
      <c r="C3960" s="13">
        <v>2.6901609686505078E-2</v>
      </c>
      <c r="D3960" s="14">
        <v>299247018.15068495</v>
      </c>
    </row>
    <row r="3961" spans="1:4">
      <c r="A3961" s="12">
        <v>38646</v>
      </c>
      <c r="B3961" s="7">
        <v>6605028571428.5713</v>
      </c>
      <c r="C3961" s="13">
        <v>2.7124002047520503E-2</v>
      </c>
      <c r="D3961" s="14">
        <v>299254829.91780823</v>
      </c>
    </row>
    <row r="3962" spans="1:4">
      <c r="A3962" s="12">
        <v>38649</v>
      </c>
      <c r="B3962" s="7">
        <v>6616900000000</v>
      </c>
      <c r="C3962" s="13">
        <v>2.7253030750761867E-2</v>
      </c>
      <c r="D3962" s="14">
        <v>299278265.21917808</v>
      </c>
    </row>
    <row r="3963" spans="1:4">
      <c r="A3963" s="12">
        <v>38650</v>
      </c>
      <c r="B3963" s="7">
        <v>6609185714285.7139</v>
      </c>
      <c r="C3963" s="13">
        <v>2.6283531926891653E-2</v>
      </c>
      <c r="D3963" s="14">
        <v>299286076.98630136</v>
      </c>
    </row>
    <row r="3964" spans="1:4">
      <c r="A3964" s="12">
        <v>38651</v>
      </c>
      <c r="B3964" s="7">
        <v>6601471428571.4277</v>
      </c>
      <c r="C3964" s="13">
        <v>2.7133773589468349E-2</v>
      </c>
      <c r="D3964" s="14">
        <v>299293888.75342464</v>
      </c>
    </row>
    <row r="3965" spans="1:4">
      <c r="A3965" s="12">
        <v>38652</v>
      </c>
      <c r="B3965" s="7">
        <v>6593757142857.1426</v>
      </c>
      <c r="C3965" s="13">
        <v>2.6856406874594303E-2</v>
      </c>
      <c r="D3965" s="14">
        <v>299301700.52054793</v>
      </c>
    </row>
    <row r="3966" spans="1:4">
      <c r="A3966" s="12">
        <v>38653</v>
      </c>
      <c r="B3966" s="7">
        <v>6586042857142.8564</v>
      </c>
      <c r="C3966" s="13">
        <v>2.679290995125537E-2</v>
      </c>
      <c r="D3966" s="14">
        <v>299309512.28767121</v>
      </c>
    </row>
    <row r="3967" spans="1:4">
      <c r="A3967" s="12">
        <v>38656</v>
      </c>
      <c r="B3967" s="7">
        <v>6562900000000</v>
      </c>
      <c r="C3967" s="13">
        <v>2.7801160985712472E-2</v>
      </c>
      <c r="D3967" s="14">
        <v>299332947.58904111</v>
      </c>
    </row>
    <row r="3968" spans="1:4">
      <c r="A3968" s="12">
        <v>38657</v>
      </c>
      <c r="B3968" s="7">
        <v>6561885714285.7139</v>
      </c>
      <c r="C3968" s="13">
        <v>2.7962577104908282E-2</v>
      </c>
      <c r="D3968" s="14">
        <v>299340759.3561644</v>
      </c>
    </row>
    <row r="3969" spans="1:4">
      <c r="A3969" s="12">
        <v>38658</v>
      </c>
      <c r="B3969" s="7">
        <v>6560871428571.4287</v>
      </c>
      <c r="C3969" s="13">
        <v>2.8200141743733417E-2</v>
      </c>
      <c r="D3969" s="14">
        <v>299348571.12328768</v>
      </c>
    </row>
    <row r="3970" spans="1:4">
      <c r="A3970" s="12">
        <v>38659</v>
      </c>
      <c r="B3970" s="7">
        <v>6559857142857.1436</v>
      </c>
      <c r="C3970" s="13">
        <v>2.7177180639672623E-2</v>
      </c>
      <c r="D3970" s="14">
        <v>299356382.89041096</v>
      </c>
    </row>
    <row r="3971" spans="1:4">
      <c r="A3971" s="12">
        <v>38660</v>
      </c>
      <c r="B3971" s="7">
        <v>6558842857142.8564</v>
      </c>
      <c r="C3971" s="13">
        <v>2.7954101775946687E-2</v>
      </c>
      <c r="D3971" s="14">
        <v>299364194.65753424</v>
      </c>
    </row>
    <row r="3972" spans="1:4">
      <c r="A3972" s="12">
        <v>38663</v>
      </c>
      <c r="B3972" s="7">
        <v>6555800000000</v>
      </c>
      <c r="C3972" s="13">
        <v>2.8142499494105695E-2</v>
      </c>
      <c r="D3972" s="14">
        <v>299387629.95890409</v>
      </c>
    </row>
    <row r="3973" spans="1:4">
      <c r="A3973" s="12">
        <v>38664</v>
      </c>
      <c r="B3973" s="7">
        <v>6565500000000</v>
      </c>
      <c r="C3973" s="13">
        <v>2.8078703067769863E-2</v>
      </c>
      <c r="D3973" s="14">
        <v>299395441.72602737</v>
      </c>
    </row>
    <row r="3974" spans="1:4">
      <c r="A3974" s="12">
        <v>38665</v>
      </c>
      <c r="B3974" s="7">
        <v>6575200000000</v>
      </c>
      <c r="C3974" s="13">
        <v>2.8550633191935484E-2</v>
      </c>
      <c r="D3974" s="14">
        <v>299403253.49315071</v>
      </c>
    </row>
    <row r="3975" spans="1:4">
      <c r="A3975" s="12">
        <v>38666</v>
      </c>
      <c r="B3975" s="7">
        <v>6584900000000</v>
      </c>
      <c r="C3975" s="13">
        <v>2.9356998407660335E-2</v>
      </c>
      <c r="D3975" s="14">
        <v>299411065.26027399</v>
      </c>
    </row>
    <row r="3976" spans="1:4">
      <c r="A3976" s="12">
        <v>38667</v>
      </c>
      <c r="B3976" s="7">
        <v>6594600000000</v>
      </c>
      <c r="C3976" s="13">
        <v>2.9240261687072201E-2</v>
      </c>
      <c r="D3976" s="14">
        <v>299418877.02739727</v>
      </c>
    </row>
    <row r="3977" spans="1:4">
      <c r="A3977" s="12">
        <v>38670</v>
      </c>
      <c r="B3977" s="7">
        <v>6623700000000</v>
      </c>
      <c r="C3977" s="13">
        <v>2.922865592248898E-2</v>
      </c>
      <c r="D3977" s="14">
        <v>299442312.32876712</v>
      </c>
    </row>
    <row r="3978" spans="1:4">
      <c r="A3978" s="12">
        <v>38671</v>
      </c>
      <c r="B3978" s="7">
        <v>6624985714285.7148</v>
      </c>
      <c r="C3978" s="13">
        <v>2.9641084793881549E-2</v>
      </c>
      <c r="D3978" s="14">
        <v>299450124.0958904</v>
      </c>
    </row>
    <row r="3979" spans="1:4">
      <c r="A3979" s="12">
        <v>38672</v>
      </c>
      <c r="B3979" s="7">
        <v>6626271428571.4287</v>
      </c>
      <c r="C3979" s="13">
        <v>2.8713882411334719E-2</v>
      </c>
      <c r="D3979" s="14">
        <v>299457935.86301368</v>
      </c>
    </row>
    <row r="3980" spans="1:4">
      <c r="A3980" s="12">
        <v>38673</v>
      </c>
      <c r="B3980" s="7">
        <v>6627557142857.1426</v>
      </c>
      <c r="C3980" s="13">
        <v>2.973924658139768E-2</v>
      </c>
      <c r="D3980" s="14">
        <v>299465747.63013697</v>
      </c>
    </row>
    <row r="3981" spans="1:4">
      <c r="A3981" s="12">
        <v>38674</v>
      </c>
      <c r="B3981" s="7">
        <v>6628842857142.8564</v>
      </c>
      <c r="C3981" s="13">
        <v>3.0214046212228386E-2</v>
      </c>
      <c r="D3981" s="14">
        <v>299473559.39726025</v>
      </c>
    </row>
    <row r="3982" spans="1:4">
      <c r="A3982" s="12">
        <v>38677</v>
      </c>
      <c r="B3982" s="7">
        <v>6632700000000</v>
      </c>
      <c r="C3982" s="13">
        <v>2.9452426606481744E-2</v>
      </c>
      <c r="D3982" s="14">
        <v>299496994.69863015</v>
      </c>
    </row>
    <row r="3983" spans="1:4">
      <c r="A3983" s="12">
        <v>38678</v>
      </c>
      <c r="B3983" s="7">
        <v>6632285714285.7139</v>
      </c>
      <c r="C3983" s="13">
        <v>2.8640921015932075E-2</v>
      </c>
      <c r="D3983" s="14">
        <v>299504806.46575344</v>
      </c>
    </row>
    <row r="3984" spans="1:4">
      <c r="A3984" s="12">
        <v>38679</v>
      </c>
      <c r="B3984" s="7">
        <v>6631871428571.4287</v>
      </c>
      <c r="C3984" s="13">
        <v>2.8698543894797819E-2</v>
      </c>
      <c r="D3984" s="14">
        <v>299512618.23287672</v>
      </c>
    </row>
    <row r="3985" spans="1:4">
      <c r="A3985" s="12">
        <v>38684</v>
      </c>
      <c r="B3985" s="7">
        <v>6629800000000</v>
      </c>
      <c r="C3985" s="13">
        <v>2.9767393277176767E-2</v>
      </c>
      <c r="D3985" s="14">
        <v>299551677.06849313</v>
      </c>
    </row>
    <row r="3986" spans="1:4">
      <c r="A3986" s="12">
        <v>38685</v>
      </c>
      <c r="B3986" s="7">
        <v>6627000000000</v>
      </c>
      <c r="C3986" s="13">
        <v>2.9772646929889381E-2</v>
      </c>
      <c r="D3986" s="14">
        <v>299559488.83561641</v>
      </c>
    </row>
    <row r="3987" spans="1:4">
      <c r="A3987" s="12">
        <v>38686</v>
      </c>
      <c r="B3987" s="7">
        <v>6624200000000</v>
      </c>
      <c r="C3987" s="13">
        <v>2.8931251926839131E-2</v>
      </c>
      <c r="D3987" s="14">
        <v>299567300.60273975</v>
      </c>
    </row>
    <row r="3988" spans="1:4">
      <c r="A3988" s="12">
        <v>38687</v>
      </c>
      <c r="B3988" s="7">
        <v>6621400000000</v>
      </c>
      <c r="C3988" s="13">
        <v>2.8221614846016502E-2</v>
      </c>
      <c r="D3988" s="14">
        <v>299575112.36986303</v>
      </c>
    </row>
    <row r="3989" spans="1:4">
      <c r="A3989" s="12">
        <v>38688</v>
      </c>
      <c r="B3989" s="7">
        <v>6618600000000</v>
      </c>
      <c r="C3989" s="13">
        <v>2.7844095471264374E-2</v>
      </c>
      <c r="D3989" s="14">
        <v>299582924.13698632</v>
      </c>
    </row>
    <row r="3990" spans="1:4">
      <c r="A3990" s="12">
        <v>38691</v>
      </c>
      <c r="B3990" s="7">
        <v>6610200000000</v>
      </c>
      <c r="C3990" s="13">
        <v>2.7457286172413185E-2</v>
      </c>
      <c r="D3990" s="14">
        <v>299606359.43835616</v>
      </c>
    </row>
    <row r="3991" spans="1:4">
      <c r="A3991" s="12">
        <v>38692</v>
      </c>
      <c r="B3991" s="7">
        <v>6617071428571.4287</v>
      </c>
      <c r="C3991" s="13">
        <v>2.7423486201502732E-2</v>
      </c>
      <c r="D3991" s="14">
        <v>299614171.20547944</v>
      </c>
    </row>
    <row r="3992" spans="1:4">
      <c r="A3992" s="12">
        <v>38693</v>
      </c>
      <c r="B3992" s="7">
        <v>6623942857142.8574</v>
      </c>
      <c r="C3992" s="13">
        <v>2.7848418735800663E-2</v>
      </c>
      <c r="D3992" s="14">
        <v>299621982.97260273</v>
      </c>
    </row>
    <row r="3993" spans="1:4">
      <c r="A3993" s="12">
        <v>38694</v>
      </c>
      <c r="B3993" s="7">
        <v>6630814285714.2861</v>
      </c>
      <c r="C3993" s="13">
        <v>2.7635330622827137E-2</v>
      </c>
      <c r="D3993" s="14">
        <v>299629794.73972601</v>
      </c>
    </row>
    <row r="3994" spans="1:4">
      <c r="A3994" s="12">
        <v>38695</v>
      </c>
      <c r="B3994" s="7">
        <v>6637685714285.7139</v>
      </c>
      <c r="C3994" s="13">
        <v>2.7955269365607091E-2</v>
      </c>
      <c r="D3994" s="14">
        <v>299637606.50684929</v>
      </c>
    </row>
    <row r="3995" spans="1:4">
      <c r="A3995" s="12">
        <v>38698</v>
      </c>
      <c r="B3995" s="7">
        <v>6658300000000</v>
      </c>
      <c r="C3995" s="13">
        <v>2.7152361942704102E-2</v>
      </c>
      <c r="D3995" s="14">
        <v>299661041.80821919</v>
      </c>
    </row>
    <row r="3996" spans="1:4">
      <c r="A3996" s="12">
        <v>38699</v>
      </c>
      <c r="B3996" s="7">
        <v>6659114285714.2861</v>
      </c>
      <c r="C3996" s="13">
        <v>2.754292048217051E-2</v>
      </c>
      <c r="D3996" s="14">
        <v>299668853.57534248</v>
      </c>
    </row>
    <row r="3997" spans="1:4">
      <c r="A3997" s="12">
        <v>38700</v>
      </c>
      <c r="B3997" s="7">
        <v>6659928571428.5713</v>
      </c>
      <c r="C3997" s="13">
        <v>2.7310461538093793E-2</v>
      </c>
      <c r="D3997" s="14">
        <v>299676665.34246576</v>
      </c>
    </row>
    <row r="3998" spans="1:4">
      <c r="A3998" s="12">
        <v>38701</v>
      </c>
      <c r="B3998" s="7">
        <v>6660742857142.8574</v>
      </c>
      <c r="C3998" s="13">
        <v>2.7434433276834799E-2</v>
      </c>
      <c r="D3998" s="14">
        <v>299684477.10958904</v>
      </c>
    </row>
    <row r="3999" spans="1:4">
      <c r="A3999" s="12">
        <v>38702</v>
      </c>
      <c r="B3999" s="7">
        <v>6661557142857.1426</v>
      </c>
      <c r="C3999" s="13">
        <v>2.8488273777607966E-2</v>
      </c>
      <c r="D3999" s="14">
        <v>299692288.87671232</v>
      </c>
    </row>
    <row r="4000" spans="1:4">
      <c r="A4000" s="12">
        <v>38705</v>
      </c>
      <c r="B4000" s="7">
        <v>6664000000000</v>
      </c>
      <c r="C4000" s="13">
        <v>2.9062381748551913E-2</v>
      </c>
      <c r="D4000" s="14">
        <v>299715724.17808217</v>
      </c>
    </row>
    <row r="4001" spans="1:4">
      <c r="A4001" s="12">
        <v>38706</v>
      </c>
      <c r="B4001" s="7">
        <v>6666171428571.4287</v>
      </c>
      <c r="C4001" s="13">
        <v>2.8687518137031884E-2</v>
      </c>
      <c r="D4001" s="14">
        <v>299723535.94520545</v>
      </c>
    </row>
    <row r="4002" spans="1:4">
      <c r="A4002" s="12">
        <v>38707</v>
      </c>
      <c r="B4002" s="7">
        <v>6668342857142.8564</v>
      </c>
      <c r="C4002" s="13">
        <v>2.8429331575358464E-2</v>
      </c>
      <c r="D4002" s="14">
        <v>299731347.71232879</v>
      </c>
    </row>
    <row r="4003" spans="1:4">
      <c r="A4003" s="12">
        <v>38708</v>
      </c>
      <c r="B4003" s="7">
        <v>6670514285714.2852</v>
      </c>
      <c r="C4003" s="13">
        <v>2.8337903781421529E-2</v>
      </c>
      <c r="D4003" s="14">
        <v>299739159.47945207</v>
      </c>
    </row>
    <row r="4004" spans="1:4">
      <c r="A4004" s="12">
        <v>38709</v>
      </c>
      <c r="B4004" s="7">
        <v>6672685714285.7139</v>
      </c>
      <c r="C4004" s="13">
        <v>2.8444653352999481E-2</v>
      </c>
      <c r="D4004" s="14">
        <v>299746971.24657536</v>
      </c>
    </row>
    <row r="4005" spans="1:4">
      <c r="A4005" s="12">
        <v>38713</v>
      </c>
      <c r="B4005" s="7">
        <v>6678900000000</v>
      </c>
      <c r="C4005" s="13">
        <v>2.9517805581365332E-2</v>
      </c>
      <c r="D4005" s="14">
        <v>299778218.31506848</v>
      </c>
    </row>
    <row r="4006" spans="1:4">
      <c r="A4006" s="12">
        <v>38714</v>
      </c>
      <c r="B4006" s="7">
        <v>6678600000000</v>
      </c>
      <c r="C4006" s="13">
        <v>2.8306765357525812E-2</v>
      </c>
      <c r="D4006" s="14">
        <v>299786030.08219177</v>
      </c>
    </row>
    <row r="4007" spans="1:4">
      <c r="A4007" s="12">
        <v>38715</v>
      </c>
      <c r="B4007" s="7">
        <v>6678300000000</v>
      </c>
      <c r="C4007" s="13">
        <v>2.8261530444197505E-2</v>
      </c>
      <c r="D4007" s="14">
        <v>299793841.84931505</v>
      </c>
    </row>
    <row r="4008" spans="1:4">
      <c r="A4008" s="12">
        <v>38716</v>
      </c>
      <c r="B4008" s="7">
        <v>6678000000000</v>
      </c>
      <c r="C4008" s="13">
        <v>2.7916341167259023E-2</v>
      </c>
      <c r="D4008" s="14">
        <v>299801653.61643833</v>
      </c>
    </row>
    <row r="4009" spans="1:4">
      <c r="A4009" s="12">
        <v>38720</v>
      </c>
      <c r="B4009" s="7">
        <v>6680057142857.1426</v>
      </c>
      <c r="C4009" s="13">
        <v>2.7657712075855868E-2</v>
      </c>
      <c r="D4009" s="14">
        <v>299832900.68493152</v>
      </c>
    </row>
    <row r="4010" spans="1:4">
      <c r="A4010" s="12">
        <v>38721</v>
      </c>
      <c r="B4010" s="7">
        <v>6683014285714.2861</v>
      </c>
      <c r="C4010" s="13">
        <v>2.8130159251871824E-2</v>
      </c>
      <c r="D4010" s="14">
        <v>299840712.4520548</v>
      </c>
    </row>
    <row r="4011" spans="1:4">
      <c r="A4011" s="12">
        <v>38722</v>
      </c>
      <c r="B4011" s="7">
        <v>6685971428571.4287</v>
      </c>
      <c r="C4011" s="13">
        <v>2.9580098634039702E-2</v>
      </c>
      <c r="D4011" s="14">
        <v>299848524.21917808</v>
      </c>
    </row>
    <row r="4012" spans="1:4">
      <c r="A4012" s="12">
        <v>38723</v>
      </c>
      <c r="B4012" s="7">
        <v>6688928571428.5713</v>
      </c>
      <c r="C4012" s="13">
        <v>2.8731932197948628E-2</v>
      </c>
      <c r="D4012" s="14">
        <v>299856335.98630136</v>
      </c>
    </row>
    <row r="4013" spans="1:4">
      <c r="A4013" s="12">
        <v>38726</v>
      </c>
      <c r="B4013" s="7">
        <v>6697800000000</v>
      </c>
      <c r="C4013" s="13">
        <v>2.9542265068220289E-2</v>
      </c>
      <c r="D4013" s="14">
        <v>299879771.28767121</v>
      </c>
    </row>
    <row r="4014" spans="1:4">
      <c r="A4014" s="12">
        <v>38727</v>
      </c>
      <c r="B4014" s="7">
        <v>6700457142857.1426</v>
      </c>
      <c r="C4014" s="13">
        <v>2.9637951848466782E-2</v>
      </c>
      <c r="D4014" s="14">
        <v>299887583.05479455</v>
      </c>
    </row>
    <row r="4015" spans="1:4">
      <c r="A4015" s="12">
        <v>38728</v>
      </c>
      <c r="B4015" s="7">
        <v>6703114285714.2861</v>
      </c>
      <c r="C4015" s="13">
        <v>2.9594700328234552E-2</v>
      </c>
      <c r="D4015" s="14">
        <v>299895394.82191783</v>
      </c>
    </row>
    <row r="4016" spans="1:4">
      <c r="A4016" s="12">
        <v>38729</v>
      </c>
      <c r="B4016" s="7">
        <v>6705771428571.4287</v>
      </c>
      <c r="C4016" s="13">
        <v>3.0238319156623891E-2</v>
      </c>
      <c r="D4016" s="14">
        <v>299903206.58904111</v>
      </c>
    </row>
    <row r="4017" spans="1:4">
      <c r="A4017" s="12">
        <v>38730</v>
      </c>
      <c r="B4017" s="7">
        <v>6708428571428.5713</v>
      </c>
      <c r="C4017" s="13">
        <v>3.0592467018382925E-2</v>
      </c>
      <c r="D4017" s="14">
        <v>299911018.3561644</v>
      </c>
    </row>
    <row r="4018" spans="1:4">
      <c r="A4018" s="12">
        <v>38734</v>
      </c>
      <c r="B4018" s="7">
        <v>6715014285714.2852</v>
      </c>
      <c r="C4018" s="13">
        <v>2.8759469054610319E-2</v>
      </c>
      <c r="D4018" s="14">
        <v>299942265.42465752</v>
      </c>
    </row>
    <row r="4019" spans="1:4">
      <c r="A4019" s="12">
        <v>38735</v>
      </c>
      <c r="B4019" s="7">
        <v>6713628571428.5713</v>
      </c>
      <c r="C4019" s="13">
        <v>3.006311131993844E-2</v>
      </c>
      <c r="D4019" s="14">
        <v>299950077.19178081</v>
      </c>
    </row>
    <row r="4020" spans="1:4">
      <c r="A4020" s="12">
        <v>38736</v>
      </c>
      <c r="B4020" s="7">
        <v>6712242857142.8574</v>
      </c>
      <c r="C4020" s="13">
        <v>2.9108255876563738E-2</v>
      </c>
      <c r="D4020" s="14">
        <v>299957888.95890409</v>
      </c>
    </row>
    <row r="4021" spans="1:4">
      <c r="A4021" s="12">
        <v>38737</v>
      </c>
      <c r="B4021" s="7">
        <v>6710857142857.1426</v>
      </c>
      <c r="C4021" s="13">
        <v>2.7746706454794517E-2</v>
      </c>
      <c r="D4021" s="14">
        <v>299965700.72602737</v>
      </c>
    </row>
    <row r="4022" spans="1:4">
      <c r="A4022" s="12">
        <v>38740</v>
      </c>
      <c r="B4022" s="7">
        <v>6706700000000</v>
      </c>
      <c r="C4022" s="13">
        <v>2.9400220765855769E-2</v>
      </c>
      <c r="D4022" s="14">
        <v>299989136.02739727</v>
      </c>
    </row>
    <row r="4023" spans="1:4">
      <c r="A4023" s="12">
        <v>38741</v>
      </c>
      <c r="B4023" s="7">
        <v>6699557142857.1426</v>
      </c>
      <c r="C4023" s="13">
        <v>2.9545842673703745E-2</v>
      </c>
      <c r="D4023" s="14">
        <v>299996947.79452056</v>
      </c>
    </row>
    <row r="4024" spans="1:4">
      <c r="A4024" s="12">
        <v>38742</v>
      </c>
      <c r="B4024" s="7">
        <v>6692414285714.2852</v>
      </c>
      <c r="C4024" s="13">
        <v>3.0584966782418146E-2</v>
      </c>
      <c r="D4024" s="14">
        <v>300004759.56164384</v>
      </c>
    </row>
    <row r="4025" spans="1:4">
      <c r="A4025" s="12">
        <v>38743</v>
      </c>
      <c r="B4025" s="7">
        <v>6685271428571.4287</v>
      </c>
      <c r="C4025" s="13">
        <v>3.1026351683732453E-2</v>
      </c>
      <c r="D4025" s="14">
        <v>300012571.32876712</v>
      </c>
    </row>
    <row r="4026" spans="1:4">
      <c r="A4026" s="12">
        <v>38744</v>
      </c>
      <c r="B4026" s="7">
        <v>6678128571428.5713</v>
      </c>
      <c r="C4026" s="13">
        <v>2.9961235531964107E-2</v>
      </c>
      <c r="D4026" s="14">
        <v>300020383.0958904</v>
      </c>
    </row>
    <row r="4027" spans="1:4">
      <c r="A4027" s="12">
        <v>38747</v>
      </c>
      <c r="B4027" s="7">
        <v>6656700000000</v>
      </c>
      <c r="C4027" s="13">
        <v>2.7534567442533464E-2</v>
      </c>
      <c r="D4027" s="14">
        <v>300043818.39726025</v>
      </c>
    </row>
    <row r="4028" spans="1:4">
      <c r="A4028" s="12">
        <v>38748</v>
      </c>
      <c r="B4028" s="7">
        <v>6649457142857.1426</v>
      </c>
      <c r="C4028" s="13">
        <v>2.7831426291524974E-2</v>
      </c>
      <c r="D4028" s="14">
        <v>300051630.16438359</v>
      </c>
    </row>
    <row r="4029" spans="1:4">
      <c r="A4029" s="12">
        <v>38749</v>
      </c>
      <c r="B4029" s="7">
        <v>6642214285714.2852</v>
      </c>
      <c r="C4029" s="13">
        <v>2.9651981236646106E-2</v>
      </c>
      <c r="D4029" s="14">
        <v>300059441.93150687</v>
      </c>
    </row>
    <row r="4030" spans="1:4">
      <c r="A4030" s="12">
        <v>38750</v>
      </c>
      <c r="B4030" s="7">
        <v>6634971428571.4277</v>
      </c>
      <c r="C4030" s="13">
        <v>3.1372252700804404E-2</v>
      </c>
      <c r="D4030" s="14">
        <v>300067253.69863015</v>
      </c>
    </row>
    <row r="4031" spans="1:4">
      <c r="A4031" s="12">
        <v>38751</v>
      </c>
      <c r="B4031" s="7">
        <v>6627728571428.5713</v>
      </c>
      <c r="C4031" s="13">
        <v>3.0407895833675203E-2</v>
      </c>
      <c r="D4031" s="14">
        <v>300075065.46575344</v>
      </c>
    </row>
    <row r="4032" spans="1:4">
      <c r="A4032" s="12">
        <v>38754</v>
      </c>
      <c r="B4032" s="7">
        <v>6606000000000</v>
      </c>
      <c r="C4032" s="13">
        <v>3.2178221868042277E-2</v>
      </c>
      <c r="D4032" s="14">
        <v>300098500.76712328</v>
      </c>
    </row>
    <row r="4033" spans="1:4">
      <c r="A4033" s="12">
        <v>38755</v>
      </c>
      <c r="B4033" s="7">
        <v>6615528571428.5713</v>
      </c>
      <c r="C4033" s="13">
        <v>3.3522143751791897E-2</v>
      </c>
      <c r="D4033" s="14">
        <v>300106312.53424656</v>
      </c>
    </row>
    <row r="4034" spans="1:4">
      <c r="A4034" s="12">
        <v>38756</v>
      </c>
      <c r="B4034" s="7">
        <v>6625057142857.1426</v>
      </c>
      <c r="C4034" s="13">
        <v>3.4167205021220386E-2</v>
      </c>
      <c r="D4034" s="14">
        <v>300114124.30136985</v>
      </c>
    </row>
    <row r="4035" spans="1:4">
      <c r="A4035" s="12">
        <v>38757</v>
      </c>
      <c r="B4035" s="7">
        <v>6634585714285.7139</v>
      </c>
      <c r="C4035" s="13">
        <v>3.5034829970694986E-2</v>
      </c>
      <c r="D4035" s="14">
        <v>300121936.06849313</v>
      </c>
    </row>
    <row r="4036" spans="1:4">
      <c r="A4036" s="12">
        <v>38758</v>
      </c>
      <c r="B4036" s="7">
        <v>6644114285714.2861</v>
      </c>
      <c r="C4036" s="13">
        <v>3.6014943218971356E-2</v>
      </c>
      <c r="D4036" s="14">
        <v>300129747.83561641</v>
      </c>
    </row>
    <row r="4037" spans="1:4">
      <c r="A4037" s="12">
        <v>38761</v>
      </c>
      <c r="B4037" s="7">
        <v>6672700000000</v>
      </c>
      <c r="C4037" s="13">
        <v>3.6631060991877289E-2</v>
      </c>
      <c r="D4037" s="14">
        <v>300153183.13698632</v>
      </c>
    </row>
    <row r="4038" spans="1:4">
      <c r="A4038" s="12">
        <v>38762</v>
      </c>
      <c r="B4038" s="7">
        <v>6673200000000</v>
      </c>
      <c r="C4038" s="13">
        <v>3.8043665854366013E-2</v>
      </c>
      <c r="D4038" s="14">
        <v>300160994.9041096</v>
      </c>
    </row>
    <row r="4039" spans="1:4">
      <c r="A4039" s="12">
        <v>38763</v>
      </c>
      <c r="B4039" s="7">
        <v>6673700000000</v>
      </c>
      <c r="C4039" s="13">
        <v>3.9289356732679533E-2</v>
      </c>
      <c r="D4039" s="14">
        <v>300168806.67123288</v>
      </c>
    </row>
    <row r="4040" spans="1:4">
      <c r="A4040" s="12">
        <v>38764</v>
      </c>
      <c r="B4040" s="7">
        <v>6674200000000</v>
      </c>
      <c r="C4040" s="13">
        <v>3.8571669909153866E-2</v>
      </c>
      <c r="D4040" s="14">
        <v>300176618.43835616</v>
      </c>
    </row>
    <row r="4041" spans="1:4">
      <c r="A4041" s="12">
        <v>38765</v>
      </c>
      <c r="B4041" s="7">
        <v>6674700000000</v>
      </c>
      <c r="C4041" s="13">
        <v>3.7585706059916318E-2</v>
      </c>
      <c r="D4041" s="14">
        <v>300184430.20547944</v>
      </c>
    </row>
    <row r="4042" spans="1:4">
      <c r="A4042" s="12">
        <v>38769</v>
      </c>
      <c r="B4042" s="7">
        <v>6679714285714.2852</v>
      </c>
      <c r="C4042" s="13">
        <v>3.4906778267377613E-2</v>
      </c>
      <c r="D4042" s="14">
        <v>300215677.27397263</v>
      </c>
    </row>
    <row r="4043" spans="1:4">
      <c r="A4043" s="12">
        <v>38770</v>
      </c>
      <c r="B4043" s="7">
        <v>6683228571428.5713</v>
      </c>
      <c r="C4043" s="13">
        <v>3.659163241743723E-2</v>
      </c>
      <c r="D4043" s="14">
        <v>300223489.04109591</v>
      </c>
    </row>
    <row r="4044" spans="1:4">
      <c r="A4044" s="12">
        <v>38771</v>
      </c>
      <c r="B4044" s="7">
        <v>6686742857142.8574</v>
      </c>
      <c r="C4044" s="13">
        <v>3.6146887265473659E-2</v>
      </c>
      <c r="D4044" s="14">
        <v>300231300.80821919</v>
      </c>
    </row>
    <row r="4045" spans="1:4">
      <c r="A4045" s="12">
        <v>38772</v>
      </c>
      <c r="B4045" s="7">
        <v>6690257142857.1426</v>
      </c>
      <c r="C4045" s="13">
        <v>3.6311233898265842E-2</v>
      </c>
      <c r="D4045" s="14">
        <v>300239112.57534248</v>
      </c>
    </row>
    <row r="4046" spans="1:4">
      <c r="A4046" s="12">
        <v>38775</v>
      </c>
      <c r="B4046" s="7">
        <v>6700800000000</v>
      </c>
      <c r="C4046" s="13">
        <v>3.8682642829312122E-2</v>
      </c>
      <c r="D4046" s="14">
        <v>300262547.87671232</v>
      </c>
    </row>
    <row r="4047" spans="1:4">
      <c r="A4047" s="12">
        <v>38776</v>
      </c>
      <c r="B4047" s="7">
        <v>6701042857142.8574</v>
      </c>
      <c r="C4047" s="13">
        <v>3.8836669570569943E-2</v>
      </c>
      <c r="D4047" s="14">
        <v>300270359.6438356</v>
      </c>
    </row>
    <row r="4048" spans="1:4">
      <c r="A4048" s="12">
        <v>38777</v>
      </c>
      <c r="B4048" s="7">
        <v>6701285714285.7148</v>
      </c>
      <c r="C4048" s="13">
        <v>3.8445941773899393E-2</v>
      </c>
      <c r="D4048" s="14">
        <v>300278171.41095889</v>
      </c>
    </row>
    <row r="4049" spans="1:4">
      <c r="A4049" s="12">
        <v>38778</v>
      </c>
      <c r="B4049" s="7">
        <v>6701528571428.5723</v>
      </c>
      <c r="C4049" s="13">
        <v>3.759189491111227E-2</v>
      </c>
      <c r="D4049" s="14">
        <v>300285983.17808217</v>
      </c>
    </row>
    <row r="4050" spans="1:4">
      <c r="A4050" s="12">
        <v>38779</v>
      </c>
      <c r="B4050" s="7">
        <v>6701771428571.4287</v>
      </c>
      <c r="C4050" s="13">
        <v>3.7300750459790595E-2</v>
      </c>
      <c r="D4050" s="14">
        <v>300293794.94520545</v>
      </c>
    </row>
    <row r="4051" spans="1:4">
      <c r="A4051" s="12">
        <v>38782</v>
      </c>
      <c r="B4051" s="7">
        <v>6702500000000</v>
      </c>
      <c r="C4051" s="13">
        <v>3.9078021590544541E-2</v>
      </c>
      <c r="D4051" s="14">
        <v>300317230.24657536</v>
      </c>
    </row>
    <row r="4052" spans="1:4">
      <c r="A4052" s="12">
        <v>38783</v>
      </c>
      <c r="B4052" s="7">
        <v>6712042857142.8574</v>
      </c>
      <c r="C4052" s="13">
        <v>3.8888191892158946E-2</v>
      </c>
      <c r="D4052" s="14">
        <v>300325042.01369864</v>
      </c>
    </row>
    <row r="4053" spans="1:4">
      <c r="A4053" s="12">
        <v>38784</v>
      </c>
      <c r="B4053" s="7">
        <v>6721585714285.7139</v>
      </c>
      <c r="C4053" s="13">
        <v>3.9885102282013925E-2</v>
      </c>
      <c r="D4053" s="14">
        <v>300332853.78082192</v>
      </c>
    </row>
    <row r="4054" spans="1:4">
      <c r="A4054" s="12">
        <v>38785</v>
      </c>
      <c r="B4054" s="7">
        <v>6731128571428.5713</v>
      </c>
      <c r="C4054" s="13">
        <v>3.9880911698567681E-2</v>
      </c>
      <c r="D4054" s="14">
        <v>300340665.5479452</v>
      </c>
    </row>
    <row r="4055" spans="1:4">
      <c r="A4055" s="12">
        <v>38786</v>
      </c>
      <c r="B4055" s="7">
        <v>6740671428571.4287</v>
      </c>
      <c r="C4055" s="13">
        <v>3.9918663652566903E-2</v>
      </c>
      <c r="D4055" s="14">
        <v>300348477.31506848</v>
      </c>
    </row>
    <row r="4056" spans="1:4">
      <c r="A4056" s="12">
        <v>38789</v>
      </c>
      <c r="B4056" s="7">
        <v>6769300000000</v>
      </c>
      <c r="C4056" s="13">
        <v>3.7302776534266294E-2</v>
      </c>
      <c r="D4056" s="14">
        <v>300371912.61643833</v>
      </c>
    </row>
    <row r="4057" spans="1:4">
      <c r="A4057" s="12">
        <v>38790</v>
      </c>
      <c r="B4057" s="7">
        <v>6768071428571.4287</v>
      </c>
      <c r="C4057" s="13">
        <v>3.5976368388246957E-2</v>
      </c>
      <c r="D4057" s="14">
        <v>300379724.38356167</v>
      </c>
    </row>
    <row r="4058" spans="1:4">
      <c r="A4058" s="12">
        <v>38791</v>
      </c>
      <c r="B4058" s="7">
        <v>6766842857142.8574</v>
      </c>
      <c r="C4058" s="13">
        <v>3.6559062144893531E-2</v>
      </c>
      <c r="D4058" s="14">
        <v>300387536.15068495</v>
      </c>
    </row>
    <row r="4059" spans="1:4">
      <c r="A4059" s="12">
        <v>38792</v>
      </c>
      <c r="B4059" s="7">
        <v>6765614285714.2861</v>
      </c>
      <c r="C4059" s="13">
        <v>3.5353229297363307E-2</v>
      </c>
      <c r="D4059" s="14">
        <v>300395347.91780823</v>
      </c>
    </row>
    <row r="4060" spans="1:4">
      <c r="A4060" s="12">
        <v>38793</v>
      </c>
      <c r="B4060" s="7">
        <v>6764385714285.7139</v>
      </c>
      <c r="C4060" s="13">
        <v>3.6627380876722321E-2</v>
      </c>
      <c r="D4060" s="14">
        <v>300403159.68493152</v>
      </c>
    </row>
    <row r="4061" spans="1:4">
      <c r="A4061" s="12">
        <v>38796</v>
      </c>
      <c r="B4061" s="7">
        <v>6760700000000</v>
      </c>
      <c r="C4061" s="13">
        <v>3.8766109174520329E-2</v>
      </c>
      <c r="D4061" s="14">
        <v>300426594.98630136</v>
      </c>
    </row>
    <row r="4062" spans="1:4">
      <c r="A4062" s="12">
        <v>38797</v>
      </c>
      <c r="B4062" s="7">
        <v>6761942857142.8574</v>
      </c>
      <c r="C4062" s="13">
        <v>3.8548712440054679E-2</v>
      </c>
      <c r="D4062" s="14">
        <v>300434406.75342464</v>
      </c>
    </row>
    <row r="4063" spans="1:4">
      <c r="A4063" s="12">
        <v>38798</v>
      </c>
      <c r="B4063" s="7">
        <v>6763185714285.7139</v>
      </c>
      <c r="C4063" s="13">
        <v>3.756049641628921E-2</v>
      </c>
      <c r="D4063" s="14">
        <v>300442218.52054793</v>
      </c>
    </row>
    <row r="4064" spans="1:4">
      <c r="A4064" s="12">
        <v>38799</v>
      </c>
      <c r="B4064" s="7">
        <v>6764428571428.5713</v>
      </c>
      <c r="C4064" s="13">
        <v>3.4968721477068671E-2</v>
      </c>
      <c r="D4064" s="14">
        <v>300450030.28767121</v>
      </c>
    </row>
    <row r="4065" spans="1:4">
      <c r="A4065" s="12">
        <v>38800</v>
      </c>
      <c r="B4065" s="7">
        <v>6765671428571.4277</v>
      </c>
      <c r="C4065" s="13">
        <v>3.4954077258254439E-2</v>
      </c>
      <c r="D4065" s="14">
        <v>300457842.05479455</v>
      </c>
    </row>
    <row r="4066" spans="1:4">
      <c r="A4066" s="12">
        <v>38803</v>
      </c>
      <c r="B4066" s="7">
        <v>6769400000000</v>
      </c>
      <c r="C4066" s="13">
        <v>3.586432323785492E-2</v>
      </c>
      <c r="D4066" s="14">
        <v>300481277.3561644</v>
      </c>
    </row>
    <row r="4067" spans="1:4">
      <c r="A4067" s="12">
        <v>38804</v>
      </c>
      <c r="B4067" s="7">
        <v>6766342857142.8564</v>
      </c>
      <c r="C4067" s="13">
        <v>3.4423906613041393E-2</v>
      </c>
      <c r="D4067" s="14">
        <v>300489089.12328768</v>
      </c>
    </row>
    <row r="4068" spans="1:4">
      <c r="A4068" s="12">
        <v>38805</v>
      </c>
      <c r="B4068" s="7">
        <v>6763285714285.7139</v>
      </c>
      <c r="C4068" s="13">
        <v>3.4177601439958932E-2</v>
      </c>
      <c r="D4068" s="14">
        <v>300496900.89041096</v>
      </c>
    </row>
    <row r="4069" spans="1:4">
      <c r="A4069" s="12">
        <v>38806</v>
      </c>
      <c r="B4069" s="7">
        <v>6760228571428.5713</v>
      </c>
      <c r="C4069" s="13">
        <v>3.2933859816290517E-2</v>
      </c>
      <c r="D4069" s="14">
        <v>300504712.65753424</v>
      </c>
    </row>
    <row r="4070" spans="1:4">
      <c r="A4070" s="12">
        <v>38807</v>
      </c>
      <c r="B4070" s="7">
        <v>6757171428571.4287</v>
      </c>
      <c r="C4070" s="13">
        <v>3.4173052285894609E-2</v>
      </c>
      <c r="D4070" s="14">
        <v>300512524.42465752</v>
      </c>
    </row>
    <row r="4071" spans="1:4">
      <c r="A4071" s="12">
        <v>38810</v>
      </c>
      <c r="B4071" s="7">
        <v>6748000000000</v>
      </c>
      <c r="C4071" s="13">
        <v>3.4011187468587223E-2</v>
      </c>
      <c r="D4071" s="14">
        <v>300535959.72602737</v>
      </c>
    </row>
    <row r="4072" spans="1:4">
      <c r="A4072" s="12">
        <v>38811</v>
      </c>
      <c r="B4072" s="7">
        <v>6756457142857.1426</v>
      </c>
      <c r="C4072" s="13">
        <v>3.489686850379204E-2</v>
      </c>
      <c r="D4072" s="14">
        <v>300543771.49315071</v>
      </c>
    </row>
    <row r="4073" spans="1:4">
      <c r="A4073" s="12">
        <v>38812</v>
      </c>
      <c r="B4073" s="7">
        <v>6764914285714.2861</v>
      </c>
      <c r="C4073" s="13">
        <v>3.4518987040100146E-2</v>
      </c>
      <c r="D4073" s="14">
        <v>300551583.26027399</v>
      </c>
    </row>
    <row r="4074" spans="1:4">
      <c r="A4074" s="12">
        <v>38813</v>
      </c>
      <c r="B4074" s="7">
        <v>6773371428571.4287</v>
      </c>
      <c r="C4074" s="13">
        <v>3.4534181396867869E-2</v>
      </c>
      <c r="D4074" s="14">
        <v>300559395.02739727</v>
      </c>
    </row>
    <row r="4075" spans="1:4">
      <c r="A4075" s="12">
        <v>38814</v>
      </c>
      <c r="B4075" s="7">
        <v>6781828571428.5713</v>
      </c>
      <c r="C4075" s="13">
        <v>3.5749845394824377E-2</v>
      </c>
      <c r="D4075" s="14">
        <v>300567206.79452056</v>
      </c>
    </row>
    <row r="4076" spans="1:4">
      <c r="A4076" s="12">
        <v>38817</v>
      </c>
      <c r="B4076" s="7">
        <v>6807200000000</v>
      </c>
      <c r="C4076" s="13">
        <v>3.4553105879208415E-2</v>
      </c>
      <c r="D4076" s="14">
        <v>300590642.0958904</v>
      </c>
    </row>
    <row r="4077" spans="1:4">
      <c r="A4077" s="12">
        <v>38818</v>
      </c>
      <c r="B4077" s="7">
        <v>6813185714285.7139</v>
      </c>
      <c r="C4077" s="13">
        <v>3.4326109287609222E-2</v>
      </c>
      <c r="D4077" s="14">
        <v>300598453.86301368</v>
      </c>
    </row>
    <row r="4078" spans="1:4">
      <c r="A4078" s="12">
        <v>38819</v>
      </c>
      <c r="B4078" s="7">
        <v>6819171428571.4287</v>
      </c>
      <c r="C4078" s="13">
        <v>3.4898481387517319E-2</v>
      </c>
      <c r="D4078" s="14">
        <v>300606265.63013697</v>
      </c>
    </row>
    <row r="4079" spans="1:4">
      <c r="A4079" s="12">
        <v>38820</v>
      </c>
      <c r="B4079" s="7">
        <v>6825157142857.1436</v>
      </c>
      <c r="C4079" s="13">
        <v>3.3278590493634852E-2</v>
      </c>
      <c r="D4079" s="14">
        <v>300614077.39726025</v>
      </c>
    </row>
    <row r="4080" spans="1:4">
      <c r="A4080" s="12">
        <v>38824</v>
      </c>
      <c r="B4080" s="7">
        <v>6849100000000</v>
      </c>
      <c r="C4080" s="13">
        <v>3.1299687590915608E-2</v>
      </c>
      <c r="D4080" s="14">
        <v>300645324.46575344</v>
      </c>
    </row>
    <row r="4081" spans="1:4">
      <c r="A4081" s="12">
        <v>38825</v>
      </c>
      <c r="B4081" s="7">
        <v>6854685714285.7139</v>
      </c>
      <c r="C4081" s="13">
        <v>2.963499725725928E-2</v>
      </c>
      <c r="D4081" s="14">
        <v>300653136.23287672</v>
      </c>
    </row>
    <row r="4082" spans="1:4">
      <c r="A4082" s="12">
        <v>38826</v>
      </c>
      <c r="B4082" s="7">
        <v>6860271428571.4287</v>
      </c>
      <c r="C4082" s="13">
        <v>2.8843121182769681E-2</v>
      </c>
      <c r="D4082" s="14">
        <v>300660948</v>
      </c>
    </row>
    <row r="4083" spans="1:4">
      <c r="A4083" s="12">
        <v>38827</v>
      </c>
      <c r="B4083" s="7">
        <v>6865857142857.1436</v>
      </c>
      <c r="C4083" s="13">
        <v>2.9274648221314169E-2</v>
      </c>
      <c r="D4083" s="14">
        <v>300668759.76712328</v>
      </c>
    </row>
    <row r="4084" spans="1:4">
      <c r="A4084" s="12">
        <v>38828</v>
      </c>
      <c r="B4084" s="7">
        <v>6871442857142.8574</v>
      </c>
      <c r="C4084" s="13">
        <v>2.836344658096274E-2</v>
      </c>
      <c r="D4084" s="14">
        <v>300676571.53424656</v>
      </c>
    </row>
    <row r="4085" spans="1:4">
      <c r="A4085" s="12">
        <v>38831</v>
      </c>
      <c r="B4085" s="7">
        <v>6888200000000</v>
      </c>
      <c r="C4085" s="13">
        <v>3.0254862869487011E-2</v>
      </c>
      <c r="D4085" s="14">
        <v>300700006.83561641</v>
      </c>
    </row>
    <row r="4086" spans="1:4">
      <c r="A4086" s="12">
        <v>38832</v>
      </c>
      <c r="B4086" s="7">
        <v>6876300000000</v>
      </c>
      <c r="C4086" s="13">
        <v>3.146068714517665E-2</v>
      </c>
      <c r="D4086" s="14">
        <v>300707818.60273975</v>
      </c>
    </row>
    <row r="4087" spans="1:4">
      <c r="A4087" s="12">
        <v>38833</v>
      </c>
      <c r="B4087" s="7">
        <v>6864400000000</v>
      </c>
      <c r="C4087" s="13">
        <v>3.2004130821585645E-2</v>
      </c>
      <c r="D4087" s="14">
        <v>300715630.36986303</v>
      </c>
    </row>
    <row r="4088" spans="1:4">
      <c r="A4088" s="12">
        <v>38834</v>
      </c>
      <c r="B4088" s="7">
        <v>6852500000000</v>
      </c>
      <c r="C4088" s="13">
        <v>3.3898135272754981E-2</v>
      </c>
      <c r="D4088" s="14">
        <v>300723442.13698632</v>
      </c>
    </row>
    <row r="4089" spans="1:4">
      <c r="A4089" s="12">
        <v>38835</v>
      </c>
      <c r="B4089" s="7">
        <v>6840599999999.999</v>
      </c>
      <c r="C4089" s="13">
        <v>3.4595935293284884E-2</v>
      </c>
      <c r="D4089" s="14">
        <v>300731253.9041096</v>
      </c>
    </row>
    <row r="4090" spans="1:4">
      <c r="A4090" s="12">
        <v>38838</v>
      </c>
      <c r="B4090" s="7">
        <v>6804900000000</v>
      </c>
      <c r="C4090" s="13">
        <v>3.3257346870694419E-2</v>
      </c>
      <c r="D4090" s="14">
        <v>300754689.20547944</v>
      </c>
    </row>
    <row r="4091" spans="1:4">
      <c r="A4091" s="12">
        <v>38839</v>
      </c>
      <c r="B4091" s="7">
        <v>6797099999999.999</v>
      </c>
      <c r="C4091" s="13">
        <v>3.2699163067071289E-2</v>
      </c>
      <c r="D4091" s="14">
        <v>300762500.97260273</v>
      </c>
    </row>
    <row r="4092" spans="1:4">
      <c r="A4092" s="12">
        <v>38840</v>
      </c>
      <c r="B4092" s="7">
        <v>6789300000000</v>
      </c>
      <c r="C4092" s="13">
        <v>3.4210358820835278E-2</v>
      </c>
      <c r="D4092" s="14">
        <v>300770312.73972601</v>
      </c>
    </row>
    <row r="4093" spans="1:4">
      <c r="A4093" s="12">
        <v>38841</v>
      </c>
      <c r="B4093" s="7">
        <v>6781500000000</v>
      </c>
      <c r="C4093" s="13">
        <v>3.391805703280467E-2</v>
      </c>
      <c r="D4093" s="14">
        <v>300778124.50684929</v>
      </c>
    </row>
    <row r="4094" spans="1:4">
      <c r="A4094" s="12">
        <v>38842</v>
      </c>
      <c r="B4094" s="7">
        <v>6773700000000</v>
      </c>
      <c r="C4094" s="13">
        <v>3.4349544367040033E-2</v>
      </c>
      <c r="D4094" s="14">
        <v>300785936.27397263</v>
      </c>
    </row>
    <row r="4095" spans="1:4">
      <c r="A4095" s="12">
        <v>38845</v>
      </c>
      <c r="B4095" s="7">
        <v>6750300000000</v>
      </c>
      <c r="C4095" s="13">
        <v>3.487110595726467E-2</v>
      </c>
      <c r="D4095" s="14">
        <v>300809371.57534248</v>
      </c>
    </row>
    <row r="4096" spans="1:4">
      <c r="A4096" s="12">
        <v>38846</v>
      </c>
      <c r="B4096" s="7">
        <v>6752400000000.001</v>
      </c>
      <c r="C4096" s="13">
        <v>3.5006895337234688E-2</v>
      </c>
      <c r="D4096" s="14">
        <v>300817183.34246576</v>
      </c>
    </row>
    <row r="4097" spans="1:4">
      <c r="A4097" s="12">
        <v>38847</v>
      </c>
      <c r="B4097" s="7">
        <v>6754500000000</v>
      </c>
      <c r="C4097" s="13">
        <v>3.3062171652482292E-2</v>
      </c>
      <c r="D4097" s="14">
        <v>300824995.10958904</v>
      </c>
    </row>
    <row r="4098" spans="1:4">
      <c r="A4098" s="12">
        <v>38848</v>
      </c>
      <c r="B4098" s="7">
        <v>6756600000000</v>
      </c>
      <c r="C4098" s="13">
        <v>3.3618474552354206E-2</v>
      </c>
      <c r="D4098" s="14">
        <v>300832806.87671232</v>
      </c>
    </row>
    <row r="4099" spans="1:4">
      <c r="A4099" s="12">
        <v>38849</v>
      </c>
      <c r="B4099" s="7">
        <v>6758700000000</v>
      </c>
      <c r="C4099" s="13">
        <v>3.583911670065245E-2</v>
      </c>
      <c r="D4099" s="14">
        <v>300840618.6438356</v>
      </c>
    </row>
    <row r="4100" spans="1:4">
      <c r="A4100" s="12">
        <v>38852</v>
      </c>
      <c r="B4100" s="7">
        <v>6765000000000</v>
      </c>
      <c r="C4100" s="13">
        <v>3.7826536882892975E-2</v>
      </c>
      <c r="D4100" s="14">
        <v>300864053.94520545</v>
      </c>
    </row>
    <row r="4101" spans="1:4">
      <c r="A4101" s="12">
        <v>38853</v>
      </c>
      <c r="B4101" s="7">
        <v>6767471428571.4287</v>
      </c>
      <c r="C4101" s="13">
        <v>3.7094202142263041E-2</v>
      </c>
      <c r="D4101" s="14">
        <v>300871865.71232879</v>
      </c>
    </row>
    <row r="4102" spans="1:4">
      <c r="A4102" s="12">
        <v>38854</v>
      </c>
      <c r="B4102" s="7">
        <v>6769942857142.8574</v>
      </c>
      <c r="C4102" s="13">
        <v>3.8109182723612293E-2</v>
      </c>
      <c r="D4102" s="14">
        <v>300879677.47945207</v>
      </c>
    </row>
    <row r="4103" spans="1:4">
      <c r="A4103" s="12">
        <v>38855</v>
      </c>
      <c r="B4103" s="7">
        <v>6772414285714.2861</v>
      </c>
      <c r="C4103" s="13">
        <v>3.8461978178614041E-2</v>
      </c>
      <c r="D4103" s="14">
        <v>300887489.24657536</v>
      </c>
    </row>
    <row r="4104" spans="1:4">
      <c r="A4104" s="12">
        <v>38856</v>
      </c>
      <c r="B4104" s="7">
        <v>6774885714285.7139</v>
      </c>
      <c r="C4104" s="13">
        <v>3.9125210527129202E-2</v>
      </c>
      <c r="D4104" s="14">
        <v>300895301.01369864</v>
      </c>
    </row>
    <row r="4105" spans="1:4">
      <c r="A4105" s="12">
        <v>38859</v>
      </c>
      <c r="B4105" s="7">
        <v>6782300000000</v>
      </c>
      <c r="C4105" s="13">
        <v>3.7078802867405919E-2</v>
      </c>
      <c r="D4105" s="14">
        <v>300918736.31506848</v>
      </c>
    </row>
    <row r="4106" spans="1:4">
      <c r="A4106" s="12">
        <v>38860</v>
      </c>
      <c r="B4106" s="7">
        <v>6779300000000</v>
      </c>
      <c r="C4106" s="13">
        <v>3.6057685793936742E-2</v>
      </c>
      <c r="D4106" s="14">
        <v>300926548.08219177</v>
      </c>
    </row>
    <row r="4107" spans="1:4">
      <c r="A4107" s="12">
        <v>38861</v>
      </c>
      <c r="B4107" s="7">
        <v>6776300000000</v>
      </c>
      <c r="C4107" s="13">
        <v>3.8493941749073418E-2</v>
      </c>
      <c r="D4107" s="14">
        <v>300934359.84931505</v>
      </c>
    </row>
    <row r="4108" spans="1:4">
      <c r="A4108" s="12">
        <v>38862</v>
      </c>
      <c r="B4108" s="7">
        <v>6773300000000</v>
      </c>
      <c r="C4108" s="13">
        <v>3.7713550102514821E-2</v>
      </c>
      <c r="D4108" s="14">
        <v>300942171.61643833</v>
      </c>
    </row>
    <row r="4109" spans="1:4">
      <c r="A4109" s="12">
        <v>38863</v>
      </c>
      <c r="B4109" s="7">
        <v>6770300000000</v>
      </c>
      <c r="C4109" s="13">
        <v>3.7968559506697072E-2</v>
      </c>
      <c r="D4109" s="14">
        <v>300949983.38356167</v>
      </c>
    </row>
    <row r="4110" spans="1:4">
      <c r="A4110" s="12">
        <v>38867</v>
      </c>
      <c r="B4110" s="7">
        <v>6759414285714.2861</v>
      </c>
      <c r="C4110" s="13">
        <v>3.665120253061338E-2</v>
      </c>
      <c r="D4110" s="14">
        <v>300981230.4520548</v>
      </c>
    </row>
    <row r="4111" spans="1:4">
      <c r="A4111" s="12">
        <v>38868</v>
      </c>
      <c r="B4111" s="7">
        <v>6757528571428.5723</v>
      </c>
      <c r="C4111" s="13">
        <v>3.5675909055983918E-2</v>
      </c>
      <c r="D4111" s="14">
        <v>300989042.21917808</v>
      </c>
    </row>
    <row r="4112" spans="1:4">
      <c r="A4112" s="12">
        <v>38869</v>
      </c>
      <c r="B4112" s="7">
        <v>6755642857142.8574</v>
      </c>
      <c r="C4112" s="13">
        <v>3.5754986754789095E-2</v>
      </c>
      <c r="D4112" s="14">
        <v>300996853.98630136</v>
      </c>
    </row>
    <row r="4113" spans="1:4">
      <c r="A4113" s="12">
        <v>38870</v>
      </c>
      <c r="B4113" s="7">
        <v>6753757142857.1426</v>
      </c>
      <c r="C4113" s="13">
        <v>3.4146319615084554E-2</v>
      </c>
      <c r="D4113" s="14">
        <v>301004665.75342464</v>
      </c>
    </row>
    <row r="4114" spans="1:4">
      <c r="A4114" s="12">
        <v>38873</v>
      </c>
      <c r="B4114" s="7">
        <v>6748100000000</v>
      </c>
      <c r="C4114" s="13">
        <v>3.475043834657434E-2</v>
      </c>
      <c r="D4114" s="14">
        <v>301028101.05479455</v>
      </c>
    </row>
    <row r="4115" spans="1:4">
      <c r="A4115" s="12">
        <v>38874</v>
      </c>
      <c r="B4115" s="7">
        <v>6759028571428.5723</v>
      </c>
      <c r="C4115" s="13">
        <v>3.5116874869744678E-2</v>
      </c>
      <c r="D4115" s="14">
        <v>301035912.82191783</v>
      </c>
    </row>
    <row r="4116" spans="1:4">
      <c r="A4116" s="12">
        <v>38875</v>
      </c>
      <c r="B4116" s="7">
        <v>6769957142857.1436</v>
      </c>
      <c r="C4116" s="13">
        <v>3.7995181660851203E-2</v>
      </c>
      <c r="D4116" s="14">
        <v>301043724.58904111</v>
      </c>
    </row>
    <row r="4117" spans="1:4">
      <c r="A4117" s="12">
        <v>38876</v>
      </c>
      <c r="B4117" s="7">
        <v>6780885714285.7148</v>
      </c>
      <c r="C4117" s="13">
        <v>3.7031039121657998E-2</v>
      </c>
      <c r="D4117" s="14">
        <v>301051536.3561644</v>
      </c>
    </row>
    <row r="4118" spans="1:4">
      <c r="A4118" s="12">
        <v>38877</v>
      </c>
      <c r="B4118" s="7">
        <v>6791814285714.2861</v>
      </c>
      <c r="C4118" s="13">
        <v>3.6567478137961469E-2</v>
      </c>
      <c r="D4118" s="14">
        <v>301059348.12328768</v>
      </c>
    </row>
    <row r="4119" spans="1:4">
      <c r="A4119" s="12">
        <v>38880</v>
      </c>
      <c r="B4119" s="7">
        <v>6824600000000</v>
      </c>
      <c r="C4119" s="13">
        <v>3.6872793919229332E-2</v>
      </c>
      <c r="D4119" s="14">
        <v>301082783.42465752</v>
      </c>
    </row>
    <row r="4120" spans="1:4">
      <c r="A4120" s="12">
        <v>38881</v>
      </c>
      <c r="B4120" s="7">
        <v>6825342857142.8574</v>
      </c>
      <c r="C4120" s="13">
        <v>3.8010438296589705E-2</v>
      </c>
      <c r="D4120" s="14">
        <v>301090595.19178081</v>
      </c>
    </row>
    <row r="4121" spans="1:4">
      <c r="A4121" s="12">
        <v>38882</v>
      </c>
      <c r="B4121" s="7">
        <v>6826085714285.7148</v>
      </c>
      <c r="C4121" s="13">
        <v>3.563467129581141E-2</v>
      </c>
      <c r="D4121" s="14">
        <v>301098406.95890409</v>
      </c>
    </row>
    <row r="4122" spans="1:4">
      <c r="A4122" s="12">
        <v>38883</v>
      </c>
      <c r="B4122" s="7">
        <v>6826828571428.5723</v>
      </c>
      <c r="C4122" s="13">
        <v>3.2942675424758878E-2</v>
      </c>
      <c r="D4122" s="14">
        <v>301106218.72602737</v>
      </c>
    </row>
    <row r="4123" spans="1:4">
      <c r="A4123" s="12">
        <v>38884</v>
      </c>
      <c r="B4123" s="7">
        <v>6827571428571.4287</v>
      </c>
      <c r="C4123" s="13">
        <v>3.2860043282686553E-2</v>
      </c>
      <c r="D4123" s="14">
        <v>301114030.49315071</v>
      </c>
    </row>
    <row r="4124" spans="1:4">
      <c r="A4124" s="12">
        <v>38887</v>
      </c>
      <c r="B4124" s="7">
        <v>6829800000000</v>
      </c>
      <c r="C4124" s="13">
        <v>3.4408075112702614E-2</v>
      </c>
      <c r="D4124" s="14">
        <v>301137465.79452056</v>
      </c>
    </row>
    <row r="4125" spans="1:4">
      <c r="A4125" s="12">
        <v>38888</v>
      </c>
      <c r="B4125" s="7">
        <v>6830328571428.5713</v>
      </c>
      <c r="C4125" s="13">
        <v>3.6139136669454508E-2</v>
      </c>
      <c r="D4125" s="14">
        <v>301145277.56164384</v>
      </c>
    </row>
    <row r="4126" spans="1:4">
      <c r="A4126" s="12">
        <v>38889</v>
      </c>
      <c r="B4126" s="7">
        <v>6830857142857.1436</v>
      </c>
      <c r="C4126" s="13">
        <v>3.5116054906636052E-2</v>
      </c>
      <c r="D4126" s="14">
        <v>301153089.32876712</v>
      </c>
    </row>
    <row r="4127" spans="1:4">
      <c r="A4127" s="12">
        <v>38890</v>
      </c>
      <c r="B4127" s="7">
        <v>6831385714285.7139</v>
      </c>
      <c r="C4127" s="13">
        <v>3.5585285702054006E-2</v>
      </c>
      <c r="D4127" s="14">
        <v>301160901.0958904</v>
      </c>
    </row>
    <row r="4128" spans="1:4">
      <c r="A4128" s="12">
        <v>38891</v>
      </c>
      <c r="B4128" s="7">
        <v>6831914285714.2861</v>
      </c>
      <c r="C4128" s="13">
        <v>3.6595556300821563E-2</v>
      </c>
      <c r="D4128" s="14">
        <v>301168712.86301368</v>
      </c>
    </row>
    <row r="4129" spans="1:4">
      <c r="A4129" s="12">
        <v>38894</v>
      </c>
      <c r="B4129" s="7">
        <v>6833500000000</v>
      </c>
      <c r="C4129" s="13">
        <v>3.7553744527632417E-2</v>
      </c>
      <c r="D4129" s="14">
        <v>301192148.16438359</v>
      </c>
    </row>
    <row r="4130" spans="1:4">
      <c r="A4130" s="12">
        <v>38895</v>
      </c>
      <c r="B4130" s="7">
        <v>6827285714285.7148</v>
      </c>
      <c r="C4130" s="13">
        <v>3.6751166015617898E-2</v>
      </c>
      <c r="D4130" s="14">
        <v>301199959.93150687</v>
      </c>
    </row>
    <row r="4131" spans="1:4">
      <c r="A4131" s="12">
        <v>38896</v>
      </c>
      <c r="B4131" s="7">
        <v>6821071428571.4287</v>
      </c>
      <c r="C4131" s="13">
        <v>3.7825229333693498E-2</v>
      </c>
      <c r="D4131" s="14">
        <v>301207771.69863015</v>
      </c>
    </row>
    <row r="4132" spans="1:4">
      <c r="A4132" s="12">
        <v>38897</v>
      </c>
      <c r="B4132" s="7">
        <v>6814857142857.1436</v>
      </c>
      <c r="C4132" s="13">
        <v>3.591280428548918E-2</v>
      </c>
      <c r="D4132" s="14">
        <v>301215583.46575344</v>
      </c>
    </row>
    <row r="4133" spans="1:4">
      <c r="A4133" s="12">
        <v>38898</v>
      </c>
      <c r="B4133" s="7">
        <v>6808642857142.8564</v>
      </c>
      <c r="C4133" s="13">
        <v>3.5945774675727814E-2</v>
      </c>
      <c r="D4133" s="14">
        <v>301223395.23287672</v>
      </c>
    </row>
    <row r="4134" spans="1:4">
      <c r="A4134" s="12">
        <v>38903</v>
      </c>
      <c r="B4134" s="7">
        <v>6804114285714.2861</v>
      </c>
      <c r="C4134" s="13">
        <v>3.7211355390071761E-2</v>
      </c>
      <c r="D4134" s="14">
        <v>301262579.70136988</v>
      </c>
    </row>
    <row r="4135" spans="1:4">
      <c r="A4135" s="12">
        <v>38904</v>
      </c>
      <c r="B4135" s="7">
        <v>6811171428571.4287</v>
      </c>
      <c r="C4135" s="13">
        <v>3.7875448470772143E-2</v>
      </c>
      <c r="D4135" s="14">
        <v>301270422.87671232</v>
      </c>
    </row>
    <row r="4136" spans="1:4">
      <c r="A4136" s="12">
        <v>38905</v>
      </c>
      <c r="B4136" s="7">
        <v>6818228571428.5713</v>
      </c>
      <c r="C4136" s="13">
        <v>3.9198823966764954E-2</v>
      </c>
      <c r="D4136" s="14">
        <v>301278266.05205482</v>
      </c>
    </row>
    <row r="4137" spans="1:4">
      <c r="A4137" s="12">
        <v>38908</v>
      </c>
      <c r="B4137" s="7">
        <v>6839400000000</v>
      </c>
      <c r="C4137" s="13">
        <v>3.8849747379496341E-2</v>
      </c>
      <c r="D4137" s="14">
        <v>301301795.5780822</v>
      </c>
    </row>
    <row r="4138" spans="1:4">
      <c r="A4138" s="12">
        <v>38909</v>
      </c>
      <c r="B4138" s="7">
        <v>6844471428571.4277</v>
      </c>
      <c r="C4138" s="13">
        <v>3.8482701706507125E-2</v>
      </c>
      <c r="D4138" s="14">
        <v>301309638.75342464</v>
      </c>
    </row>
    <row r="4139" spans="1:4">
      <c r="A4139" s="12">
        <v>38910</v>
      </c>
      <c r="B4139" s="7">
        <v>6849542857142.8564</v>
      </c>
      <c r="C4139" s="13">
        <v>3.7255749112604833E-2</v>
      </c>
      <c r="D4139" s="14">
        <v>301317481.92876714</v>
      </c>
    </row>
    <row r="4140" spans="1:4">
      <c r="A4140" s="12">
        <v>38911</v>
      </c>
      <c r="B4140" s="7">
        <v>6854614285714.2852</v>
      </c>
      <c r="C4140" s="13">
        <v>3.4682618966953502E-2</v>
      </c>
      <c r="D4140" s="14">
        <v>301325325.10410959</v>
      </c>
    </row>
    <row r="4141" spans="1:4">
      <c r="A4141" s="12">
        <v>38912</v>
      </c>
      <c r="B4141" s="7">
        <v>6859685714285.7139</v>
      </c>
      <c r="C4141" s="13">
        <v>3.3510335878511398E-2</v>
      </c>
      <c r="D4141" s="14">
        <v>301333168.27945203</v>
      </c>
    </row>
    <row r="4142" spans="1:4">
      <c r="A4142" s="12">
        <v>38915</v>
      </c>
      <c r="B4142" s="7">
        <v>6874900000000</v>
      </c>
      <c r="C4142" s="13">
        <v>3.7107891213608399E-2</v>
      </c>
      <c r="D4142" s="14">
        <v>301356697.80547947</v>
      </c>
    </row>
    <row r="4143" spans="1:4">
      <c r="A4143" s="12">
        <v>38916</v>
      </c>
      <c r="B4143" s="7">
        <v>6872542857142.8564</v>
      </c>
      <c r="C4143" s="13">
        <v>3.919310839823243E-2</v>
      </c>
      <c r="D4143" s="14">
        <v>301364540.98082191</v>
      </c>
    </row>
    <row r="4144" spans="1:4">
      <c r="A4144" s="12">
        <v>38917</v>
      </c>
      <c r="B4144" s="7">
        <v>6870185714285.7139</v>
      </c>
      <c r="C4144" s="13">
        <v>3.7791954660483684E-2</v>
      </c>
      <c r="D4144" s="14">
        <v>301372384.15616441</v>
      </c>
    </row>
    <row r="4145" spans="1:4">
      <c r="A4145" s="12">
        <v>38918</v>
      </c>
      <c r="B4145" s="7">
        <v>6867828571428.5713</v>
      </c>
      <c r="C4145" s="13">
        <v>3.6359744335981492E-2</v>
      </c>
      <c r="D4145" s="14">
        <v>301380227.33150685</v>
      </c>
    </row>
    <row r="4146" spans="1:4">
      <c r="A4146" s="12">
        <v>38919</v>
      </c>
      <c r="B4146" s="7">
        <v>6865471428571.4277</v>
      </c>
      <c r="C4146" s="13">
        <v>3.5539934439826885E-2</v>
      </c>
      <c r="D4146" s="14">
        <v>301388070.50684929</v>
      </c>
    </row>
    <row r="4147" spans="1:4">
      <c r="A4147" s="12">
        <v>38922</v>
      </c>
      <c r="B4147" s="7">
        <v>6858400000000</v>
      </c>
      <c r="C4147" s="13">
        <v>3.3115420704557086E-2</v>
      </c>
      <c r="D4147" s="14">
        <v>301411600.03287673</v>
      </c>
    </row>
    <row r="4148" spans="1:4">
      <c r="A4148" s="12">
        <v>38923</v>
      </c>
      <c r="B4148" s="7">
        <v>6851528571428.5713</v>
      </c>
      <c r="C4148" s="13">
        <v>3.4513611314484376E-2</v>
      </c>
      <c r="D4148" s="14">
        <v>301419443.20821917</v>
      </c>
    </row>
    <row r="4149" spans="1:4">
      <c r="A4149" s="12">
        <v>38924</v>
      </c>
      <c r="B4149" s="7">
        <v>6844657142857.1426</v>
      </c>
      <c r="C4149" s="13">
        <v>3.2394817344666559E-2</v>
      </c>
      <c r="D4149" s="14">
        <v>301427286.38356167</v>
      </c>
    </row>
    <row r="4150" spans="1:4">
      <c r="A4150" s="12">
        <v>38925</v>
      </c>
      <c r="B4150" s="7">
        <v>6837785714285.7139</v>
      </c>
      <c r="C4150" s="13">
        <v>3.1596046421491449E-2</v>
      </c>
      <c r="D4150" s="14">
        <v>301435129.55890411</v>
      </c>
    </row>
    <row r="4151" spans="1:4">
      <c r="A4151" s="12">
        <v>38926</v>
      </c>
      <c r="B4151" s="7">
        <v>6830914285714.2861</v>
      </c>
      <c r="C4151" s="13">
        <v>3.157097203109193E-2</v>
      </c>
      <c r="D4151" s="14">
        <v>301442972.73424655</v>
      </c>
    </row>
    <row r="4152" spans="1:4">
      <c r="A4152" s="12">
        <v>38929</v>
      </c>
      <c r="B4152" s="7">
        <v>6810300000000</v>
      </c>
      <c r="C4152" s="13">
        <v>2.8002763178867057E-2</v>
      </c>
      <c r="D4152" s="14">
        <v>301466502.26027399</v>
      </c>
    </row>
    <row r="4153" spans="1:4">
      <c r="A4153" s="12">
        <v>38930</v>
      </c>
      <c r="B4153" s="7">
        <v>6808828571428.5713</v>
      </c>
      <c r="C4153" s="13">
        <v>2.9652615294311124E-2</v>
      </c>
      <c r="D4153" s="14">
        <v>301474345.43561643</v>
      </c>
    </row>
    <row r="4154" spans="1:4">
      <c r="A4154" s="12">
        <v>38931</v>
      </c>
      <c r="B4154" s="7">
        <v>6807357142857.1436</v>
      </c>
      <c r="C4154" s="13">
        <v>2.8649362810704085E-2</v>
      </c>
      <c r="D4154" s="14">
        <v>301482188.61095893</v>
      </c>
    </row>
    <row r="4155" spans="1:4">
      <c r="A4155" s="12">
        <v>38932</v>
      </c>
      <c r="B4155" s="7">
        <v>6805885714285.7139</v>
      </c>
      <c r="C4155" s="13">
        <v>3.0372879412761764E-2</v>
      </c>
      <c r="D4155" s="14">
        <v>301490031.78630137</v>
      </c>
    </row>
    <row r="4156" spans="1:4">
      <c r="A4156" s="12">
        <v>38933</v>
      </c>
      <c r="B4156" s="7">
        <v>6804414285714.2861</v>
      </c>
      <c r="C4156" s="13">
        <v>3.0761350069255712E-2</v>
      </c>
      <c r="D4156" s="14">
        <v>301497874.96164382</v>
      </c>
    </row>
    <row r="4157" spans="1:4">
      <c r="A4157" s="12">
        <v>38936</v>
      </c>
      <c r="B4157" s="7">
        <v>6800000000000</v>
      </c>
      <c r="C4157" s="13">
        <v>3.1197972179112635E-2</v>
      </c>
      <c r="D4157" s="14">
        <v>301521404.48767126</v>
      </c>
    </row>
    <row r="4158" spans="1:4">
      <c r="A4158" s="12">
        <v>38937</v>
      </c>
      <c r="B4158" s="7">
        <v>6810214285714.2852</v>
      </c>
      <c r="C4158" s="13">
        <v>3.0522098305153129E-2</v>
      </c>
      <c r="D4158" s="14">
        <v>301529247.6630137</v>
      </c>
    </row>
    <row r="4159" spans="1:4">
      <c r="A4159" s="12">
        <v>38938</v>
      </c>
      <c r="B4159" s="7">
        <v>6820428571428.5713</v>
      </c>
      <c r="C4159" s="13">
        <v>2.8910652893872138E-2</v>
      </c>
      <c r="D4159" s="14">
        <v>301537090.83835614</v>
      </c>
    </row>
    <row r="4160" spans="1:4">
      <c r="A4160" s="12">
        <v>38939</v>
      </c>
      <c r="B4160" s="7">
        <v>6830642857142.8564</v>
      </c>
      <c r="C4160" s="13">
        <v>3.0103004984846221E-2</v>
      </c>
      <c r="D4160" s="14">
        <v>301544934.01369864</v>
      </c>
    </row>
    <row r="4161" spans="1:4">
      <c r="A4161" s="12">
        <v>38940</v>
      </c>
      <c r="B4161" s="7">
        <v>6840857142857.1436</v>
      </c>
      <c r="C4161" s="13">
        <v>3.0841176504970952E-2</v>
      </c>
      <c r="D4161" s="14">
        <v>301552777.18904108</v>
      </c>
    </row>
    <row r="4162" spans="1:4">
      <c r="A4162" s="12">
        <v>38943</v>
      </c>
      <c r="B4162" s="7">
        <v>6871500000000</v>
      </c>
      <c r="C4162" s="13">
        <v>3.2473614654956087E-2</v>
      </c>
      <c r="D4162" s="14">
        <v>301576306.71506852</v>
      </c>
    </row>
    <row r="4163" spans="1:4">
      <c r="A4163" s="12">
        <v>38944</v>
      </c>
      <c r="B4163" s="7">
        <v>6870657142857.1436</v>
      </c>
      <c r="C4163" s="13">
        <v>3.2857620831283178E-2</v>
      </c>
      <c r="D4163" s="14">
        <v>301584149.89041096</v>
      </c>
    </row>
    <row r="4164" spans="1:4">
      <c r="A4164" s="12">
        <v>38945</v>
      </c>
      <c r="B4164" s="7">
        <v>6869814285714.2861</v>
      </c>
      <c r="C4164" s="13">
        <v>3.3686979262913461E-2</v>
      </c>
      <c r="D4164" s="14">
        <v>301591993.0657534</v>
      </c>
    </row>
    <row r="4165" spans="1:4">
      <c r="A4165" s="12">
        <v>38946</v>
      </c>
      <c r="B4165" s="7">
        <v>6868971428571.4287</v>
      </c>
      <c r="C4165" s="13">
        <v>3.4790080219004968E-2</v>
      </c>
      <c r="D4165" s="14">
        <v>301599836.2410959</v>
      </c>
    </row>
    <row r="4166" spans="1:4">
      <c r="A4166" s="12">
        <v>38947</v>
      </c>
      <c r="B4166" s="7">
        <v>6868128571428.5713</v>
      </c>
      <c r="C4166" s="13">
        <v>3.4163018767769067E-2</v>
      </c>
      <c r="D4166" s="14">
        <v>301607679.41643834</v>
      </c>
    </row>
    <row r="4167" spans="1:4">
      <c r="A4167" s="12">
        <v>38950</v>
      </c>
      <c r="B4167" s="7">
        <v>6865600000000</v>
      </c>
      <c r="C4167" s="13">
        <v>3.4098306563688709E-2</v>
      </c>
      <c r="D4167" s="14">
        <v>301631208.94246578</v>
      </c>
    </row>
    <row r="4168" spans="1:4">
      <c r="A4168" s="12">
        <v>38951</v>
      </c>
      <c r="B4168" s="7">
        <v>6865900000000.001</v>
      </c>
      <c r="C4168" s="13">
        <v>3.2435290520714068E-2</v>
      </c>
      <c r="D4168" s="14">
        <v>301639052.11780822</v>
      </c>
    </row>
    <row r="4169" spans="1:4">
      <c r="A4169" s="12">
        <v>38952</v>
      </c>
      <c r="B4169" s="7">
        <v>6866200000000</v>
      </c>
      <c r="C4169" s="13">
        <v>3.3289409782015583E-2</v>
      </c>
      <c r="D4169" s="14">
        <v>301646895.29315066</v>
      </c>
    </row>
    <row r="4170" spans="1:4">
      <c r="A4170" s="12">
        <v>38953</v>
      </c>
      <c r="B4170" s="7">
        <v>6866500000000</v>
      </c>
      <c r="C4170" s="13">
        <v>3.2275617657619264E-2</v>
      </c>
      <c r="D4170" s="14">
        <v>301654738.46849316</v>
      </c>
    </row>
    <row r="4171" spans="1:4">
      <c r="A4171" s="12">
        <v>38954</v>
      </c>
      <c r="B4171" s="7">
        <v>6866800000000</v>
      </c>
      <c r="C4171" s="13">
        <v>3.192191986524899E-2</v>
      </c>
      <c r="D4171" s="14">
        <v>301662581.6438356</v>
      </c>
    </row>
    <row r="4172" spans="1:4">
      <c r="A4172" s="12">
        <v>38957</v>
      </c>
      <c r="B4172" s="7">
        <v>6867700000000</v>
      </c>
      <c r="C4172" s="13">
        <v>3.5545685055552403E-2</v>
      </c>
      <c r="D4172" s="14">
        <v>301686111.16986299</v>
      </c>
    </row>
    <row r="4173" spans="1:4">
      <c r="A4173" s="12">
        <v>38958</v>
      </c>
      <c r="B4173" s="7">
        <v>6863028571428.5713</v>
      </c>
      <c r="C4173" s="13">
        <v>3.4384441455061629E-2</v>
      </c>
      <c r="D4173" s="14">
        <v>301693954.34520549</v>
      </c>
    </row>
    <row r="4174" spans="1:4">
      <c r="A4174" s="12">
        <v>38959</v>
      </c>
      <c r="B4174" s="7">
        <v>6858357142857.1436</v>
      </c>
      <c r="C4174" s="13">
        <v>3.666987387229248E-2</v>
      </c>
      <c r="D4174" s="14">
        <v>301701797.52054793</v>
      </c>
    </row>
    <row r="4175" spans="1:4">
      <c r="A4175" s="12">
        <v>38960</v>
      </c>
      <c r="B4175" s="7">
        <v>6853685714285.7139</v>
      </c>
      <c r="C4175" s="13">
        <v>3.7816238393345851E-2</v>
      </c>
      <c r="D4175" s="14">
        <v>301709640.69589043</v>
      </c>
    </row>
    <row r="4176" spans="1:4">
      <c r="A4176" s="12">
        <v>38961</v>
      </c>
      <c r="B4176" s="7">
        <v>6849014285714.2852</v>
      </c>
      <c r="C4176" s="13">
        <v>3.9274791325272701E-2</v>
      </c>
      <c r="D4176" s="14">
        <v>301717483.87123287</v>
      </c>
    </row>
    <row r="4177" spans="1:4">
      <c r="A4177" s="12">
        <v>38965</v>
      </c>
      <c r="B4177" s="7">
        <v>6843928571428.5713</v>
      </c>
      <c r="C4177" s="13">
        <v>3.8646144489248906E-2</v>
      </c>
      <c r="D4177" s="14">
        <v>301748856.57260275</v>
      </c>
    </row>
    <row r="4178" spans="1:4">
      <c r="A4178" s="12">
        <v>38966</v>
      </c>
      <c r="B4178" s="7">
        <v>6852857142857.1436</v>
      </c>
      <c r="C4178" s="13">
        <v>3.9460795532052506E-2</v>
      </c>
      <c r="D4178" s="14">
        <v>301756699.74794519</v>
      </c>
    </row>
    <row r="4179" spans="1:4">
      <c r="A4179" s="12">
        <v>38967</v>
      </c>
      <c r="B4179" s="7">
        <v>6861785714285.7148</v>
      </c>
      <c r="C4179" s="13">
        <v>4.1174756707205482E-2</v>
      </c>
      <c r="D4179" s="14">
        <v>301764542.92328769</v>
      </c>
    </row>
    <row r="4180" spans="1:4">
      <c r="A4180" s="12">
        <v>38968</v>
      </c>
      <c r="B4180" s="7">
        <v>6870714285714.2852</v>
      </c>
      <c r="C4180" s="13">
        <v>4.1988660394998524E-2</v>
      </c>
      <c r="D4180" s="14">
        <v>301772386.09863013</v>
      </c>
    </row>
    <row r="4181" spans="1:4">
      <c r="A4181" s="12">
        <v>38971</v>
      </c>
      <c r="B4181" s="7">
        <v>6897500000000</v>
      </c>
      <c r="C4181" s="13">
        <v>4.239577807075165E-2</v>
      </c>
      <c r="D4181" s="14">
        <v>301795915.62465751</v>
      </c>
    </row>
    <row r="4182" spans="1:4">
      <c r="A4182" s="12">
        <v>38972</v>
      </c>
      <c r="B4182" s="7">
        <v>6899028571428.5713</v>
      </c>
      <c r="C4182" s="13">
        <v>4.410013092165431E-2</v>
      </c>
      <c r="D4182" s="14">
        <v>301803758.80000001</v>
      </c>
    </row>
    <row r="4183" spans="1:4">
      <c r="A4183" s="12">
        <v>38973</v>
      </c>
      <c r="B4183" s="7">
        <v>6900557142857.1426</v>
      </c>
      <c r="C4183" s="13">
        <v>4.4834529406451253E-2</v>
      </c>
      <c r="D4183" s="14">
        <v>301811601.97534245</v>
      </c>
    </row>
    <row r="4184" spans="1:4">
      <c r="A4184" s="12">
        <v>38974</v>
      </c>
      <c r="B4184" s="7">
        <v>6902085714285.7139</v>
      </c>
      <c r="C4184" s="13">
        <v>4.9896362941625E-2</v>
      </c>
      <c r="D4184" s="14">
        <v>301819445.15068495</v>
      </c>
    </row>
    <row r="4185" spans="1:4">
      <c r="A4185" s="12">
        <v>38975</v>
      </c>
      <c r="B4185" s="7">
        <v>6903614285714.2861</v>
      </c>
      <c r="C4185" s="13">
        <v>4.900893348075655E-2</v>
      </c>
      <c r="D4185" s="14">
        <v>301827288.32602739</v>
      </c>
    </row>
    <row r="4186" spans="1:4">
      <c r="A4186" s="12">
        <v>38978</v>
      </c>
      <c r="B4186" s="7">
        <v>6908200000000</v>
      </c>
      <c r="C4186" s="13">
        <v>4.9070523587247408E-2</v>
      </c>
      <c r="D4186" s="14">
        <v>301850817.85205477</v>
      </c>
    </row>
    <row r="4187" spans="1:4">
      <c r="A4187" s="12">
        <v>38979</v>
      </c>
      <c r="B4187" s="7">
        <v>6906942857142.8574</v>
      </c>
      <c r="C4187" s="13">
        <v>4.9818117528228963E-2</v>
      </c>
      <c r="D4187" s="14">
        <v>301858661.02739727</v>
      </c>
    </row>
    <row r="4188" spans="1:4">
      <c r="A4188" s="12">
        <v>38980</v>
      </c>
      <c r="B4188" s="7">
        <v>6905685714285.7139</v>
      </c>
      <c r="C4188" s="13">
        <v>5.1359712387108826E-2</v>
      </c>
      <c r="D4188" s="14">
        <v>301866504.20273972</v>
      </c>
    </row>
    <row r="4189" spans="1:4">
      <c r="A4189" s="12">
        <v>38981</v>
      </c>
      <c r="B4189" s="7">
        <v>6904428571428.5713</v>
      </c>
      <c r="C4189" s="13">
        <v>5.2032502381471779E-2</v>
      </c>
      <c r="D4189" s="14">
        <v>301874347.37808222</v>
      </c>
    </row>
    <row r="4190" spans="1:4">
      <c r="A4190" s="12">
        <v>38982</v>
      </c>
      <c r="B4190" s="7">
        <v>6903171428571.4277</v>
      </c>
      <c r="C4190" s="13">
        <v>5.4310588885574156E-2</v>
      </c>
      <c r="D4190" s="14">
        <v>301882190.55342466</v>
      </c>
    </row>
    <row r="4191" spans="1:4">
      <c r="A4191" s="12">
        <v>38985</v>
      </c>
      <c r="B4191" s="7">
        <v>6899400000000</v>
      </c>
      <c r="C4191" s="13">
        <v>5.5316085836135544E-2</v>
      </c>
      <c r="D4191" s="14">
        <v>301905720.07945204</v>
      </c>
    </row>
    <row r="4192" spans="1:4">
      <c r="A4192" s="12">
        <v>38986</v>
      </c>
      <c r="B4192" s="7">
        <v>6891057142857.1426</v>
      </c>
      <c r="C4192" s="13">
        <v>5.5072014515208462E-2</v>
      </c>
      <c r="D4192" s="14">
        <v>301913563.25479454</v>
      </c>
    </row>
    <row r="4193" spans="1:4">
      <c r="A4193" s="12">
        <v>38987</v>
      </c>
      <c r="B4193" s="7">
        <v>6882714285714.2852</v>
      </c>
      <c r="C4193" s="13">
        <v>5.7587562713348001E-2</v>
      </c>
      <c r="D4193" s="14">
        <v>301921406.43013698</v>
      </c>
    </row>
    <row r="4194" spans="1:4">
      <c r="A4194" s="12">
        <v>38988</v>
      </c>
      <c r="B4194" s="7">
        <v>6874371428571.4287</v>
      </c>
      <c r="C4194" s="13">
        <v>4.5995153569729774E-2</v>
      </c>
      <c r="D4194" s="14">
        <v>301929249.60547948</v>
      </c>
    </row>
    <row r="4195" spans="1:4">
      <c r="A4195" s="12">
        <v>38989</v>
      </c>
      <c r="B4195" s="7">
        <v>6866028571428.5713</v>
      </c>
      <c r="C4195" s="13">
        <v>4.4243786892347953E-2</v>
      </c>
      <c r="D4195" s="14">
        <v>301937092.78082192</v>
      </c>
    </row>
    <row r="4196" spans="1:4">
      <c r="A4196" s="12">
        <v>38992</v>
      </c>
      <c r="B4196" s="7">
        <v>6841000000000</v>
      </c>
      <c r="C4196" s="13">
        <v>4.5224165174240584E-2</v>
      </c>
      <c r="D4196" s="14">
        <v>301960622.3068493</v>
      </c>
    </row>
    <row r="4197" spans="1:4">
      <c r="A4197" s="12">
        <v>38993</v>
      </c>
      <c r="B4197" s="7">
        <v>6846871428571.4287</v>
      </c>
      <c r="C4197" s="13">
        <v>4.5859926633122612E-2</v>
      </c>
      <c r="D4197" s="14">
        <v>301968465.4821918</v>
      </c>
    </row>
    <row r="4198" spans="1:4">
      <c r="A4198" s="12">
        <v>38994</v>
      </c>
      <c r="B4198" s="7">
        <v>6852742857142.8574</v>
      </c>
      <c r="C4198" s="13">
        <v>4.383399190567204E-2</v>
      </c>
      <c r="D4198" s="14">
        <v>301976308.65753424</v>
      </c>
    </row>
    <row r="4199" spans="1:4">
      <c r="A4199" s="12">
        <v>38995</v>
      </c>
      <c r="B4199" s="7">
        <v>6858614285714.2861</v>
      </c>
      <c r="C4199" s="13">
        <v>4.1702792429995104E-2</v>
      </c>
      <c r="D4199" s="14">
        <v>301984151.83287674</v>
      </c>
    </row>
    <row r="4200" spans="1:4">
      <c r="A4200" s="12">
        <v>38996</v>
      </c>
      <c r="B4200" s="7">
        <v>6864485714285.7148</v>
      </c>
      <c r="C4200" s="13">
        <v>4.1153073840910333E-2</v>
      </c>
      <c r="D4200" s="14">
        <v>301991995.00821918</v>
      </c>
    </row>
    <row r="4201" spans="1:4">
      <c r="A4201" s="12">
        <v>38999</v>
      </c>
      <c r="B4201" s="7">
        <v>6882100000000</v>
      </c>
      <c r="C4201" s="13">
        <v>4.1038366180983991E-2</v>
      </c>
      <c r="D4201" s="14">
        <v>302015524.53424656</v>
      </c>
    </row>
    <row r="4202" spans="1:4">
      <c r="A4202" s="12">
        <v>39000</v>
      </c>
      <c r="B4202" s="7">
        <v>6890228571428.5713</v>
      </c>
      <c r="C4202" s="13">
        <v>4.1664888667716261E-2</v>
      </c>
      <c r="D4202" s="14">
        <v>302023367.70958906</v>
      </c>
    </row>
    <row r="4203" spans="1:4">
      <c r="A4203" s="12">
        <v>39001</v>
      </c>
      <c r="B4203" s="7">
        <v>6898357142857.1436</v>
      </c>
      <c r="C4203" s="13">
        <v>4.404312940730952E-2</v>
      </c>
      <c r="D4203" s="14">
        <v>302031210.8849315</v>
      </c>
    </row>
    <row r="4204" spans="1:4">
      <c r="A4204" s="12">
        <v>39002</v>
      </c>
      <c r="B4204" s="7">
        <v>6906485714285.7148</v>
      </c>
      <c r="C4204" s="13">
        <v>4.6252692283654438E-2</v>
      </c>
      <c r="D4204" s="14">
        <v>302039054.06027395</v>
      </c>
    </row>
    <row r="4205" spans="1:4">
      <c r="A4205" s="12">
        <v>39003</v>
      </c>
      <c r="B4205" s="7">
        <v>6914614285714.2861</v>
      </c>
      <c r="C4205" s="13">
        <v>4.6631843916129845E-2</v>
      </c>
      <c r="D4205" s="14">
        <v>302046897.23561645</v>
      </c>
    </row>
    <row r="4206" spans="1:4">
      <c r="A4206" s="12">
        <v>39006</v>
      </c>
      <c r="B4206" s="7">
        <v>6939000000000</v>
      </c>
      <c r="C4206" s="13">
        <v>4.0996897935991199E-2</v>
      </c>
      <c r="D4206" s="14">
        <v>302070426.76164383</v>
      </c>
    </row>
    <row r="4207" spans="1:4">
      <c r="A4207" s="12">
        <v>39007</v>
      </c>
      <c r="B4207" s="7">
        <v>6941700000000</v>
      </c>
      <c r="C4207" s="13">
        <v>4.1582520660394064E-2</v>
      </c>
      <c r="D4207" s="14">
        <v>302078269.93698633</v>
      </c>
    </row>
    <row r="4208" spans="1:4">
      <c r="A4208" s="12">
        <v>39008</v>
      </c>
      <c r="B4208" s="7">
        <v>6944400000000</v>
      </c>
      <c r="C4208" s="13">
        <v>4.0468083111278752E-2</v>
      </c>
      <c r="D4208" s="14">
        <v>302086113.11232877</v>
      </c>
    </row>
    <row r="4209" spans="1:4">
      <c r="A4209" s="12">
        <v>39009</v>
      </c>
      <c r="B4209" s="7">
        <v>6947099999999.999</v>
      </c>
      <c r="C4209" s="13">
        <v>3.854223777470224E-2</v>
      </c>
      <c r="D4209" s="14">
        <v>302093956.28767121</v>
      </c>
    </row>
    <row r="4210" spans="1:4">
      <c r="A4210" s="12">
        <v>39010</v>
      </c>
      <c r="B4210" s="7">
        <v>6949800000000</v>
      </c>
      <c r="C4210" s="13">
        <v>3.9038975594333197E-2</v>
      </c>
      <c r="D4210" s="14">
        <v>302101799.46301371</v>
      </c>
    </row>
    <row r="4211" spans="1:4">
      <c r="A4211" s="12">
        <v>39013</v>
      </c>
      <c r="B4211" s="7">
        <v>6957900000000</v>
      </c>
      <c r="C4211" s="13">
        <v>3.9471004826973841E-2</v>
      </c>
      <c r="D4211" s="14">
        <v>302125328.98904109</v>
      </c>
    </row>
    <row r="4212" spans="1:4">
      <c r="A4212" s="12">
        <v>39014</v>
      </c>
      <c r="B4212" s="7">
        <v>6951771428571.4287</v>
      </c>
      <c r="C4212" s="13">
        <v>3.8241931140027108E-2</v>
      </c>
      <c r="D4212" s="14">
        <v>302133172.16438359</v>
      </c>
    </row>
    <row r="4213" spans="1:4">
      <c r="A4213" s="12">
        <v>39015</v>
      </c>
      <c r="B4213" s="7">
        <v>6945642857142.8564</v>
      </c>
      <c r="C4213" s="13">
        <v>3.4883773221710893E-2</v>
      </c>
      <c r="D4213" s="14">
        <v>302141015.33972603</v>
      </c>
    </row>
    <row r="4214" spans="1:4">
      <c r="A4214" s="12">
        <v>39016</v>
      </c>
      <c r="B4214" s="7">
        <v>6939514285714.2852</v>
      </c>
      <c r="C4214" s="13">
        <v>3.6082713779995126E-2</v>
      </c>
      <c r="D4214" s="14">
        <v>302148858.51506847</v>
      </c>
    </row>
    <row r="4215" spans="1:4">
      <c r="A4215" s="12">
        <v>39017</v>
      </c>
      <c r="B4215" s="7">
        <v>6933385714285.7139</v>
      </c>
      <c r="C4215" s="13">
        <v>3.7241682126804378E-2</v>
      </c>
      <c r="D4215" s="14">
        <v>302156701.69041097</v>
      </c>
    </row>
    <row r="4216" spans="1:4">
      <c r="A4216" s="12">
        <v>39020</v>
      </c>
      <c r="B4216" s="7">
        <v>6915000000000</v>
      </c>
      <c r="C4216" s="13">
        <v>3.7447695153399296E-2</v>
      </c>
      <c r="D4216" s="14">
        <v>302180231.21643835</v>
      </c>
    </row>
    <row r="4217" spans="1:4">
      <c r="A4217" s="12">
        <v>39021</v>
      </c>
      <c r="B4217" s="7">
        <v>6912700000000</v>
      </c>
      <c r="C4217" s="13">
        <v>3.6830886608548677E-2</v>
      </c>
      <c r="D4217" s="14">
        <v>302188074.39178079</v>
      </c>
    </row>
    <row r="4218" spans="1:4">
      <c r="A4218" s="12">
        <v>39022</v>
      </c>
      <c r="B4218" s="7">
        <v>6910400000000</v>
      </c>
      <c r="C4218" s="13">
        <v>3.6194214388433454E-2</v>
      </c>
      <c r="D4218" s="14">
        <v>302195917.56712329</v>
      </c>
    </row>
    <row r="4219" spans="1:4">
      <c r="A4219" s="12">
        <v>39023</v>
      </c>
      <c r="B4219" s="7">
        <v>6908099999999.999</v>
      </c>
      <c r="C4219" s="13">
        <v>3.6295476611917642E-2</v>
      </c>
      <c r="D4219" s="14">
        <v>302203760.74246573</v>
      </c>
    </row>
    <row r="4220" spans="1:4">
      <c r="A4220" s="12">
        <v>39024</v>
      </c>
      <c r="B4220" s="7">
        <v>6905800000000</v>
      </c>
      <c r="C4220" s="13">
        <v>3.5391311570710807E-2</v>
      </c>
      <c r="D4220" s="14">
        <v>302211603.91780823</v>
      </c>
    </row>
    <row r="4221" spans="1:4">
      <c r="A4221" s="12">
        <v>39027</v>
      </c>
      <c r="B4221" s="7">
        <v>6898900000000</v>
      </c>
      <c r="C4221" s="13">
        <v>3.6295718531168482E-2</v>
      </c>
      <c r="D4221" s="14">
        <v>302235133.44383562</v>
      </c>
    </row>
    <row r="4222" spans="1:4">
      <c r="A4222" s="12">
        <v>39028</v>
      </c>
      <c r="B4222" s="7">
        <v>6910514285714.2852</v>
      </c>
      <c r="C4222" s="13">
        <v>3.5904535421258321E-2</v>
      </c>
      <c r="D4222" s="14">
        <v>302242976.61917806</v>
      </c>
    </row>
    <row r="4223" spans="1:4">
      <c r="A4223" s="12">
        <v>39029</v>
      </c>
      <c r="B4223" s="7">
        <v>6922128571428.5713</v>
      </c>
      <c r="C4223" s="13">
        <v>3.5233827815262908E-2</v>
      </c>
      <c r="D4223" s="14">
        <v>302250819.79452056</v>
      </c>
    </row>
    <row r="4224" spans="1:4">
      <c r="A4224" s="12">
        <v>39030</v>
      </c>
      <c r="B4224" s="7">
        <v>6933742857142.8574</v>
      </c>
      <c r="C4224" s="13">
        <v>3.4114971715338838E-2</v>
      </c>
      <c r="D4224" s="14">
        <v>302258662.969863</v>
      </c>
    </row>
    <row r="4225" spans="1:4">
      <c r="A4225" s="12">
        <v>39031</v>
      </c>
      <c r="B4225" s="7">
        <v>6945357142857.1426</v>
      </c>
      <c r="C4225" s="13">
        <v>3.5457889528050741E-2</v>
      </c>
      <c r="D4225" s="14">
        <v>302266506.1452055</v>
      </c>
    </row>
    <row r="4226" spans="1:4">
      <c r="A4226" s="12">
        <v>39034</v>
      </c>
      <c r="B4226" s="7">
        <v>6980200000000</v>
      </c>
      <c r="C4226" s="13">
        <v>3.5652217351799124E-2</v>
      </c>
      <c r="D4226" s="14">
        <v>302290035.67123288</v>
      </c>
    </row>
    <row r="4227" spans="1:4">
      <c r="A4227" s="12">
        <v>39035</v>
      </c>
      <c r="B4227" s="7">
        <v>6980900000000</v>
      </c>
      <c r="C4227" s="13">
        <v>3.5518207429982095E-2</v>
      </c>
      <c r="D4227" s="14">
        <v>302297878.84657532</v>
      </c>
    </row>
    <row r="4228" spans="1:4">
      <c r="A4228" s="12">
        <v>39036</v>
      </c>
      <c r="B4228" s="7">
        <v>6981600000000</v>
      </c>
      <c r="C4228" s="13">
        <v>3.4827396938637199E-2</v>
      </c>
      <c r="D4228" s="14">
        <v>302305722.02191782</v>
      </c>
    </row>
    <row r="4229" spans="1:4">
      <c r="A4229" s="12">
        <v>39037</v>
      </c>
      <c r="B4229" s="7">
        <v>6982300000000</v>
      </c>
      <c r="C4229" s="13">
        <v>3.737090898799901E-2</v>
      </c>
      <c r="D4229" s="14">
        <v>302313565.19726026</v>
      </c>
    </row>
    <row r="4230" spans="1:4">
      <c r="A4230" s="12">
        <v>39038</v>
      </c>
      <c r="B4230" s="7">
        <v>6983000000000</v>
      </c>
      <c r="C4230" s="13">
        <v>3.6243340568061118E-2</v>
      </c>
      <c r="D4230" s="14">
        <v>302321408.37260276</v>
      </c>
    </row>
    <row r="4231" spans="1:4">
      <c r="A4231" s="12">
        <v>39041</v>
      </c>
      <c r="B4231" s="7">
        <v>6985100000000</v>
      </c>
      <c r="C4231" s="13">
        <v>3.5117200795229564E-2</v>
      </c>
      <c r="D4231" s="14">
        <v>302344937.89863014</v>
      </c>
    </row>
    <row r="4232" spans="1:4">
      <c r="A4232" s="12">
        <v>39042</v>
      </c>
      <c r="B4232" s="7">
        <v>6986757142857.1426</v>
      </c>
      <c r="C4232" s="13">
        <v>3.4510808763278764E-2</v>
      </c>
      <c r="D4232" s="14">
        <v>302352781.07397258</v>
      </c>
    </row>
    <row r="4233" spans="1:4">
      <c r="A4233" s="12">
        <v>39043</v>
      </c>
      <c r="B4233" s="7">
        <v>6988414285714.2861</v>
      </c>
      <c r="C4233" s="13">
        <v>3.5879326902738901E-2</v>
      </c>
      <c r="D4233" s="14">
        <v>302360624.24931508</v>
      </c>
    </row>
    <row r="4234" spans="1:4">
      <c r="A4234" s="12">
        <v>39048</v>
      </c>
      <c r="B4234" s="7">
        <v>6996700000000</v>
      </c>
      <c r="C4234" s="13">
        <v>3.4404319215012427E-2</v>
      </c>
      <c r="D4234" s="14">
        <v>302399840.12602741</v>
      </c>
    </row>
    <row r="4235" spans="1:4">
      <c r="A4235" s="12">
        <v>39049</v>
      </c>
      <c r="B4235" s="7">
        <v>6997042857142.8574</v>
      </c>
      <c r="C4235" s="13">
        <v>3.312595136095247E-2</v>
      </c>
      <c r="D4235" s="14">
        <v>302407683.30136985</v>
      </c>
    </row>
    <row r="4236" spans="1:4">
      <c r="A4236" s="12">
        <v>39050</v>
      </c>
      <c r="B4236" s="7">
        <v>6997385714285.7139</v>
      </c>
      <c r="C4236" s="13">
        <v>3.1031563560212087E-2</v>
      </c>
      <c r="D4236" s="14">
        <v>302415526.47671235</v>
      </c>
    </row>
    <row r="4237" spans="1:4">
      <c r="A4237" s="12">
        <v>39051</v>
      </c>
      <c r="B4237" s="7">
        <v>6997728571428.5713</v>
      </c>
      <c r="C4237" s="13">
        <v>3.080282877203697E-2</v>
      </c>
      <c r="D4237" s="14">
        <v>302423369.65205479</v>
      </c>
    </row>
    <row r="4238" spans="1:4">
      <c r="A4238" s="12">
        <v>39052</v>
      </c>
      <c r="B4238" s="7">
        <v>6998071428571.4287</v>
      </c>
      <c r="C4238" s="13">
        <v>3.172055833433788E-2</v>
      </c>
      <c r="D4238" s="14">
        <v>302431212.82739729</v>
      </c>
    </row>
    <row r="4239" spans="1:4">
      <c r="A4239" s="12">
        <v>39055</v>
      </c>
      <c r="B4239" s="7">
        <v>6999100000000</v>
      </c>
      <c r="C4239" s="13">
        <v>3.3978670697977442E-2</v>
      </c>
      <c r="D4239" s="14">
        <v>302454742.35342467</v>
      </c>
    </row>
    <row r="4240" spans="1:4">
      <c r="A4240" s="12">
        <v>39056</v>
      </c>
      <c r="B4240" s="7">
        <v>7003728571428.5713</v>
      </c>
      <c r="C4240" s="13">
        <v>3.4382565087263395E-2</v>
      </c>
      <c r="D4240" s="14">
        <v>302462585.52876711</v>
      </c>
    </row>
    <row r="4241" spans="1:4">
      <c r="A4241" s="12">
        <v>39057</v>
      </c>
      <c r="B4241" s="7">
        <v>7008357142857.1436</v>
      </c>
      <c r="C4241" s="13">
        <v>3.4363002065880006E-2</v>
      </c>
      <c r="D4241" s="14">
        <v>302470428.70410961</v>
      </c>
    </row>
    <row r="4242" spans="1:4">
      <c r="A4242" s="12">
        <v>39058</v>
      </c>
      <c r="B4242" s="7">
        <v>7012985714285.7148</v>
      </c>
      <c r="C4242" s="13">
        <v>3.4421795851817372E-2</v>
      </c>
      <c r="D4242" s="14">
        <v>302478271.87945205</v>
      </c>
    </row>
    <row r="4243" spans="1:4">
      <c r="A4243" s="12">
        <v>39059</v>
      </c>
      <c r="B4243" s="7">
        <v>7017614285714.2861</v>
      </c>
      <c r="C4243" s="13">
        <v>3.5027300076547044E-2</v>
      </c>
      <c r="D4243" s="14">
        <v>302486115.05479455</v>
      </c>
    </row>
    <row r="4244" spans="1:4">
      <c r="A4244" s="12">
        <v>39062</v>
      </c>
      <c r="B4244" s="7">
        <v>7031500000000</v>
      </c>
      <c r="C4244" s="13">
        <v>3.5903215728039506E-2</v>
      </c>
      <c r="D4244" s="14">
        <v>302509644.58082193</v>
      </c>
    </row>
    <row r="4245" spans="1:4">
      <c r="A4245" s="12">
        <v>39063</v>
      </c>
      <c r="B4245" s="7">
        <v>7032714285714.2852</v>
      </c>
      <c r="C4245" s="13">
        <v>3.6004581686780189E-2</v>
      </c>
      <c r="D4245" s="14">
        <v>302517487.75616437</v>
      </c>
    </row>
    <row r="4246" spans="1:4">
      <c r="A4246" s="12">
        <v>39064</v>
      </c>
      <c r="B4246" s="7">
        <v>7033928571428.5713</v>
      </c>
      <c r="C4246" s="13">
        <v>3.4967315171295324E-2</v>
      </c>
      <c r="D4246" s="14">
        <v>302525330.93150687</v>
      </c>
    </row>
    <row r="4247" spans="1:4">
      <c r="A4247" s="12">
        <v>39065</v>
      </c>
      <c r="B4247" s="7">
        <v>7035142857142.8564</v>
      </c>
      <c r="C4247" s="13">
        <v>3.4793941842311597E-2</v>
      </c>
      <c r="D4247" s="14">
        <v>302533174.10684931</v>
      </c>
    </row>
    <row r="4248" spans="1:4">
      <c r="A4248" s="12">
        <v>39066</v>
      </c>
      <c r="B4248" s="7">
        <v>7036357142857.1436</v>
      </c>
      <c r="C4248" s="13">
        <v>3.4893160888356915E-2</v>
      </c>
      <c r="D4248" s="14">
        <v>302541017.28219175</v>
      </c>
    </row>
    <row r="4249" spans="1:4">
      <c r="A4249" s="12">
        <v>39069</v>
      </c>
      <c r="B4249" s="7">
        <v>7040000000000</v>
      </c>
      <c r="C4249" s="13">
        <v>3.6779527784352721E-2</v>
      </c>
      <c r="D4249" s="14">
        <v>302564546.80821919</v>
      </c>
    </row>
    <row r="4250" spans="1:4">
      <c r="A4250" s="12">
        <v>39070</v>
      </c>
      <c r="B4250" s="7">
        <v>7042585714285.7139</v>
      </c>
      <c r="C4250" s="13">
        <v>3.6310344927668423E-2</v>
      </c>
      <c r="D4250" s="14">
        <v>302572389.98356164</v>
      </c>
    </row>
    <row r="4251" spans="1:4">
      <c r="A4251" s="12">
        <v>39071</v>
      </c>
      <c r="B4251" s="7">
        <v>7045171428571.4287</v>
      </c>
      <c r="C4251" s="13">
        <v>3.7363676306279014E-2</v>
      </c>
      <c r="D4251" s="14">
        <v>302580233.15890414</v>
      </c>
    </row>
    <row r="4252" spans="1:4">
      <c r="A4252" s="12">
        <v>39072</v>
      </c>
      <c r="B4252" s="7">
        <v>7047757142857.1426</v>
      </c>
      <c r="C4252" s="13">
        <v>3.7763728990562913E-2</v>
      </c>
      <c r="D4252" s="14">
        <v>302588076.33424658</v>
      </c>
    </row>
    <row r="4253" spans="1:4">
      <c r="A4253" s="12">
        <v>39073</v>
      </c>
      <c r="B4253" s="7">
        <v>7050342857142.8574</v>
      </c>
      <c r="C4253" s="13">
        <v>3.8638848589683125E-2</v>
      </c>
      <c r="D4253" s="14">
        <v>302595919.50958902</v>
      </c>
    </row>
    <row r="4254" spans="1:4">
      <c r="A4254" s="12">
        <v>39077</v>
      </c>
      <c r="B4254" s="7">
        <v>7060700000000.001</v>
      </c>
      <c r="C4254" s="13">
        <v>4.2169783202480569E-2</v>
      </c>
      <c r="D4254" s="14">
        <v>302627292.2109589</v>
      </c>
    </row>
    <row r="4255" spans="1:4">
      <c r="A4255" s="12">
        <v>39078</v>
      </c>
      <c r="B4255" s="7">
        <v>7063300000000</v>
      </c>
      <c r="C4255" s="13">
        <v>4.4290228708064948E-2</v>
      </c>
      <c r="D4255" s="14">
        <v>302635135.3863014</v>
      </c>
    </row>
    <row r="4256" spans="1:4">
      <c r="A4256" s="12">
        <v>39079</v>
      </c>
      <c r="B4256" s="7">
        <v>7065900000000.001</v>
      </c>
      <c r="C4256" s="13">
        <v>4.1693570393677444E-2</v>
      </c>
      <c r="D4256" s="14">
        <v>302642978.56164384</v>
      </c>
    </row>
    <row r="4257" spans="1:4">
      <c r="A4257" s="12">
        <v>39080</v>
      </c>
      <c r="B4257" s="7">
        <v>7068500000000</v>
      </c>
      <c r="C4257" s="13">
        <v>4.1120706794498509E-2</v>
      </c>
      <c r="D4257" s="14">
        <v>302650821.73698628</v>
      </c>
    </row>
    <row r="4258" spans="1:4">
      <c r="A4258" s="12">
        <v>39085</v>
      </c>
      <c r="B4258" s="7">
        <v>7081014285714.2852</v>
      </c>
      <c r="C4258" s="13">
        <v>4.3528268020372879E-2</v>
      </c>
      <c r="D4258" s="14">
        <v>302690037.6136986</v>
      </c>
    </row>
    <row r="4259" spans="1:4">
      <c r="A4259" s="12">
        <v>39086</v>
      </c>
      <c r="B4259" s="7">
        <v>7083371428571.4287</v>
      </c>
      <c r="C4259" s="13">
        <v>4.5279068135000697E-2</v>
      </c>
      <c r="D4259" s="14">
        <v>302697880.7890411</v>
      </c>
    </row>
    <row r="4260" spans="1:4">
      <c r="A4260" s="12">
        <v>39087</v>
      </c>
      <c r="B4260" s="7">
        <v>7085728571428.5713</v>
      </c>
      <c r="C4260" s="13">
        <v>4.4682480132298377E-2</v>
      </c>
      <c r="D4260" s="14">
        <v>302705723.96438354</v>
      </c>
    </row>
    <row r="4261" spans="1:4">
      <c r="A4261" s="12">
        <v>39090</v>
      </c>
      <c r="B4261" s="7">
        <v>7092800000000</v>
      </c>
      <c r="C4261" s="13">
        <v>4.3657195845475727E-2</v>
      </c>
      <c r="D4261" s="14">
        <v>302729253.49041098</v>
      </c>
    </row>
    <row r="4262" spans="1:4">
      <c r="A4262" s="12">
        <v>39091</v>
      </c>
      <c r="B4262" s="7">
        <v>7095228571428.5713</v>
      </c>
      <c r="C4262" s="13">
        <v>4.2592261030835472E-2</v>
      </c>
      <c r="D4262" s="14">
        <v>302737096.66575342</v>
      </c>
    </row>
    <row r="4263" spans="1:4">
      <c r="A4263" s="12">
        <v>39092</v>
      </c>
      <c r="B4263" s="7">
        <v>7097657142857.1436</v>
      </c>
      <c r="C4263" s="13">
        <v>4.2974672702044595E-2</v>
      </c>
      <c r="D4263" s="14">
        <v>302744939.84109586</v>
      </c>
    </row>
    <row r="4264" spans="1:4">
      <c r="A4264" s="12">
        <v>39093</v>
      </c>
      <c r="B4264" s="7">
        <v>7100085714285.7148</v>
      </c>
      <c r="C4264" s="13">
        <v>4.7081327191933565E-2</v>
      </c>
      <c r="D4264" s="14">
        <v>302752783.01643836</v>
      </c>
    </row>
    <row r="4265" spans="1:4">
      <c r="A4265" s="12">
        <v>39094</v>
      </c>
      <c r="B4265" s="7">
        <v>7102514285714.2852</v>
      </c>
      <c r="C4265" s="13">
        <v>4.4505548224749648E-2</v>
      </c>
      <c r="D4265" s="14">
        <v>302760626.19178081</v>
      </c>
    </row>
    <row r="4266" spans="1:4">
      <c r="A4266" s="12">
        <v>39098</v>
      </c>
      <c r="B4266" s="7">
        <v>7108742857142.8574</v>
      </c>
      <c r="C4266" s="13">
        <v>4.5549515027370618E-2</v>
      </c>
      <c r="D4266" s="14">
        <v>302791998.89315069</v>
      </c>
    </row>
    <row r="4267" spans="1:4">
      <c r="A4267" s="12">
        <v>39099</v>
      </c>
      <c r="B4267" s="7">
        <v>7107685714285.7139</v>
      </c>
      <c r="C4267" s="13">
        <v>4.7187675965357591E-2</v>
      </c>
      <c r="D4267" s="14">
        <v>302799842.06849313</v>
      </c>
    </row>
    <row r="4268" spans="1:4">
      <c r="A4268" s="12">
        <v>39100</v>
      </c>
      <c r="B4268" s="7">
        <v>7106628571428.5713</v>
      </c>
      <c r="C4268" s="13">
        <v>4.7949206139566623E-2</v>
      </c>
      <c r="D4268" s="14">
        <v>302807685.24383563</v>
      </c>
    </row>
    <row r="4269" spans="1:4">
      <c r="A4269" s="12">
        <v>39101</v>
      </c>
      <c r="B4269" s="7">
        <v>7105571428571.4287</v>
      </c>
      <c r="C4269" s="13">
        <v>4.369824015728558E-2</v>
      </c>
      <c r="D4269" s="14">
        <v>302815528.41917807</v>
      </c>
    </row>
    <row r="4270" spans="1:4">
      <c r="A4270" s="12">
        <v>39104</v>
      </c>
      <c r="B4270" s="7">
        <v>7102400000000</v>
      </c>
      <c r="C4270" s="13">
        <v>4.2309932141855702E-2</v>
      </c>
      <c r="D4270" s="14">
        <v>302839057.94520545</v>
      </c>
    </row>
    <row r="4271" spans="1:4">
      <c r="A4271" s="12">
        <v>39105</v>
      </c>
      <c r="B4271" s="7">
        <v>7094714285714.2852</v>
      </c>
      <c r="C4271" s="13">
        <v>3.8666796883350112E-2</v>
      </c>
      <c r="D4271" s="14">
        <v>302846901.12054795</v>
      </c>
    </row>
    <row r="4272" spans="1:4">
      <c r="A4272" s="12">
        <v>39106</v>
      </c>
      <c r="B4272" s="7">
        <v>7087028571428.5713</v>
      </c>
      <c r="C4272" s="13">
        <v>3.9164436196733578E-2</v>
      </c>
      <c r="D4272" s="14">
        <v>302854744.29589039</v>
      </c>
    </row>
    <row r="4273" spans="1:4">
      <c r="A4273" s="12">
        <v>39107</v>
      </c>
      <c r="B4273" s="7">
        <v>7079342857142.8564</v>
      </c>
      <c r="C4273" s="13">
        <v>4.2100249049070268E-2</v>
      </c>
      <c r="D4273" s="14">
        <v>302862587.47123289</v>
      </c>
    </row>
    <row r="4274" spans="1:4">
      <c r="A4274" s="12">
        <v>39108</v>
      </c>
      <c r="B4274" s="7">
        <v>7071657142857.1436</v>
      </c>
      <c r="C4274" s="13">
        <v>4.0127267036409578E-2</v>
      </c>
      <c r="D4274" s="14">
        <v>302870430.64657533</v>
      </c>
    </row>
    <row r="4275" spans="1:4">
      <c r="A4275" s="12">
        <v>39111</v>
      </c>
      <c r="B4275" s="7">
        <v>7048600000000</v>
      </c>
      <c r="C4275" s="13">
        <v>4.2195072321665139E-2</v>
      </c>
      <c r="D4275" s="14">
        <v>302893960.17260271</v>
      </c>
    </row>
    <row r="4276" spans="1:4">
      <c r="A4276" s="12">
        <v>39112</v>
      </c>
      <c r="B4276" s="7">
        <v>7040914285714.2861</v>
      </c>
      <c r="C4276" s="13">
        <v>3.7039555569967388E-2</v>
      </c>
      <c r="D4276" s="14">
        <v>302901803.34794521</v>
      </c>
    </row>
    <row r="4277" spans="1:4">
      <c r="A4277" s="12">
        <v>39113</v>
      </c>
      <c r="B4277" s="7">
        <v>7033228571428.5713</v>
      </c>
      <c r="C4277" s="13">
        <v>3.6641878455726994E-2</v>
      </c>
      <c r="D4277" s="14">
        <v>302909646.52328765</v>
      </c>
    </row>
    <row r="4278" spans="1:4">
      <c r="A4278" s="12">
        <v>39114</v>
      </c>
      <c r="B4278" s="7">
        <v>7025542857142.8574</v>
      </c>
      <c r="C4278" s="13">
        <v>3.7617982766180655E-2</v>
      </c>
      <c r="D4278" s="14">
        <v>302917489.69863015</v>
      </c>
    </row>
    <row r="4279" spans="1:4">
      <c r="A4279" s="12">
        <v>39115</v>
      </c>
      <c r="B4279" s="7">
        <v>7017857142857.1436</v>
      </c>
      <c r="C4279" s="13">
        <v>3.6861388682481434E-2</v>
      </c>
      <c r="D4279" s="14">
        <v>302925332.87397259</v>
      </c>
    </row>
    <row r="4280" spans="1:4">
      <c r="A4280" s="12">
        <v>39118</v>
      </c>
      <c r="B4280" s="7">
        <v>6994800000000</v>
      </c>
      <c r="C4280" s="13">
        <v>3.6461222751519098E-2</v>
      </c>
      <c r="D4280" s="14">
        <v>302948862.39999998</v>
      </c>
    </row>
    <row r="4281" spans="1:4">
      <c r="A4281" s="12">
        <v>39119</v>
      </c>
      <c r="B4281" s="7">
        <v>7004357142857.1436</v>
      </c>
      <c r="C4281" s="13">
        <v>3.6422304538730133E-2</v>
      </c>
      <c r="D4281" s="14">
        <v>302956705.57534248</v>
      </c>
    </row>
    <row r="4282" spans="1:4">
      <c r="A4282" s="12">
        <v>39120</v>
      </c>
      <c r="B4282" s="7">
        <v>7013914285714.2861</v>
      </c>
      <c r="C4282" s="13">
        <v>3.6734960424820974E-2</v>
      </c>
      <c r="D4282" s="14">
        <v>302964548.75068492</v>
      </c>
    </row>
    <row r="4283" spans="1:4">
      <c r="A4283" s="12">
        <v>39121</v>
      </c>
      <c r="B4283" s="7">
        <v>7023471428571.4287</v>
      </c>
      <c r="C4283" s="13">
        <v>3.5129834780215613E-2</v>
      </c>
      <c r="D4283" s="14">
        <v>302972391.92602742</v>
      </c>
    </row>
    <row r="4284" spans="1:4">
      <c r="A4284" s="12">
        <v>39122</v>
      </c>
      <c r="B4284" s="7">
        <v>7033028571428.5713</v>
      </c>
      <c r="C4284" s="13">
        <v>3.5169863783924574E-2</v>
      </c>
      <c r="D4284" s="14">
        <v>302980235.10136986</v>
      </c>
    </row>
    <row r="4285" spans="1:4">
      <c r="A4285" s="12">
        <v>39125</v>
      </c>
      <c r="B4285" s="7">
        <v>7061700000000</v>
      </c>
      <c r="C4285" s="13">
        <v>3.8512117741899853E-2</v>
      </c>
      <c r="D4285" s="14">
        <v>303003764.62739724</v>
      </c>
    </row>
    <row r="4286" spans="1:4">
      <c r="A4286" s="12">
        <v>39126</v>
      </c>
      <c r="B4286" s="7">
        <v>7061885714285.7139</v>
      </c>
      <c r="C4286" s="13">
        <v>3.7260164115235035E-2</v>
      </c>
      <c r="D4286" s="14">
        <v>303011607.80273974</v>
      </c>
    </row>
    <row r="4287" spans="1:4">
      <c r="A4287" s="12">
        <v>39127</v>
      </c>
      <c r="B4287" s="7">
        <v>7062071428571.4287</v>
      </c>
      <c r="C4287" s="13">
        <v>3.8363770652710974E-2</v>
      </c>
      <c r="D4287" s="14">
        <v>303019450.97808218</v>
      </c>
    </row>
    <row r="4288" spans="1:4">
      <c r="A4288" s="12">
        <v>39128</v>
      </c>
      <c r="B4288" s="7">
        <v>7062257142857.1426</v>
      </c>
      <c r="C4288" s="13">
        <v>3.8165787656916403E-2</v>
      </c>
      <c r="D4288" s="14">
        <v>303027294.15342468</v>
      </c>
    </row>
    <row r="4289" spans="1:4">
      <c r="A4289" s="12">
        <v>39129</v>
      </c>
      <c r="B4289" s="7">
        <v>7062442857142.8574</v>
      </c>
      <c r="C4289" s="13">
        <v>3.6589496992289944E-2</v>
      </c>
      <c r="D4289" s="14">
        <v>303035137.32876712</v>
      </c>
    </row>
    <row r="4290" spans="1:4">
      <c r="A4290" s="12">
        <v>39133</v>
      </c>
      <c r="B4290" s="7">
        <v>7065114285714.2861</v>
      </c>
      <c r="C4290" s="13">
        <v>3.6968557524308068E-2</v>
      </c>
      <c r="D4290" s="14">
        <v>303066510.030137</v>
      </c>
    </row>
    <row r="4291" spans="1:4">
      <c r="A4291" s="12">
        <v>39134</v>
      </c>
      <c r="B4291" s="7">
        <v>7067228571428.5713</v>
      </c>
      <c r="C4291" s="13">
        <v>3.5692617026028883E-2</v>
      </c>
      <c r="D4291" s="14">
        <v>303074353.20547944</v>
      </c>
    </row>
    <row r="4292" spans="1:4">
      <c r="A4292" s="12">
        <v>39135</v>
      </c>
      <c r="B4292" s="7">
        <v>7069342857142.8574</v>
      </c>
      <c r="C4292" s="13">
        <v>3.4970671652441811E-2</v>
      </c>
      <c r="D4292" s="14">
        <v>303082196.38082194</v>
      </c>
    </row>
    <row r="4293" spans="1:4">
      <c r="A4293" s="12">
        <v>39136</v>
      </c>
      <c r="B4293" s="7">
        <v>7071457142857.1426</v>
      </c>
      <c r="C4293" s="13">
        <v>3.4774991376974235E-2</v>
      </c>
      <c r="D4293" s="14">
        <v>303090039.55616438</v>
      </c>
    </row>
    <row r="4294" spans="1:4">
      <c r="A4294" s="12">
        <v>39139</v>
      </c>
      <c r="B4294" s="7">
        <v>7077800000000</v>
      </c>
      <c r="C4294" s="13">
        <v>3.5379119310816144E-2</v>
      </c>
      <c r="D4294" s="14">
        <v>303113569.08219177</v>
      </c>
    </row>
    <row r="4295" spans="1:4">
      <c r="A4295" s="12">
        <v>39140</v>
      </c>
      <c r="B4295" s="7">
        <v>7078128571428.5713</v>
      </c>
      <c r="C4295" s="13">
        <v>3.5416084675020144E-2</v>
      </c>
      <c r="D4295" s="14">
        <v>303121412.25753427</v>
      </c>
    </row>
    <row r="4296" spans="1:4">
      <c r="A4296" s="12">
        <v>39141</v>
      </c>
      <c r="B4296" s="7">
        <v>7078457142857.1436</v>
      </c>
      <c r="C4296" s="13">
        <v>3.6110061869218918E-2</v>
      </c>
      <c r="D4296" s="14">
        <v>303129255.43287671</v>
      </c>
    </row>
    <row r="4297" spans="1:4">
      <c r="A4297" s="12">
        <v>39142</v>
      </c>
      <c r="B4297" s="7">
        <v>7078785714285.7148</v>
      </c>
      <c r="C4297" s="13">
        <v>3.6043556456608096E-2</v>
      </c>
      <c r="D4297" s="14">
        <v>303137098.60821921</v>
      </c>
    </row>
    <row r="4298" spans="1:4">
      <c r="A4298" s="12">
        <v>39143</v>
      </c>
      <c r="B4298" s="7">
        <v>7079114285714.2861</v>
      </c>
      <c r="C4298" s="13">
        <v>3.6420458254845883E-2</v>
      </c>
      <c r="D4298" s="14">
        <v>303144941.78356165</v>
      </c>
    </row>
    <row r="4299" spans="1:4">
      <c r="A4299" s="12">
        <v>39146</v>
      </c>
      <c r="B4299" s="7">
        <v>7080100000000</v>
      </c>
      <c r="C4299" s="13">
        <v>3.7193881002296918E-2</v>
      </c>
      <c r="D4299" s="14">
        <v>303168471.30958903</v>
      </c>
    </row>
    <row r="4300" spans="1:4">
      <c r="A4300" s="12">
        <v>39147</v>
      </c>
      <c r="B4300" s="7">
        <v>7087371428571.4287</v>
      </c>
      <c r="C4300" s="13">
        <v>3.6024020204892662E-2</v>
      </c>
      <c r="D4300" s="14">
        <v>303176314.48493153</v>
      </c>
    </row>
    <row r="4301" spans="1:4">
      <c r="A4301" s="12">
        <v>39148</v>
      </c>
      <c r="B4301" s="7">
        <v>7094642857142.8574</v>
      </c>
      <c r="C4301" s="13">
        <v>3.5827220541816487E-2</v>
      </c>
      <c r="D4301" s="14">
        <v>303184157.66027397</v>
      </c>
    </row>
    <row r="4302" spans="1:4">
      <c r="A4302" s="12">
        <v>39149</v>
      </c>
      <c r="B4302" s="7">
        <v>7101914285714.2861</v>
      </c>
      <c r="C4302" s="13">
        <v>3.6420458254845883E-2</v>
      </c>
      <c r="D4302" s="14">
        <v>303192000.83561641</v>
      </c>
    </row>
    <row r="4303" spans="1:4">
      <c r="A4303" s="12">
        <v>39150</v>
      </c>
      <c r="B4303" s="7">
        <v>7109185714285.7139</v>
      </c>
      <c r="C4303" s="13">
        <v>3.790493452745345E-2</v>
      </c>
      <c r="D4303" s="14">
        <v>303199844.01095891</v>
      </c>
    </row>
    <row r="4304" spans="1:4">
      <c r="A4304" s="12">
        <v>39153</v>
      </c>
      <c r="B4304" s="7">
        <v>7131000000000</v>
      </c>
      <c r="C4304" s="13">
        <v>3.9277534844549711E-2</v>
      </c>
      <c r="D4304" s="14">
        <v>303223373.53698629</v>
      </c>
    </row>
    <row r="4305" spans="1:4">
      <c r="A4305" s="12">
        <v>39154</v>
      </c>
      <c r="B4305" s="7">
        <v>7134057142857.1426</v>
      </c>
      <c r="C4305" s="13">
        <v>3.9929012232270925E-2</v>
      </c>
      <c r="D4305" s="14">
        <v>303231216.71232879</v>
      </c>
    </row>
    <row r="4306" spans="1:4">
      <c r="A4306" s="12">
        <v>39155</v>
      </c>
      <c r="B4306" s="7">
        <v>7137114285714.2861</v>
      </c>
      <c r="C4306" s="13">
        <v>3.8947636338183815E-2</v>
      </c>
      <c r="D4306" s="14">
        <v>303239059.88767123</v>
      </c>
    </row>
    <row r="4307" spans="1:4">
      <c r="A4307" s="12">
        <v>39156</v>
      </c>
      <c r="B4307" s="7">
        <v>7140171428571.4287</v>
      </c>
      <c r="C4307" s="13">
        <v>3.9829511669595287E-2</v>
      </c>
      <c r="D4307" s="14">
        <v>303246903.06301367</v>
      </c>
    </row>
    <row r="4308" spans="1:4">
      <c r="A4308" s="12">
        <v>39157</v>
      </c>
      <c r="B4308" s="7">
        <v>7143228571428.5713</v>
      </c>
      <c r="C4308" s="13">
        <v>4.0271027683473251E-2</v>
      </c>
      <c r="D4308" s="14">
        <v>303254746.23835617</v>
      </c>
    </row>
    <row r="4309" spans="1:4">
      <c r="A4309" s="12">
        <v>39160</v>
      </c>
      <c r="B4309" s="7">
        <v>7152400000000</v>
      </c>
      <c r="C4309" s="13">
        <v>4.0910394917053422E-2</v>
      </c>
      <c r="D4309" s="14">
        <v>303278275.76438355</v>
      </c>
    </row>
    <row r="4310" spans="1:4">
      <c r="A4310" s="12">
        <v>39161</v>
      </c>
      <c r="B4310" s="7">
        <v>7155742857142.8574</v>
      </c>
      <c r="C4310" s="13">
        <v>4.0543841689163716E-2</v>
      </c>
      <c r="D4310" s="14">
        <v>303286118.93972605</v>
      </c>
    </row>
    <row r="4311" spans="1:4">
      <c r="A4311" s="12">
        <v>39162</v>
      </c>
      <c r="B4311" s="7">
        <v>7159085714285.7139</v>
      </c>
      <c r="C4311" s="13">
        <v>3.7806560542535533E-2</v>
      </c>
      <c r="D4311" s="14">
        <v>303293962.1150685</v>
      </c>
    </row>
    <row r="4312" spans="1:4">
      <c r="A4312" s="12">
        <v>39163</v>
      </c>
      <c r="B4312" s="7">
        <v>7162428571428.5713</v>
      </c>
      <c r="C4312" s="13">
        <v>3.6083133766012167E-2</v>
      </c>
      <c r="D4312" s="14">
        <v>303301805.29041094</v>
      </c>
    </row>
    <row r="4313" spans="1:4">
      <c r="A4313" s="12">
        <v>39164</v>
      </c>
      <c r="B4313" s="7">
        <v>7165771428571.4287</v>
      </c>
      <c r="C4313" s="13">
        <v>3.5981671402477856E-2</v>
      </c>
      <c r="D4313" s="14">
        <v>303309648.46575344</v>
      </c>
    </row>
    <row r="4314" spans="1:4">
      <c r="A4314" s="12">
        <v>39167</v>
      </c>
      <c r="B4314" s="7">
        <v>7175800000000</v>
      </c>
      <c r="C4314" s="13">
        <v>3.5748939911775496E-2</v>
      </c>
      <c r="D4314" s="14">
        <v>303333177.99178082</v>
      </c>
    </row>
    <row r="4315" spans="1:4">
      <c r="A4315" s="12">
        <v>39168</v>
      </c>
      <c r="B4315" s="7">
        <v>7175771428571.4287</v>
      </c>
      <c r="C4315" s="13">
        <v>3.4805383809668237E-2</v>
      </c>
      <c r="D4315" s="14">
        <v>303341021.16712326</v>
      </c>
    </row>
    <row r="4316" spans="1:4">
      <c r="A4316" s="12">
        <v>39169</v>
      </c>
      <c r="B4316" s="7">
        <v>7175742857142.8574</v>
      </c>
      <c r="C4316" s="13">
        <v>3.4051892761457418E-2</v>
      </c>
      <c r="D4316" s="14">
        <v>303348864.34246576</v>
      </c>
    </row>
    <row r="4317" spans="1:4">
      <c r="A4317" s="12">
        <v>39170</v>
      </c>
      <c r="B4317" s="7">
        <v>7175714285714.2861</v>
      </c>
      <c r="C4317" s="13">
        <v>3.3003784645092717E-2</v>
      </c>
      <c r="D4317" s="14">
        <v>303356707.5178082</v>
      </c>
    </row>
    <row r="4318" spans="1:4">
      <c r="A4318" s="12">
        <v>39171</v>
      </c>
      <c r="B4318" s="7">
        <v>7175685714285.7139</v>
      </c>
      <c r="C4318" s="13">
        <v>3.2677686091573663E-2</v>
      </c>
      <c r="D4318" s="14">
        <v>303364550.6931507</v>
      </c>
    </row>
    <row r="4319" spans="1:4">
      <c r="A4319" s="12">
        <v>39174</v>
      </c>
      <c r="B4319" s="7">
        <v>7175600000000</v>
      </c>
      <c r="C4319" s="13">
        <v>3.2843337226721808E-2</v>
      </c>
      <c r="D4319" s="14">
        <v>303388080.21917808</v>
      </c>
    </row>
    <row r="4320" spans="1:4">
      <c r="A4320" s="12">
        <v>39175</v>
      </c>
      <c r="B4320" s="7">
        <v>7183985714285.7148</v>
      </c>
      <c r="C4320" s="13">
        <v>3.4254024330034938E-2</v>
      </c>
      <c r="D4320" s="14">
        <v>303395923.39452052</v>
      </c>
    </row>
    <row r="4321" spans="1:4">
      <c r="A4321" s="12">
        <v>39176</v>
      </c>
      <c r="B4321" s="7">
        <v>7192371428571.4287</v>
      </c>
      <c r="C4321" s="13">
        <v>3.4053302658022568E-2</v>
      </c>
      <c r="D4321" s="14">
        <v>303403766.56986302</v>
      </c>
    </row>
    <row r="4322" spans="1:4">
      <c r="A4322" s="12">
        <v>39177</v>
      </c>
      <c r="B4322" s="7">
        <v>7200757142857.1426</v>
      </c>
      <c r="C4322" s="13">
        <v>3.3787426452447283E-2</v>
      </c>
      <c r="D4322" s="14">
        <v>303411609.74520546</v>
      </c>
    </row>
    <row r="4323" spans="1:4">
      <c r="A4323" s="12">
        <v>39181</v>
      </c>
      <c r="B4323" s="7">
        <v>7234300000000</v>
      </c>
      <c r="C4323" s="13">
        <v>3.5319384347159997E-2</v>
      </c>
      <c r="D4323" s="14">
        <v>303442982.44657534</v>
      </c>
    </row>
    <row r="4324" spans="1:4">
      <c r="A4324" s="12">
        <v>39182</v>
      </c>
      <c r="B4324" s="7">
        <v>7243728571428.5713</v>
      </c>
      <c r="C4324" s="13">
        <v>3.4047418964018125E-2</v>
      </c>
      <c r="D4324" s="14">
        <v>303450825.62191778</v>
      </c>
    </row>
    <row r="4325" spans="1:4">
      <c r="A4325" s="12">
        <v>39183</v>
      </c>
      <c r="B4325" s="7">
        <v>7253157142857.1436</v>
      </c>
      <c r="C4325" s="13">
        <v>3.4021956747146913E-2</v>
      </c>
      <c r="D4325" s="14">
        <v>303458668.79726028</v>
      </c>
    </row>
    <row r="4326" spans="1:4">
      <c r="A4326" s="12">
        <v>39184</v>
      </c>
      <c r="B4326" s="7">
        <v>7262585714285.7148</v>
      </c>
      <c r="C4326" s="13">
        <v>3.2972866039892357E-2</v>
      </c>
      <c r="D4326" s="14">
        <v>303466511.97260273</v>
      </c>
    </row>
    <row r="4327" spans="1:4">
      <c r="A4327" s="12">
        <v>39185</v>
      </c>
      <c r="B4327" s="7">
        <v>7272014285714.2852</v>
      </c>
      <c r="C4327" s="13">
        <v>3.3454183054680876E-2</v>
      </c>
      <c r="D4327" s="14">
        <v>303474355.14794523</v>
      </c>
    </row>
    <row r="4328" spans="1:4">
      <c r="A4328" s="12">
        <v>39188</v>
      </c>
      <c r="B4328" s="7">
        <v>7300300000000</v>
      </c>
      <c r="C4328" s="13">
        <v>3.437603152925036E-2</v>
      </c>
      <c r="D4328" s="14">
        <v>303497884.67397261</v>
      </c>
    </row>
    <row r="4329" spans="1:4">
      <c r="A4329" s="12">
        <v>39189</v>
      </c>
      <c r="B4329" s="7">
        <v>7301842857142.8574</v>
      </c>
      <c r="C4329" s="13">
        <v>3.5014197640456067E-2</v>
      </c>
      <c r="D4329" s="14">
        <v>303505727.84931505</v>
      </c>
    </row>
    <row r="4330" spans="1:4">
      <c r="A4330" s="12">
        <v>39190</v>
      </c>
      <c r="B4330" s="7">
        <v>7303385714285.7139</v>
      </c>
      <c r="C4330" s="13">
        <v>3.4709758065134259E-2</v>
      </c>
      <c r="D4330" s="14">
        <v>303513571.02465755</v>
      </c>
    </row>
    <row r="4331" spans="1:4">
      <c r="A4331" s="12">
        <v>39191</v>
      </c>
      <c r="B4331" s="7">
        <v>7304928571428.5713</v>
      </c>
      <c r="C4331" s="13">
        <v>3.5377186539612318E-2</v>
      </c>
      <c r="D4331" s="14">
        <v>303521414.19999999</v>
      </c>
    </row>
    <row r="4332" spans="1:4">
      <c r="A4332" s="12">
        <v>39192</v>
      </c>
      <c r="B4332" s="7">
        <v>7306471428571.4287</v>
      </c>
      <c r="C4332" s="13">
        <v>3.5027780040518597E-2</v>
      </c>
      <c r="D4332" s="14">
        <v>303529257.37534249</v>
      </c>
    </row>
    <row r="4333" spans="1:4">
      <c r="A4333" s="12">
        <v>39195</v>
      </c>
      <c r="B4333" s="7">
        <v>7311100000000</v>
      </c>
      <c r="C4333" s="13">
        <v>3.3234696999645846E-2</v>
      </c>
      <c r="D4333" s="14">
        <v>303552786.90136987</v>
      </c>
    </row>
    <row r="4334" spans="1:4">
      <c r="A4334" s="12">
        <v>39196</v>
      </c>
      <c r="B4334" s="7">
        <v>7303585714285.7148</v>
      </c>
      <c r="C4334" s="13">
        <v>3.3684581399407817E-2</v>
      </c>
      <c r="D4334" s="14">
        <v>303560630.07671231</v>
      </c>
    </row>
    <row r="4335" spans="1:4">
      <c r="A4335" s="12">
        <v>39197</v>
      </c>
      <c r="B4335" s="7">
        <v>7296071428571.4287</v>
      </c>
      <c r="C4335" s="13">
        <v>3.2821207277288433E-2</v>
      </c>
      <c r="D4335" s="14">
        <v>303568473.25205481</v>
      </c>
    </row>
    <row r="4336" spans="1:4">
      <c r="A4336" s="12">
        <v>39198</v>
      </c>
      <c r="B4336" s="7">
        <v>7288557142857.1426</v>
      </c>
      <c r="C4336" s="13">
        <v>3.3778174177862566E-2</v>
      </c>
      <c r="D4336" s="14">
        <v>303576316.42739725</v>
      </c>
    </row>
    <row r="4337" spans="1:4">
      <c r="A4337" s="12">
        <v>39199</v>
      </c>
      <c r="B4337" s="7">
        <v>7281042857142.8574</v>
      </c>
      <c r="C4337" s="13">
        <v>3.2105531044669539E-2</v>
      </c>
      <c r="D4337" s="14">
        <v>303584159.60273975</v>
      </c>
    </row>
    <row r="4338" spans="1:4">
      <c r="A4338" s="12">
        <v>39202</v>
      </c>
      <c r="B4338" s="7">
        <v>7258500000000</v>
      </c>
      <c r="C4338" s="13">
        <v>3.233422183609571E-2</v>
      </c>
      <c r="D4338" s="14">
        <v>303607689.12876713</v>
      </c>
    </row>
    <row r="4339" spans="1:4">
      <c r="A4339" s="12">
        <v>39203</v>
      </c>
      <c r="B4339" s="7">
        <v>7246442857142.8574</v>
      </c>
      <c r="C4339" s="13">
        <v>3.3363601481522676E-2</v>
      </c>
      <c r="D4339" s="14">
        <v>303615532.30410957</v>
      </c>
    </row>
    <row r="4340" spans="1:4">
      <c r="A4340" s="12">
        <v>39204</v>
      </c>
      <c r="B4340" s="7">
        <v>7234385714285.7139</v>
      </c>
      <c r="C4340" s="13">
        <v>3.3660145266036903E-2</v>
      </c>
      <c r="D4340" s="14">
        <v>303623375.47945207</v>
      </c>
    </row>
    <row r="4341" spans="1:4">
      <c r="A4341" s="12">
        <v>39205</v>
      </c>
      <c r="B4341" s="7">
        <v>7222328571428.5713</v>
      </c>
      <c r="C4341" s="13">
        <v>3.3181990008698918E-2</v>
      </c>
      <c r="D4341" s="14">
        <v>303631218.65479451</v>
      </c>
    </row>
    <row r="4342" spans="1:4">
      <c r="A4342" s="12">
        <v>39206</v>
      </c>
      <c r="B4342" s="7">
        <v>7210271428571.4287</v>
      </c>
      <c r="C4342" s="13">
        <v>3.3805535393517418E-2</v>
      </c>
      <c r="D4342" s="14">
        <v>303639061.83013701</v>
      </c>
    </row>
    <row r="4343" spans="1:4">
      <c r="A4343" s="12">
        <v>39209</v>
      </c>
      <c r="B4343" s="7">
        <v>7174100000000</v>
      </c>
      <c r="C4343" s="13">
        <v>3.4545684591742891E-2</v>
      </c>
      <c r="D4343" s="14">
        <v>303662591.3561644</v>
      </c>
    </row>
    <row r="4344" spans="1:4">
      <c r="A4344" s="12">
        <v>39210</v>
      </c>
      <c r="B4344" s="7">
        <v>7180442857142.8574</v>
      </c>
      <c r="C4344" s="13">
        <v>3.4635456410053556E-2</v>
      </c>
      <c r="D4344" s="14">
        <v>303670434.53150684</v>
      </c>
    </row>
    <row r="4345" spans="1:4">
      <c r="A4345" s="12">
        <v>39211</v>
      </c>
      <c r="B4345" s="7">
        <v>7186785714285.7148</v>
      </c>
      <c r="C4345" s="13">
        <v>3.4707791136245447E-2</v>
      </c>
      <c r="D4345" s="14">
        <v>303678277.70684934</v>
      </c>
    </row>
    <row r="4346" spans="1:4">
      <c r="A4346" s="12">
        <v>39212</v>
      </c>
      <c r="B4346" s="7">
        <v>7193128571428.5713</v>
      </c>
      <c r="C4346" s="13">
        <v>3.4546970228047008E-2</v>
      </c>
      <c r="D4346" s="14">
        <v>303686120.88219178</v>
      </c>
    </row>
    <row r="4347" spans="1:4">
      <c r="A4347" s="12">
        <v>39213</v>
      </c>
      <c r="B4347" s="7">
        <v>7199471428571.4287</v>
      </c>
      <c r="C4347" s="13">
        <v>3.3722344481441409E-2</v>
      </c>
      <c r="D4347" s="14">
        <v>303693964.05753422</v>
      </c>
    </row>
    <row r="4348" spans="1:4">
      <c r="A4348" s="12">
        <v>39216</v>
      </c>
      <c r="B4348" s="7">
        <v>7218500000000</v>
      </c>
      <c r="C4348" s="13">
        <v>3.3522503970381923E-2</v>
      </c>
      <c r="D4348" s="14">
        <v>303717493.58356166</v>
      </c>
    </row>
    <row r="4349" spans="1:4">
      <c r="A4349" s="12">
        <v>39217</v>
      </c>
      <c r="B4349" s="7">
        <v>7218557142857.1426</v>
      </c>
      <c r="C4349" s="13">
        <v>3.347420044391921E-2</v>
      </c>
      <c r="D4349" s="14">
        <v>303725336.7589041</v>
      </c>
    </row>
    <row r="4350" spans="1:4">
      <c r="A4350" s="12">
        <v>39218</v>
      </c>
      <c r="B4350" s="7">
        <v>7218614285714.2861</v>
      </c>
      <c r="C4350" s="13">
        <v>3.3668981385489537E-2</v>
      </c>
      <c r="D4350" s="14">
        <v>303733179.9342466</v>
      </c>
    </row>
    <row r="4351" spans="1:4">
      <c r="A4351" s="12">
        <v>39219</v>
      </c>
      <c r="B4351" s="7">
        <v>7218671428571.4287</v>
      </c>
      <c r="C4351" s="13">
        <v>3.2039625411678388E-2</v>
      </c>
      <c r="D4351" s="14">
        <v>303741023.10958904</v>
      </c>
    </row>
    <row r="4352" spans="1:4">
      <c r="A4352" s="12">
        <v>39220</v>
      </c>
      <c r="B4352" s="7">
        <v>7218728571428.5713</v>
      </c>
      <c r="C4352" s="13">
        <v>3.2423696405758054E-2</v>
      </c>
      <c r="D4352" s="14">
        <v>303748866.28493148</v>
      </c>
    </row>
    <row r="4353" spans="1:4">
      <c r="A4353" s="12">
        <v>39223</v>
      </c>
      <c r="B4353" s="7">
        <v>7218900000000</v>
      </c>
      <c r="C4353" s="13">
        <v>3.1939511249124565E-2</v>
      </c>
      <c r="D4353" s="14">
        <v>303772395.81095892</v>
      </c>
    </row>
    <row r="4354" spans="1:4">
      <c r="A4354" s="12">
        <v>39224</v>
      </c>
      <c r="B4354" s="7">
        <v>7217328571428.5713</v>
      </c>
      <c r="C4354" s="13">
        <v>3.2848213908635127E-2</v>
      </c>
      <c r="D4354" s="14">
        <v>303780238.98630136</v>
      </c>
    </row>
    <row r="4355" spans="1:4">
      <c r="A4355" s="12">
        <v>39225</v>
      </c>
      <c r="B4355" s="7">
        <v>7215757142857.1426</v>
      </c>
      <c r="C4355" s="13">
        <v>3.2624470185173761E-2</v>
      </c>
      <c r="D4355" s="14">
        <v>303788082.16164386</v>
      </c>
    </row>
    <row r="4356" spans="1:4">
      <c r="A4356" s="12">
        <v>39226</v>
      </c>
      <c r="B4356" s="7">
        <v>7214185714285.7139</v>
      </c>
      <c r="C4356" s="13">
        <v>3.3596584611841694E-2</v>
      </c>
      <c r="D4356" s="14">
        <v>303795925.3369863</v>
      </c>
    </row>
    <row r="4357" spans="1:4">
      <c r="A4357" s="12">
        <v>39227</v>
      </c>
      <c r="B4357" s="7">
        <v>7212614285714.2852</v>
      </c>
      <c r="C4357" s="13">
        <v>3.3269762891499646E-2</v>
      </c>
      <c r="D4357" s="14">
        <v>303803768.51232874</v>
      </c>
    </row>
    <row r="4358" spans="1:4">
      <c r="A4358" s="12">
        <v>39231</v>
      </c>
      <c r="B4358" s="7">
        <v>7204685714285.7139</v>
      </c>
      <c r="C4358" s="13">
        <v>3.43827923208515E-2</v>
      </c>
      <c r="D4358" s="14">
        <v>303835141.21369863</v>
      </c>
    </row>
    <row r="4359" spans="1:4">
      <c r="A4359" s="12">
        <v>39232</v>
      </c>
      <c r="B4359" s="7">
        <v>7201471428571.4277</v>
      </c>
      <c r="C4359" s="13">
        <v>3.3075000813778857E-2</v>
      </c>
      <c r="D4359" s="14">
        <v>303842984.38904107</v>
      </c>
    </row>
    <row r="4360" spans="1:4">
      <c r="A4360" s="12">
        <v>39233</v>
      </c>
      <c r="B4360" s="7">
        <v>7198257142857.1426</v>
      </c>
      <c r="C4360" s="13">
        <v>3.2838446004835771E-2</v>
      </c>
      <c r="D4360" s="14">
        <v>303850827.56438357</v>
      </c>
    </row>
    <row r="4361" spans="1:4">
      <c r="A4361" s="12">
        <v>39234</v>
      </c>
      <c r="B4361" s="7">
        <v>7195042857142.8564</v>
      </c>
      <c r="C4361" s="13">
        <v>3.2547217102986629E-2</v>
      </c>
      <c r="D4361" s="14">
        <v>303858670.73972601</v>
      </c>
    </row>
    <row r="4362" spans="1:4">
      <c r="A4362" s="12">
        <v>39237</v>
      </c>
      <c r="B4362" s="7">
        <v>7185400000000</v>
      </c>
      <c r="C4362" s="13">
        <v>3.1146601839688703E-2</v>
      </c>
      <c r="D4362" s="14">
        <v>303882200.26575345</v>
      </c>
    </row>
    <row r="4363" spans="1:4">
      <c r="A4363" s="12">
        <v>39238</v>
      </c>
      <c r="B4363" s="7">
        <v>7195171428571.4277</v>
      </c>
      <c r="C4363" s="13">
        <v>3.1773216427074126E-2</v>
      </c>
      <c r="D4363" s="14">
        <v>303890043.44109589</v>
      </c>
    </row>
    <row r="4364" spans="1:4">
      <c r="A4364" s="12">
        <v>39239</v>
      </c>
      <c r="B4364" s="7">
        <v>7204942857142.8574</v>
      </c>
      <c r="C4364" s="13">
        <v>3.1565489934034428E-2</v>
      </c>
      <c r="D4364" s="14">
        <v>303897886.61643833</v>
      </c>
    </row>
    <row r="4365" spans="1:4">
      <c r="A4365" s="12">
        <v>39240</v>
      </c>
      <c r="B4365" s="7">
        <v>7214714285714.2852</v>
      </c>
      <c r="C4365" s="13">
        <v>3.1906630719772858E-2</v>
      </c>
      <c r="D4365" s="14">
        <v>303905729.79178083</v>
      </c>
    </row>
    <row r="4366" spans="1:4">
      <c r="A4366" s="12">
        <v>39241</v>
      </c>
      <c r="B4366" s="7">
        <v>7224485714285.7148</v>
      </c>
      <c r="C4366" s="13">
        <v>3.3400108818553952E-2</v>
      </c>
      <c r="D4366" s="14">
        <v>303913572.96712327</v>
      </c>
    </row>
    <row r="4367" spans="1:4">
      <c r="A4367" s="12">
        <v>39244</v>
      </c>
      <c r="B4367" s="7">
        <v>7253800000000</v>
      </c>
      <c r="C4367" s="13">
        <v>3.3030050884516632E-2</v>
      </c>
      <c r="D4367" s="14">
        <v>303937102.49315071</v>
      </c>
    </row>
    <row r="4368" spans="1:4">
      <c r="A4368" s="12">
        <v>39245</v>
      </c>
      <c r="B4368" s="7">
        <v>7255000000000</v>
      </c>
      <c r="C4368" s="13">
        <v>3.3069819596321562E-2</v>
      </c>
      <c r="D4368" s="14">
        <v>303944945.66849315</v>
      </c>
    </row>
    <row r="4369" spans="1:4">
      <c r="A4369" s="12">
        <v>39246</v>
      </c>
      <c r="B4369" s="7">
        <v>7256200000000</v>
      </c>
      <c r="C4369" s="13">
        <v>3.2903482711358421E-2</v>
      </c>
      <c r="D4369" s="14">
        <v>303952788.84383559</v>
      </c>
    </row>
    <row r="4370" spans="1:4">
      <c r="A4370" s="12">
        <v>39247</v>
      </c>
      <c r="B4370" s="7">
        <v>7257400000000</v>
      </c>
      <c r="C4370" s="13">
        <v>3.1668623068911606E-2</v>
      </c>
      <c r="D4370" s="14">
        <v>303960632.01917809</v>
      </c>
    </row>
    <row r="4371" spans="1:4">
      <c r="A4371" s="12">
        <v>39248</v>
      </c>
      <c r="B4371" s="7">
        <v>7258600000000</v>
      </c>
      <c r="C4371" s="13">
        <v>3.1189631586683243E-2</v>
      </c>
      <c r="D4371" s="14">
        <v>303968475.19452053</v>
      </c>
    </row>
    <row r="4372" spans="1:4">
      <c r="A4372" s="12">
        <v>39251</v>
      </c>
      <c r="B4372" s="7">
        <v>7262200000000</v>
      </c>
      <c r="C4372" s="13">
        <v>3.1459462403308304E-2</v>
      </c>
      <c r="D4372" s="14">
        <v>303992004.72054797</v>
      </c>
    </row>
    <row r="4373" spans="1:4">
      <c r="A4373" s="12">
        <v>39252</v>
      </c>
      <c r="B4373" s="7">
        <v>7263671428571.4287</v>
      </c>
      <c r="C4373" s="13">
        <v>3.2011297930103794E-2</v>
      </c>
      <c r="D4373" s="14">
        <v>303999847.89589041</v>
      </c>
    </row>
    <row r="4374" spans="1:4">
      <c r="A4374" s="12">
        <v>39253</v>
      </c>
      <c r="B4374" s="7">
        <v>7265142857142.8564</v>
      </c>
      <c r="C4374" s="13">
        <v>3.28352062861718E-2</v>
      </c>
      <c r="D4374" s="14">
        <v>304007691.07123286</v>
      </c>
    </row>
    <row r="4375" spans="1:4">
      <c r="A4375" s="12">
        <v>39254</v>
      </c>
      <c r="B4375" s="7">
        <v>7266614285714.2861</v>
      </c>
      <c r="C4375" s="13">
        <v>3.2784333137554696E-2</v>
      </c>
      <c r="D4375" s="14">
        <v>304015534.24657536</v>
      </c>
    </row>
    <row r="4376" spans="1:4">
      <c r="A4376" s="12">
        <v>39255</v>
      </c>
      <c r="B4376" s="7">
        <v>7268085714285.7139</v>
      </c>
      <c r="C4376" s="13">
        <v>3.3388671985178732E-2</v>
      </c>
      <c r="D4376" s="14">
        <v>304023377.4219178</v>
      </c>
    </row>
    <row r="4377" spans="1:4">
      <c r="A4377" s="12">
        <v>39258</v>
      </c>
      <c r="B4377" s="7">
        <v>7272500000000</v>
      </c>
      <c r="C4377" s="13">
        <v>3.4116707603727807E-2</v>
      </c>
      <c r="D4377" s="14">
        <v>304046906.94794518</v>
      </c>
    </row>
    <row r="4378" spans="1:4">
      <c r="A4378" s="12">
        <v>39259</v>
      </c>
      <c r="B4378" s="7">
        <v>7263700000000</v>
      </c>
      <c r="C4378" s="13">
        <v>3.4977418427495875E-2</v>
      </c>
      <c r="D4378" s="14">
        <v>304054750.12328768</v>
      </c>
    </row>
    <row r="4379" spans="1:4">
      <c r="A4379" s="12">
        <v>39260</v>
      </c>
      <c r="B4379" s="7">
        <v>7254900000000</v>
      </c>
      <c r="C4379" s="13">
        <v>3.4247104166832937E-2</v>
      </c>
      <c r="D4379" s="14">
        <v>304062593.29863012</v>
      </c>
    </row>
    <row r="4380" spans="1:4">
      <c r="A4380" s="12">
        <v>39261</v>
      </c>
      <c r="B4380" s="7">
        <v>7246099999999.999</v>
      </c>
      <c r="C4380" s="13">
        <v>3.5132883297576301E-2</v>
      </c>
      <c r="D4380" s="14">
        <v>304070436.47397262</v>
      </c>
    </row>
    <row r="4381" spans="1:4">
      <c r="A4381" s="12">
        <v>39262</v>
      </c>
      <c r="B4381" s="7">
        <v>7237300000000</v>
      </c>
      <c r="C4381" s="13">
        <v>3.4185237637950748E-2</v>
      </c>
      <c r="D4381" s="14">
        <v>304078279.64931506</v>
      </c>
    </row>
    <row r="4382" spans="1:4">
      <c r="A4382" s="12">
        <v>39265</v>
      </c>
      <c r="B4382" s="7">
        <v>7210900000000</v>
      </c>
      <c r="C4382" s="13">
        <v>3.4491652738235894E-2</v>
      </c>
      <c r="D4382" s="14">
        <v>304101281.74590164</v>
      </c>
    </row>
    <row r="4383" spans="1:4">
      <c r="A4383" s="12">
        <v>39266</v>
      </c>
      <c r="B4383" s="7">
        <v>7217628571428.5713</v>
      </c>
      <c r="C4383" s="13">
        <v>3.4401399649998637E-2</v>
      </c>
      <c r="D4383" s="14">
        <v>304108597.49180329</v>
      </c>
    </row>
    <row r="4384" spans="1:4">
      <c r="A4384" s="12">
        <v>39268</v>
      </c>
      <c r="B4384" s="7">
        <v>7231085714285.7139</v>
      </c>
      <c r="C4384" s="13">
        <v>3.4804330313153116E-2</v>
      </c>
      <c r="D4384" s="14">
        <v>304123228.98360658</v>
      </c>
    </row>
    <row r="4385" spans="1:4">
      <c r="A4385" s="12">
        <v>39269</v>
      </c>
      <c r="B4385" s="7">
        <v>7237814285714.2861</v>
      </c>
      <c r="C4385" s="13">
        <v>3.5213311668033473E-2</v>
      </c>
      <c r="D4385" s="14">
        <v>304130544.72950822</v>
      </c>
    </row>
    <row r="4386" spans="1:4">
      <c r="A4386" s="12">
        <v>39272</v>
      </c>
      <c r="B4386" s="7">
        <v>7258000000000</v>
      </c>
      <c r="C4386" s="13">
        <v>3.5614929060273678E-2</v>
      </c>
      <c r="D4386" s="14">
        <v>304152491.96721309</v>
      </c>
    </row>
    <row r="4387" spans="1:4">
      <c r="A4387" s="12">
        <v>39273</v>
      </c>
      <c r="B4387" s="7">
        <v>7261971428571.4287</v>
      </c>
      <c r="C4387" s="13">
        <v>3.4043795124370176E-2</v>
      </c>
      <c r="D4387" s="14">
        <v>304159807.71311474</v>
      </c>
    </row>
    <row r="4388" spans="1:4">
      <c r="A4388" s="12">
        <v>39274</v>
      </c>
      <c r="B4388" s="7">
        <v>7265942857142.8574</v>
      </c>
      <c r="C4388" s="13">
        <v>3.4583722305222345E-2</v>
      </c>
      <c r="D4388" s="14">
        <v>304167123.45901638</v>
      </c>
    </row>
    <row r="4389" spans="1:4">
      <c r="A4389" s="12">
        <v>39275</v>
      </c>
      <c r="B4389" s="7">
        <v>7269914285714.2861</v>
      </c>
      <c r="C4389" s="13">
        <v>3.506242152966399E-2</v>
      </c>
      <c r="D4389" s="14">
        <v>304174439.20491803</v>
      </c>
    </row>
    <row r="4390" spans="1:4">
      <c r="A4390" s="12">
        <v>39276</v>
      </c>
      <c r="B4390" s="7">
        <v>7273885714285.7139</v>
      </c>
      <c r="C4390" s="13">
        <v>3.3769544865795136E-2</v>
      </c>
      <c r="D4390" s="14">
        <v>304181754.95081967</v>
      </c>
    </row>
    <row r="4391" spans="1:4">
      <c r="A4391" s="12">
        <v>39279</v>
      </c>
      <c r="B4391" s="7">
        <v>7285800000000</v>
      </c>
      <c r="C4391" s="13">
        <v>3.4947270326124109E-2</v>
      </c>
      <c r="D4391" s="14">
        <v>304203702.1885246</v>
      </c>
    </row>
    <row r="4392" spans="1:4">
      <c r="A4392" s="12">
        <v>39280</v>
      </c>
      <c r="B4392" s="7">
        <v>7283614285714.2861</v>
      </c>
      <c r="C4392" s="13">
        <v>3.5335773543040364E-2</v>
      </c>
      <c r="D4392" s="14">
        <v>304211017.93442625</v>
      </c>
    </row>
    <row r="4393" spans="1:4">
      <c r="A4393" s="12">
        <v>39281</v>
      </c>
      <c r="B4393" s="7">
        <v>7281428571428.5713</v>
      </c>
      <c r="C4393" s="13">
        <v>3.3900651990042226E-2</v>
      </c>
      <c r="D4393" s="14">
        <v>304218333.68032789</v>
      </c>
    </row>
    <row r="4394" spans="1:4">
      <c r="A4394" s="12">
        <v>39282</v>
      </c>
      <c r="B4394" s="7">
        <v>7279242857142.8574</v>
      </c>
      <c r="C4394" s="13">
        <v>3.2792546064289552E-2</v>
      </c>
      <c r="D4394" s="14">
        <v>304225649.42622954</v>
      </c>
    </row>
    <row r="4395" spans="1:4">
      <c r="A4395" s="12">
        <v>39283</v>
      </c>
      <c r="B4395" s="7">
        <v>7277057142857.1426</v>
      </c>
      <c r="C4395" s="13">
        <v>3.405891459947883E-2</v>
      </c>
      <c r="D4395" s="14">
        <v>304232965.17213112</v>
      </c>
    </row>
    <row r="4396" spans="1:4">
      <c r="A4396" s="12">
        <v>39286</v>
      </c>
      <c r="B4396" s="7">
        <v>7270500000000</v>
      </c>
      <c r="C4396" s="13">
        <v>3.6346442097195127E-2</v>
      </c>
      <c r="D4396" s="14">
        <v>304254912.40983605</v>
      </c>
    </row>
    <row r="4397" spans="1:4">
      <c r="A4397" s="12">
        <v>39287</v>
      </c>
      <c r="B4397" s="7">
        <v>7264500000000</v>
      </c>
      <c r="C4397" s="13">
        <v>3.7904079519754483E-2</v>
      </c>
      <c r="D4397" s="14">
        <v>304262228.1557377</v>
      </c>
    </row>
    <row r="4398" spans="1:4">
      <c r="A4398" s="12">
        <v>39288</v>
      </c>
      <c r="B4398" s="7">
        <v>7258500000000</v>
      </c>
      <c r="C4398" s="13">
        <v>3.652878513460385E-2</v>
      </c>
      <c r="D4398" s="14">
        <v>304269543.90163934</v>
      </c>
    </row>
    <row r="4399" spans="1:4">
      <c r="A4399" s="12">
        <v>39289</v>
      </c>
      <c r="B4399" s="7">
        <v>7252500000000</v>
      </c>
      <c r="C4399" s="13">
        <v>3.6860286522701777E-2</v>
      </c>
      <c r="D4399" s="14">
        <v>304276859.64754099</v>
      </c>
    </row>
    <row r="4400" spans="1:4">
      <c r="A4400" s="12">
        <v>39290</v>
      </c>
      <c r="B4400" s="7">
        <v>7246500000000</v>
      </c>
      <c r="C4400" s="13">
        <v>3.5125846776134367E-2</v>
      </c>
      <c r="D4400" s="14">
        <v>304284175.39344263</v>
      </c>
    </row>
    <row r="4401" spans="1:4">
      <c r="A4401" s="12">
        <v>39293</v>
      </c>
      <c r="B4401" s="7">
        <v>7228500000000</v>
      </c>
      <c r="C4401" s="13">
        <v>3.3352900153199534E-2</v>
      </c>
      <c r="D4401" s="14">
        <v>304306122.63114756</v>
      </c>
    </row>
    <row r="4402" spans="1:4">
      <c r="A4402" s="12">
        <v>39294</v>
      </c>
      <c r="B4402" s="7">
        <v>7227085714285.7139</v>
      </c>
      <c r="C4402" s="13">
        <v>3.4271452862845983E-2</v>
      </c>
      <c r="D4402" s="14">
        <v>304313438.37704921</v>
      </c>
    </row>
    <row r="4403" spans="1:4">
      <c r="A4403" s="12">
        <v>39295</v>
      </c>
      <c r="B4403" s="7">
        <v>7225671428571.4287</v>
      </c>
      <c r="C4403" s="13">
        <v>3.4149259366113953E-2</v>
      </c>
      <c r="D4403" s="14">
        <v>304320754.12295079</v>
      </c>
    </row>
    <row r="4404" spans="1:4">
      <c r="A4404" s="12">
        <v>39296</v>
      </c>
      <c r="B4404" s="7">
        <v>7224257142857.1426</v>
      </c>
      <c r="C4404" s="13">
        <v>3.5188631563424833E-2</v>
      </c>
      <c r="D4404" s="14">
        <v>304328069.86885244</v>
      </c>
    </row>
    <row r="4405" spans="1:4">
      <c r="A4405" s="12">
        <v>39297</v>
      </c>
      <c r="B4405" s="7">
        <v>7222842857142.8574</v>
      </c>
      <c r="C4405" s="13">
        <v>3.584263901651534E-2</v>
      </c>
      <c r="D4405" s="14">
        <v>304335385.61475408</v>
      </c>
    </row>
    <row r="4406" spans="1:4">
      <c r="A4406" s="12">
        <v>39300</v>
      </c>
      <c r="B4406" s="7">
        <v>7218600000000</v>
      </c>
      <c r="C4406" s="13">
        <v>3.6660438415211147E-2</v>
      </c>
      <c r="D4406" s="14">
        <v>304357332.85245901</v>
      </c>
    </row>
    <row r="4407" spans="1:4">
      <c r="A4407" s="12">
        <v>39301</v>
      </c>
      <c r="B4407" s="7">
        <v>7230028571428.5723</v>
      </c>
      <c r="C4407" s="13">
        <v>3.6556190455342578E-2</v>
      </c>
      <c r="D4407" s="14">
        <v>304364648.59836066</v>
      </c>
    </row>
    <row r="4408" spans="1:4">
      <c r="A4408" s="12">
        <v>39302</v>
      </c>
      <c r="B4408" s="7">
        <v>7241457142857.1436</v>
      </c>
      <c r="C4408" s="13">
        <v>3.6570320900948319E-2</v>
      </c>
      <c r="D4408" s="14">
        <v>304371964.3442623</v>
      </c>
    </row>
    <row r="4409" spans="1:4">
      <c r="A4409" s="12">
        <v>39303</v>
      </c>
      <c r="B4409" s="7">
        <v>7252885714285.7148</v>
      </c>
      <c r="C4409" s="13">
        <v>3.5031115904537787E-2</v>
      </c>
      <c r="D4409" s="14">
        <v>304379280.09016395</v>
      </c>
    </row>
    <row r="4410" spans="1:4">
      <c r="A4410" s="12">
        <v>39304</v>
      </c>
      <c r="B4410" s="7">
        <v>7264314285714.2861</v>
      </c>
      <c r="C4410" s="13">
        <v>3.4079667939925368E-2</v>
      </c>
      <c r="D4410" s="14">
        <v>304386595.83606559</v>
      </c>
    </row>
    <row r="4411" spans="1:4">
      <c r="A4411" s="12">
        <v>39307</v>
      </c>
      <c r="B4411" s="7">
        <v>7298600000000</v>
      </c>
      <c r="C4411" s="13">
        <v>3.4144290740257245E-2</v>
      </c>
      <c r="D4411" s="14">
        <v>304408543.07377046</v>
      </c>
    </row>
    <row r="4412" spans="1:4">
      <c r="A4412" s="12">
        <v>39308</v>
      </c>
      <c r="B4412" s="7">
        <v>7299014285714.2861</v>
      </c>
      <c r="C4412" s="13">
        <v>3.3220556443391745E-2</v>
      </c>
      <c r="D4412" s="14">
        <v>304415858.81967211</v>
      </c>
    </row>
    <row r="4413" spans="1:4">
      <c r="A4413" s="12">
        <v>39309</v>
      </c>
      <c r="B4413" s="7">
        <v>7299428571428.5713</v>
      </c>
      <c r="C4413" s="13">
        <v>3.3167900860262112E-2</v>
      </c>
      <c r="D4413" s="14">
        <v>304423174.56557375</v>
      </c>
    </row>
    <row r="4414" spans="1:4">
      <c r="A4414" s="12">
        <v>39310</v>
      </c>
      <c r="B4414" s="7">
        <v>7299842857142.8574</v>
      </c>
      <c r="C4414" s="13">
        <v>3.4023843627391005E-2</v>
      </c>
      <c r="D4414" s="14">
        <v>304430490.3114754</v>
      </c>
    </row>
    <row r="4415" spans="1:4">
      <c r="A4415" s="12">
        <v>39311</v>
      </c>
      <c r="B4415" s="7">
        <v>7300257142857.1426</v>
      </c>
      <c r="C4415" s="13">
        <v>3.3102787954840028E-2</v>
      </c>
      <c r="D4415" s="14">
        <v>304437806.05737704</v>
      </c>
    </row>
    <row r="4416" spans="1:4">
      <c r="A4416" s="12">
        <v>39314</v>
      </c>
      <c r="B4416" s="7">
        <v>7301500000000</v>
      </c>
      <c r="C4416" s="13">
        <v>3.7979647446670949E-2</v>
      </c>
      <c r="D4416" s="14">
        <v>304459753.29508197</v>
      </c>
    </row>
    <row r="4417" spans="1:4">
      <c r="A4417" s="12">
        <v>39315</v>
      </c>
      <c r="B4417" s="7">
        <v>7305057142857.1426</v>
      </c>
      <c r="C4417" s="13">
        <v>4.0022794606637775E-2</v>
      </c>
      <c r="D4417" s="14">
        <v>304467069.04098362</v>
      </c>
    </row>
    <row r="4418" spans="1:4">
      <c r="A4418" s="12">
        <v>39316</v>
      </c>
      <c r="B4418" s="7">
        <v>7308614285714.2861</v>
      </c>
      <c r="C4418" s="13">
        <v>4.165070910608943E-2</v>
      </c>
      <c r="D4418" s="14">
        <v>304474384.78688526</v>
      </c>
    </row>
    <row r="4419" spans="1:4">
      <c r="A4419" s="12">
        <v>39317</v>
      </c>
      <c r="B4419" s="7">
        <v>7312171428571.4287</v>
      </c>
      <c r="C4419" s="13">
        <v>4.1103441897511743E-2</v>
      </c>
      <c r="D4419" s="14">
        <v>304481700.53278691</v>
      </c>
    </row>
    <row r="4420" spans="1:4">
      <c r="A4420" s="12">
        <v>39318</v>
      </c>
      <c r="B4420" s="7">
        <v>7315728571428.5713</v>
      </c>
      <c r="C4420" s="13">
        <v>4.1145932138710824E-2</v>
      </c>
      <c r="D4420" s="14">
        <v>304489016.27868855</v>
      </c>
    </row>
    <row r="4421" spans="1:4">
      <c r="A4421" s="12">
        <v>39321</v>
      </c>
      <c r="B4421" s="7">
        <v>7326400000000</v>
      </c>
      <c r="C4421" s="13">
        <v>4.1674761720392896E-2</v>
      </c>
      <c r="D4421" s="14">
        <v>304510963.51639342</v>
      </c>
    </row>
    <row r="4422" spans="1:4">
      <c r="A4422" s="12">
        <v>39322</v>
      </c>
      <c r="B4422" s="7">
        <v>7326314285714.2861</v>
      </c>
      <c r="C4422" s="13">
        <v>4.0379312660756055E-2</v>
      </c>
      <c r="D4422" s="14">
        <v>304518279.26229507</v>
      </c>
    </row>
    <row r="4423" spans="1:4">
      <c r="A4423" s="12">
        <v>39323</v>
      </c>
      <c r="B4423" s="7">
        <v>7326228571428.5713</v>
      </c>
      <c r="C4423" s="13">
        <v>4.0599402035627098E-2</v>
      </c>
      <c r="D4423" s="14">
        <v>304525595.00819671</v>
      </c>
    </row>
    <row r="4424" spans="1:4">
      <c r="A4424" s="12">
        <v>39324</v>
      </c>
      <c r="B4424" s="7">
        <v>7326142857142.8564</v>
      </c>
      <c r="C4424" s="13">
        <v>3.9307174051738093E-2</v>
      </c>
      <c r="D4424" s="14">
        <v>304532910.75409836</v>
      </c>
    </row>
    <row r="4425" spans="1:4">
      <c r="A4425" s="12">
        <v>39325</v>
      </c>
      <c r="B4425" s="7">
        <v>7326057142857.1426</v>
      </c>
      <c r="C4425" s="13">
        <v>4.0088105834974075E-2</v>
      </c>
      <c r="D4425" s="14">
        <v>304540226.5</v>
      </c>
    </row>
    <row r="4426" spans="1:4">
      <c r="A4426" s="12">
        <v>39329</v>
      </c>
      <c r="B4426" s="7">
        <v>7329157142857.1436</v>
      </c>
      <c r="C4426" s="13">
        <v>3.8604603247130255E-2</v>
      </c>
      <c r="D4426" s="14">
        <v>304569489.48360658</v>
      </c>
    </row>
    <row r="4427" spans="1:4">
      <c r="A4427" s="12">
        <v>39330</v>
      </c>
      <c r="B4427" s="7">
        <v>7332514285714.2852</v>
      </c>
      <c r="C4427" s="13">
        <v>3.7260622856482344E-2</v>
      </c>
      <c r="D4427" s="14">
        <v>304576805.22950822</v>
      </c>
    </row>
    <row r="4428" spans="1:4">
      <c r="A4428" s="12">
        <v>39331</v>
      </c>
      <c r="B4428" s="7">
        <v>7335871428571.4287</v>
      </c>
      <c r="C4428" s="13">
        <v>3.7958813546490375E-2</v>
      </c>
      <c r="D4428" s="14">
        <v>304584120.97540987</v>
      </c>
    </row>
    <row r="4429" spans="1:4">
      <c r="A4429" s="12">
        <v>39332</v>
      </c>
      <c r="B4429" s="7">
        <v>7339228571428.5713</v>
      </c>
      <c r="C4429" s="13">
        <v>3.8716568885544284E-2</v>
      </c>
      <c r="D4429" s="14">
        <v>304591436.72131145</v>
      </c>
    </row>
    <row r="4430" spans="1:4">
      <c r="A4430" s="12">
        <v>39335</v>
      </c>
      <c r="B4430" s="7">
        <v>7349300000000</v>
      </c>
      <c r="C4430" s="13">
        <v>3.6094867911910127E-2</v>
      </c>
      <c r="D4430" s="14">
        <v>304613383.95901638</v>
      </c>
    </row>
    <row r="4431" spans="1:4">
      <c r="A4431" s="12">
        <v>39336</v>
      </c>
      <c r="B4431" s="7">
        <v>7351100000000</v>
      </c>
      <c r="C4431" s="13">
        <v>3.558736358438213E-2</v>
      </c>
      <c r="D4431" s="14">
        <v>304620699.70491803</v>
      </c>
    </row>
    <row r="4432" spans="1:4">
      <c r="A4432" s="12">
        <v>39337</v>
      </c>
      <c r="B4432" s="7">
        <v>7352900000000</v>
      </c>
      <c r="C4432" s="13">
        <v>3.2495542769310007E-2</v>
      </c>
      <c r="D4432" s="14">
        <v>304628015.45081967</v>
      </c>
    </row>
    <row r="4433" spans="1:4">
      <c r="A4433" s="12">
        <v>39338</v>
      </c>
      <c r="B4433" s="7">
        <v>7354700000000</v>
      </c>
      <c r="C4433" s="13">
        <v>3.4361557355693885E-2</v>
      </c>
      <c r="D4433" s="14">
        <v>304635331.19672132</v>
      </c>
    </row>
    <row r="4434" spans="1:4">
      <c r="A4434" s="12">
        <v>39339</v>
      </c>
      <c r="B4434" s="7">
        <v>7356500000000</v>
      </c>
      <c r="C4434" s="13">
        <v>3.3511475391675379E-2</v>
      </c>
      <c r="D4434" s="14">
        <v>304642646.94262296</v>
      </c>
    </row>
    <row r="4435" spans="1:4">
      <c r="A4435" s="12">
        <v>39342</v>
      </c>
      <c r="B4435" s="7">
        <v>7361900000000</v>
      </c>
      <c r="C4435" s="13">
        <v>3.1379514625886236E-2</v>
      </c>
      <c r="D4435" s="14">
        <v>304664594.18032789</v>
      </c>
    </row>
    <row r="4436" spans="1:4">
      <c r="A4436" s="12">
        <v>39343</v>
      </c>
      <c r="B4436" s="7">
        <v>7362128571428.5713</v>
      </c>
      <c r="C4436" s="13">
        <v>3.138987954186237E-2</v>
      </c>
      <c r="D4436" s="14">
        <v>304671909.92622954</v>
      </c>
    </row>
    <row r="4437" spans="1:4">
      <c r="A4437" s="12">
        <v>39344</v>
      </c>
      <c r="B4437" s="7">
        <v>7362357142857.1426</v>
      </c>
      <c r="C4437" s="13">
        <v>3.2968541488447446E-2</v>
      </c>
      <c r="D4437" s="14">
        <v>304679225.67213112</v>
      </c>
    </row>
    <row r="4438" spans="1:4">
      <c r="A4438" s="12">
        <v>39345</v>
      </c>
      <c r="B4438" s="7">
        <v>7362585714285.7139</v>
      </c>
      <c r="C4438" s="13">
        <v>3.3305026020784743E-2</v>
      </c>
      <c r="D4438" s="14">
        <v>304686541.41803277</v>
      </c>
    </row>
    <row r="4439" spans="1:4">
      <c r="A4439" s="12">
        <v>39346</v>
      </c>
      <c r="B4439" s="7">
        <v>7362814285714.2861</v>
      </c>
      <c r="C4439" s="13">
        <v>3.3557838230032284E-2</v>
      </c>
      <c r="D4439" s="14">
        <v>304693857.16393441</v>
      </c>
    </row>
    <row r="4440" spans="1:4">
      <c r="A4440" s="12">
        <v>39349</v>
      </c>
      <c r="B4440" s="7">
        <v>7363500000000</v>
      </c>
      <c r="C4440" s="13">
        <v>3.2440169165102679E-2</v>
      </c>
      <c r="D4440" s="14">
        <v>304715804.40163934</v>
      </c>
    </row>
    <row r="4441" spans="1:4">
      <c r="A4441" s="12">
        <v>39350</v>
      </c>
      <c r="B4441" s="7">
        <v>7353000000000</v>
      </c>
      <c r="C4441" s="13">
        <v>3.2987543789314046E-2</v>
      </c>
      <c r="D4441" s="14">
        <v>304723120.14754099</v>
      </c>
    </row>
    <row r="4442" spans="1:4">
      <c r="A4442" s="12">
        <v>39351</v>
      </c>
      <c r="B4442" s="7">
        <v>7342500000000</v>
      </c>
      <c r="C4442" s="13">
        <v>3.2446107971938573E-2</v>
      </c>
      <c r="D4442" s="14">
        <v>304730435.89344263</v>
      </c>
    </row>
    <row r="4443" spans="1:4">
      <c r="A4443" s="12">
        <v>39352</v>
      </c>
      <c r="B4443" s="7">
        <v>7332000000000</v>
      </c>
      <c r="C4443" s="13">
        <v>2.9583830039408253E-2</v>
      </c>
      <c r="D4443" s="14">
        <v>304737751.63934427</v>
      </c>
    </row>
    <row r="4444" spans="1:4">
      <c r="A4444" s="12">
        <v>39353</v>
      </c>
      <c r="B4444" s="7">
        <v>7321500000000</v>
      </c>
      <c r="C4444" s="13">
        <v>3.0158467887544744E-2</v>
      </c>
      <c r="D4444" s="14">
        <v>304745067.38524592</v>
      </c>
    </row>
    <row r="4445" spans="1:4">
      <c r="A4445" s="12">
        <v>39356</v>
      </c>
      <c r="B4445" s="7">
        <v>7290000000000</v>
      </c>
      <c r="C4445" s="13">
        <v>2.9962448501063596E-2</v>
      </c>
      <c r="D4445" s="14">
        <v>304767014.62295079</v>
      </c>
    </row>
    <row r="4446" spans="1:4">
      <c r="A4446" s="12">
        <v>39357</v>
      </c>
      <c r="B4446" s="7">
        <v>7293571428571.4287</v>
      </c>
      <c r="C4446" s="13">
        <v>2.8738973287034716E-2</v>
      </c>
      <c r="D4446" s="14">
        <v>304774330.36885244</v>
      </c>
    </row>
    <row r="4447" spans="1:4">
      <c r="A4447" s="12">
        <v>39358</v>
      </c>
      <c r="B4447" s="7">
        <v>7297142857142.8564</v>
      </c>
      <c r="C4447" s="13">
        <v>2.926408819604915E-2</v>
      </c>
      <c r="D4447" s="14">
        <v>304781646.11475408</v>
      </c>
    </row>
    <row r="4448" spans="1:4">
      <c r="A4448" s="12">
        <v>39359</v>
      </c>
      <c r="B4448" s="7">
        <v>7300714285714.2852</v>
      </c>
      <c r="C4448" s="13">
        <v>2.8366125270053558E-2</v>
      </c>
      <c r="D4448" s="14">
        <v>304788961.86065573</v>
      </c>
    </row>
    <row r="4449" spans="1:4">
      <c r="A4449" s="12">
        <v>39360</v>
      </c>
      <c r="B4449" s="7">
        <v>7304285714285.7148</v>
      </c>
      <c r="C4449" s="13">
        <v>2.9572992034009357E-2</v>
      </c>
      <c r="D4449" s="14">
        <v>304796277.60655737</v>
      </c>
    </row>
    <row r="4450" spans="1:4">
      <c r="A4450" s="12">
        <v>39363</v>
      </c>
      <c r="B4450" s="7">
        <v>7315000000000</v>
      </c>
      <c r="C4450" s="13">
        <v>3.1117185587242822E-2</v>
      </c>
      <c r="D4450" s="14">
        <v>304818224.8442623</v>
      </c>
    </row>
    <row r="4451" spans="1:4">
      <c r="A4451" s="12">
        <v>39364</v>
      </c>
      <c r="B4451" s="7">
        <v>7322142857142.8564</v>
      </c>
      <c r="C4451" s="13">
        <v>3.0657722471645121E-2</v>
      </c>
      <c r="D4451" s="14">
        <v>304825540.59016395</v>
      </c>
    </row>
    <row r="4452" spans="1:4">
      <c r="A4452" s="12">
        <v>39365</v>
      </c>
      <c r="B4452" s="7">
        <v>7329285714285.7148</v>
      </c>
      <c r="C4452" s="13">
        <v>2.97610013612375E-2</v>
      </c>
      <c r="D4452" s="14">
        <v>304832856.33606559</v>
      </c>
    </row>
    <row r="4453" spans="1:4">
      <c r="A4453" s="12">
        <v>39366</v>
      </c>
      <c r="B4453" s="7">
        <v>7336428571428.5713</v>
      </c>
      <c r="C4453" s="13">
        <v>2.9667661107644148E-2</v>
      </c>
      <c r="D4453" s="14">
        <v>304840172.08196723</v>
      </c>
    </row>
    <row r="4454" spans="1:4">
      <c r="A4454" s="12">
        <v>39367</v>
      </c>
      <c r="B4454" s="7">
        <v>7343571428571.4287</v>
      </c>
      <c r="C4454" s="13">
        <v>2.9151576563124122E-2</v>
      </c>
      <c r="D4454" s="14">
        <v>304847487.82786888</v>
      </c>
    </row>
    <row r="4455" spans="1:4">
      <c r="A4455" s="12">
        <v>39370</v>
      </c>
      <c r="B4455" s="7">
        <v>7365000000000</v>
      </c>
      <c r="C4455" s="13">
        <v>2.6864098942833634E-2</v>
      </c>
      <c r="D4455" s="14">
        <v>304869435.06557375</v>
      </c>
    </row>
    <row r="4456" spans="1:4">
      <c r="A4456" s="12">
        <v>39371</v>
      </c>
      <c r="B4456" s="7">
        <v>7364771428571.4287</v>
      </c>
      <c r="C4456" s="13">
        <v>2.6697851891057077E-2</v>
      </c>
      <c r="D4456" s="14">
        <v>304876750.8114754</v>
      </c>
    </row>
    <row r="4457" spans="1:4">
      <c r="A4457" s="12">
        <v>39372</v>
      </c>
      <c r="B4457" s="7">
        <v>7364542857142.8574</v>
      </c>
      <c r="C4457" s="13">
        <v>2.6484518388910604E-2</v>
      </c>
      <c r="D4457" s="14">
        <v>304884066.55737704</v>
      </c>
    </row>
    <row r="4458" spans="1:4">
      <c r="A4458" s="12">
        <v>39373</v>
      </c>
      <c r="B4458" s="7">
        <v>7364314285714.2861</v>
      </c>
      <c r="C4458" s="13">
        <v>2.6200012183711582E-2</v>
      </c>
      <c r="D4458" s="14">
        <v>304891382.30327868</v>
      </c>
    </row>
    <row r="4459" spans="1:4">
      <c r="A4459" s="12">
        <v>39374</v>
      </c>
      <c r="B4459" s="7">
        <v>7364085714285.7139</v>
      </c>
      <c r="C4459" s="13">
        <v>2.7479026119338824E-2</v>
      </c>
      <c r="D4459" s="14">
        <v>304898698.04918033</v>
      </c>
    </row>
    <row r="4460" spans="1:4">
      <c r="A4460" s="12">
        <v>39377</v>
      </c>
      <c r="B4460" s="7">
        <v>7363400000000</v>
      </c>
      <c r="C4460" s="13">
        <v>2.8287149193282693E-2</v>
      </c>
      <c r="D4460" s="14">
        <v>304920645.28688526</v>
      </c>
    </row>
    <row r="4461" spans="1:4">
      <c r="A4461" s="12">
        <v>39378</v>
      </c>
      <c r="B4461" s="7">
        <v>7358014285714.2852</v>
      </c>
      <c r="C4461" s="13">
        <v>2.9437211374977384E-2</v>
      </c>
      <c r="D4461" s="14">
        <v>304927961.03278691</v>
      </c>
    </row>
    <row r="4462" spans="1:4">
      <c r="A4462" s="12">
        <v>39379</v>
      </c>
      <c r="B4462" s="7">
        <v>7352628571428.5713</v>
      </c>
      <c r="C4462" s="13">
        <v>2.8139067744674569E-2</v>
      </c>
      <c r="D4462" s="14">
        <v>304935276.77868855</v>
      </c>
    </row>
    <row r="4463" spans="1:4">
      <c r="A4463" s="12">
        <v>39380</v>
      </c>
      <c r="B4463" s="7">
        <v>7347242857142.8574</v>
      </c>
      <c r="C4463" s="13">
        <v>2.649264259857419E-2</v>
      </c>
      <c r="D4463" s="14">
        <v>304942592.52459013</v>
      </c>
    </row>
    <row r="4464" spans="1:4">
      <c r="A4464" s="12">
        <v>39381</v>
      </c>
      <c r="B4464" s="7">
        <v>7341857142857.1426</v>
      </c>
      <c r="C4464" s="13">
        <v>2.6038038933873818E-2</v>
      </c>
      <c r="D4464" s="14">
        <v>304949908.27049178</v>
      </c>
    </row>
    <row r="4465" spans="1:4">
      <c r="A4465" s="12">
        <v>39384</v>
      </c>
      <c r="B4465" s="7">
        <v>7325700000000</v>
      </c>
      <c r="C4465" s="13">
        <v>2.5469708653121419E-2</v>
      </c>
      <c r="D4465" s="14">
        <v>304971855.50819671</v>
      </c>
    </row>
    <row r="4466" spans="1:4">
      <c r="A4466" s="12">
        <v>39385</v>
      </c>
      <c r="B4466" s="7">
        <v>7325985714285.7148</v>
      </c>
      <c r="C4466" s="13">
        <v>2.4204639702947377E-2</v>
      </c>
      <c r="D4466" s="14">
        <v>304979171.25409836</v>
      </c>
    </row>
    <row r="4467" spans="1:4">
      <c r="A4467" s="12">
        <v>39386</v>
      </c>
      <c r="B4467" s="7">
        <v>7326271428571.4287</v>
      </c>
      <c r="C4467" s="13">
        <v>2.2527187354783252E-2</v>
      </c>
      <c r="D4467" s="14">
        <v>304986487</v>
      </c>
    </row>
    <row r="4468" spans="1:4">
      <c r="A4468" s="12">
        <v>39387</v>
      </c>
      <c r="B4468" s="7">
        <v>7326557142857.1426</v>
      </c>
      <c r="C4468" s="13">
        <v>2.2105020322940511E-2</v>
      </c>
      <c r="D4468" s="14">
        <v>304993802.74590164</v>
      </c>
    </row>
    <row r="4469" spans="1:4">
      <c r="A4469" s="12">
        <v>39388</v>
      </c>
      <c r="B4469" s="7">
        <v>7326842857142.8564</v>
      </c>
      <c r="C4469" s="13">
        <v>2.203246814702153E-2</v>
      </c>
      <c r="D4469" s="14">
        <v>305001118.49180329</v>
      </c>
    </row>
    <row r="4470" spans="1:4">
      <c r="A4470" s="12">
        <v>39391</v>
      </c>
      <c r="B4470" s="7">
        <v>7327700000000</v>
      </c>
      <c r="C4470" s="13">
        <v>2.3405435721981695E-2</v>
      </c>
      <c r="D4470" s="14">
        <v>305023065.72950822</v>
      </c>
    </row>
    <row r="4471" spans="1:4">
      <c r="A4471" s="12">
        <v>39392</v>
      </c>
      <c r="B4471" s="7">
        <v>7336014285714.2852</v>
      </c>
      <c r="C4471" s="13">
        <v>2.3138841006317707E-2</v>
      </c>
      <c r="D4471" s="14">
        <v>305030381.47540987</v>
      </c>
    </row>
    <row r="4472" spans="1:4">
      <c r="A4472" s="12">
        <v>39393</v>
      </c>
      <c r="B4472" s="7">
        <v>7344328571428.5713</v>
      </c>
      <c r="C4472" s="13">
        <v>2.3821504269368715E-2</v>
      </c>
      <c r="D4472" s="14">
        <v>305037697.22131145</v>
      </c>
    </row>
    <row r="4473" spans="1:4">
      <c r="A4473" s="12">
        <v>39394</v>
      </c>
      <c r="B4473" s="7">
        <v>7352642857142.8564</v>
      </c>
      <c r="C4473" s="13">
        <v>2.379202510390601E-2</v>
      </c>
      <c r="D4473" s="14">
        <v>305045012.96721309</v>
      </c>
    </row>
    <row r="4474" spans="1:4">
      <c r="A4474" s="12">
        <v>39395</v>
      </c>
      <c r="B4474" s="7">
        <v>7360957142857.1426</v>
      </c>
      <c r="C4474" s="13">
        <v>2.3124443198139666E-2</v>
      </c>
      <c r="D4474" s="14">
        <v>305052328.71311474</v>
      </c>
    </row>
    <row r="4475" spans="1:4">
      <c r="A4475" s="12">
        <v>39398</v>
      </c>
      <c r="B4475" s="7">
        <v>7385900000000</v>
      </c>
      <c r="C4475" s="13">
        <v>2.3356952502093464E-2</v>
      </c>
      <c r="D4475" s="14">
        <v>305074275.95081967</v>
      </c>
    </row>
    <row r="4476" spans="1:4">
      <c r="A4476" s="12">
        <v>39399</v>
      </c>
      <c r="B4476" s="7">
        <v>7386171428571.4277</v>
      </c>
      <c r="C4476" s="13">
        <v>2.4186169330548651E-2</v>
      </c>
      <c r="D4476" s="14">
        <v>305081591.69672132</v>
      </c>
    </row>
    <row r="4477" spans="1:4">
      <c r="A4477" s="12">
        <v>39400</v>
      </c>
      <c r="B4477" s="7">
        <v>7386442857142.8574</v>
      </c>
      <c r="C4477" s="13">
        <v>2.3773504789727028E-2</v>
      </c>
      <c r="D4477" s="14">
        <v>305088907.44262296</v>
      </c>
    </row>
    <row r="4478" spans="1:4">
      <c r="A4478" s="12">
        <v>39401</v>
      </c>
      <c r="B4478" s="7">
        <v>7386714285714.2852</v>
      </c>
      <c r="C4478" s="13">
        <v>2.4287292053944962E-2</v>
      </c>
      <c r="D4478" s="14">
        <v>305096223.1885246</v>
      </c>
    </row>
    <row r="4479" spans="1:4">
      <c r="A4479" s="12">
        <v>39402</v>
      </c>
      <c r="B4479" s="7">
        <v>7386985714285.7148</v>
      </c>
      <c r="C4479" s="13">
        <v>2.3153427780817037E-2</v>
      </c>
      <c r="D4479" s="14">
        <v>305103538.93442625</v>
      </c>
    </row>
    <row r="4480" spans="1:4">
      <c r="A4480" s="12">
        <v>39405</v>
      </c>
      <c r="B4480" s="7">
        <v>7387800000000</v>
      </c>
      <c r="C4480" s="13">
        <v>2.3773732651314272E-2</v>
      </c>
      <c r="D4480" s="14">
        <v>305125486.17213112</v>
      </c>
    </row>
    <row r="4481" spans="1:4">
      <c r="A4481" s="12">
        <v>39406</v>
      </c>
      <c r="B4481" s="7">
        <v>7391957142857.1426</v>
      </c>
      <c r="C4481" s="13">
        <v>2.3826135111624978E-2</v>
      </c>
      <c r="D4481" s="14">
        <v>305132801.91803277</v>
      </c>
    </row>
    <row r="4482" spans="1:4">
      <c r="A4482" s="12">
        <v>39407</v>
      </c>
      <c r="B4482" s="7">
        <v>7396114285714.2861</v>
      </c>
      <c r="C4482" s="13">
        <v>2.3801651446795656E-2</v>
      </c>
      <c r="D4482" s="14">
        <v>305140117.66393441</v>
      </c>
    </row>
    <row r="4483" spans="1:4">
      <c r="A4483" s="12">
        <v>39409</v>
      </c>
      <c r="B4483" s="7">
        <v>7404428571428.5713</v>
      </c>
      <c r="C4483" s="13">
        <v>2.3216635112200432E-2</v>
      </c>
      <c r="D4483" s="14">
        <v>305154749.1557377</v>
      </c>
    </row>
    <row r="4484" spans="1:4">
      <c r="A4484" s="12">
        <v>39412</v>
      </c>
      <c r="B4484" s="7">
        <v>7416900000000</v>
      </c>
      <c r="C4484" s="13">
        <v>2.3269750326081248E-2</v>
      </c>
      <c r="D4484" s="14">
        <v>305176696.39344263</v>
      </c>
    </row>
    <row r="4485" spans="1:4">
      <c r="A4485" s="12">
        <v>39413</v>
      </c>
      <c r="B4485" s="7">
        <v>7416471428571.4277</v>
      </c>
      <c r="C4485" s="13">
        <v>2.4429292006994795E-2</v>
      </c>
      <c r="D4485" s="14">
        <v>305184012.13934427</v>
      </c>
    </row>
    <row r="4486" spans="1:4">
      <c r="A4486" s="12">
        <v>39414</v>
      </c>
      <c r="B4486" s="7">
        <v>7416042857142.8564</v>
      </c>
      <c r="C4486" s="13">
        <v>2.6419457240514987E-2</v>
      </c>
      <c r="D4486" s="14">
        <v>305191327.88524592</v>
      </c>
    </row>
    <row r="4487" spans="1:4">
      <c r="A4487" s="12">
        <v>39415</v>
      </c>
      <c r="B4487" s="7">
        <v>7415614285714.2852</v>
      </c>
      <c r="C4487" s="13">
        <v>2.5567685553295909E-2</v>
      </c>
      <c r="D4487" s="14">
        <v>305198643.63114756</v>
      </c>
    </row>
    <row r="4488" spans="1:4">
      <c r="A4488" s="12">
        <v>39416</v>
      </c>
      <c r="B4488" s="7">
        <v>7415185714285.7139</v>
      </c>
      <c r="C4488" s="13">
        <v>2.6614579964391809E-2</v>
      </c>
      <c r="D4488" s="14">
        <v>305205959.37704921</v>
      </c>
    </row>
    <row r="4489" spans="1:4">
      <c r="A4489" s="12">
        <v>39419</v>
      </c>
      <c r="B4489" s="7">
        <v>7413900000000</v>
      </c>
      <c r="C4489" s="13">
        <v>2.6734237707760247E-2</v>
      </c>
      <c r="D4489" s="14">
        <v>305227906.61475408</v>
      </c>
    </row>
    <row r="4490" spans="1:4">
      <c r="A4490" s="12">
        <v>39420</v>
      </c>
      <c r="B4490" s="7">
        <v>7417414285714.2852</v>
      </c>
      <c r="C4490" s="13">
        <v>2.71619285014408E-2</v>
      </c>
      <c r="D4490" s="14">
        <v>305235222.36065573</v>
      </c>
    </row>
    <row r="4491" spans="1:4">
      <c r="A4491" s="12">
        <v>39421</v>
      </c>
      <c r="B4491" s="7">
        <v>7420928571428.5713</v>
      </c>
      <c r="C4491" s="13">
        <v>2.7294474225427249E-2</v>
      </c>
      <c r="D4491" s="14">
        <v>305242538.10655737</v>
      </c>
    </row>
    <row r="4492" spans="1:4">
      <c r="A4492" s="12">
        <v>39422</v>
      </c>
      <c r="B4492" s="7">
        <v>7424442857142.8574</v>
      </c>
      <c r="C4492" s="13">
        <v>2.6121769439913619E-2</v>
      </c>
      <c r="D4492" s="14">
        <v>305249853.85245901</v>
      </c>
    </row>
    <row r="4493" spans="1:4">
      <c r="A4493" s="12">
        <v>39423</v>
      </c>
      <c r="B4493" s="7">
        <v>7427957142857.1426</v>
      </c>
      <c r="C4493" s="13">
        <v>2.7172905194158103E-2</v>
      </c>
      <c r="D4493" s="14">
        <v>305257169.59836066</v>
      </c>
    </row>
    <row r="4494" spans="1:4">
      <c r="A4494" s="12">
        <v>39426</v>
      </c>
      <c r="B4494" s="7">
        <v>7438500000000</v>
      </c>
      <c r="C4494" s="13">
        <v>2.7718535865217549E-2</v>
      </c>
      <c r="D4494" s="14">
        <v>305279116.83606559</v>
      </c>
    </row>
    <row r="4495" spans="1:4">
      <c r="A4495" s="12">
        <v>39427</v>
      </c>
      <c r="B4495" s="7">
        <v>7442000000000</v>
      </c>
      <c r="C4495" s="13">
        <v>2.6928644420469491E-2</v>
      </c>
      <c r="D4495" s="14">
        <v>305286432.58196723</v>
      </c>
    </row>
    <row r="4496" spans="1:4">
      <c r="A4496" s="12">
        <v>39428</v>
      </c>
      <c r="B4496" s="7">
        <v>7445500000000</v>
      </c>
      <c r="C4496" s="13">
        <v>2.4853826826324744E-2</v>
      </c>
      <c r="D4496" s="14">
        <v>305293748.32786888</v>
      </c>
    </row>
    <row r="4497" spans="1:4">
      <c r="A4497" s="12">
        <v>39429</v>
      </c>
      <c r="B4497" s="7">
        <v>7449000000000</v>
      </c>
      <c r="C4497" s="13">
        <v>2.6031717665065093E-2</v>
      </c>
      <c r="D4497" s="14">
        <v>305301064.07377046</v>
      </c>
    </row>
    <row r="4498" spans="1:4">
      <c r="A4498" s="12">
        <v>39430</v>
      </c>
      <c r="B4498" s="7">
        <v>7452500000000</v>
      </c>
      <c r="C4498" s="13">
        <v>2.6793892066393623E-2</v>
      </c>
      <c r="D4498" s="14">
        <v>305308379.81967211</v>
      </c>
    </row>
    <row r="4499" spans="1:4">
      <c r="A4499" s="12">
        <v>39433</v>
      </c>
      <c r="B4499" s="7">
        <v>7463000000000</v>
      </c>
      <c r="C4499" s="13">
        <v>2.6929790456588856E-2</v>
      </c>
      <c r="D4499" s="14">
        <v>305330327.05737704</v>
      </c>
    </row>
    <row r="4500" spans="1:4">
      <c r="A4500" s="12">
        <v>39434</v>
      </c>
      <c r="B4500" s="7">
        <v>7464885714285.7139</v>
      </c>
      <c r="C4500" s="13">
        <v>2.6643024420415381E-2</v>
      </c>
      <c r="D4500" s="14">
        <v>305337642.80327868</v>
      </c>
    </row>
    <row r="4501" spans="1:4">
      <c r="A4501" s="12">
        <v>39435</v>
      </c>
      <c r="B4501" s="7">
        <v>7466771428571.4287</v>
      </c>
      <c r="C4501" s="13">
        <v>2.6321063282228108E-2</v>
      </c>
      <c r="D4501" s="14">
        <v>305344958.54918033</v>
      </c>
    </row>
    <row r="4502" spans="1:4">
      <c r="A4502" s="12">
        <v>39436</v>
      </c>
      <c r="B4502" s="7">
        <v>7468657142857.1426</v>
      </c>
      <c r="C4502" s="13">
        <v>2.6493836570167136E-2</v>
      </c>
      <c r="D4502" s="14">
        <v>305352274.29508197</v>
      </c>
    </row>
    <row r="4503" spans="1:4">
      <c r="A4503" s="12">
        <v>39437</v>
      </c>
      <c r="B4503" s="7">
        <v>7470542857142.8574</v>
      </c>
      <c r="C4503" s="13">
        <v>2.5766243743684768E-2</v>
      </c>
      <c r="D4503" s="14">
        <v>305359590.04098362</v>
      </c>
    </row>
    <row r="4504" spans="1:4">
      <c r="A4504" s="12">
        <v>39440</v>
      </c>
      <c r="B4504" s="7">
        <v>7476200000000</v>
      </c>
      <c r="C4504" s="13">
        <v>2.606461020975993E-2</v>
      </c>
      <c r="D4504" s="14">
        <v>305381537.27868855</v>
      </c>
    </row>
    <row r="4505" spans="1:4">
      <c r="A4505" s="12">
        <v>39442</v>
      </c>
      <c r="B4505" s="7">
        <v>7475171428571.4287</v>
      </c>
      <c r="C4505" s="13">
        <v>2.5553091756208363E-2</v>
      </c>
      <c r="D4505" s="14">
        <v>305396168.77049178</v>
      </c>
    </row>
    <row r="4506" spans="1:4">
      <c r="A4506" s="12">
        <v>39443</v>
      </c>
      <c r="B4506" s="7">
        <v>7474657142857.1436</v>
      </c>
      <c r="C4506" s="13">
        <v>2.503097247114382E-2</v>
      </c>
      <c r="D4506" s="14">
        <v>305403484.51639342</v>
      </c>
    </row>
    <row r="4507" spans="1:4">
      <c r="A4507" s="12">
        <v>39444</v>
      </c>
      <c r="B4507" s="7">
        <v>7474142857142.8564</v>
      </c>
      <c r="C4507" s="13">
        <v>2.4533346106668161E-2</v>
      </c>
      <c r="D4507" s="14">
        <v>305410800.26229507</v>
      </c>
    </row>
    <row r="4508" spans="1:4">
      <c r="A4508" s="12">
        <v>39447</v>
      </c>
      <c r="B4508" s="7">
        <v>7472600000000</v>
      </c>
      <c r="C4508" s="13">
        <v>2.4286872371732146E-2</v>
      </c>
      <c r="D4508" s="14">
        <v>305432747.5</v>
      </c>
    </row>
    <row r="4509" spans="1:4">
      <c r="A4509" s="12">
        <v>39449</v>
      </c>
      <c r="B4509" s="7">
        <v>7476000000000</v>
      </c>
      <c r="C4509" s="13">
        <v>2.254206457657543E-2</v>
      </c>
      <c r="D4509" s="14">
        <v>305447378.99180329</v>
      </c>
    </row>
    <row r="4510" spans="1:4">
      <c r="A4510" s="12">
        <v>39450</v>
      </c>
      <c r="B4510" s="7">
        <v>7477700000000</v>
      </c>
      <c r="C4510" s="13">
        <v>2.3079001150896877E-2</v>
      </c>
      <c r="D4510" s="14">
        <v>305454694.73770493</v>
      </c>
    </row>
    <row r="4511" spans="1:4">
      <c r="A4511" s="12">
        <v>39451</v>
      </c>
      <c r="B4511" s="7">
        <v>7479400000000.001</v>
      </c>
      <c r="C4511" s="13">
        <v>2.2926186266047158E-2</v>
      </c>
      <c r="D4511" s="14">
        <v>305462010.48360658</v>
      </c>
    </row>
    <row r="4512" spans="1:4">
      <c r="A4512" s="12">
        <v>39454</v>
      </c>
      <c r="B4512" s="7">
        <v>7484500000000</v>
      </c>
      <c r="C4512" s="13">
        <v>2.3446507204448058E-2</v>
      </c>
      <c r="D4512" s="14">
        <v>305483957.72131145</v>
      </c>
    </row>
    <row r="4513" spans="1:4">
      <c r="A4513" s="12">
        <v>39455</v>
      </c>
      <c r="B4513" s="7">
        <v>7488057142857.1426</v>
      </c>
      <c r="C4513" s="13">
        <v>2.2953948051956021E-2</v>
      </c>
      <c r="D4513" s="14">
        <v>305491273.46721309</v>
      </c>
    </row>
    <row r="4514" spans="1:4">
      <c r="A4514" s="12">
        <v>39456</v>
      </c>
      <c r="B4514" s="7">
        <v>7491614285714.2861</v>
      </c>
      <c r="C4514" s="13">
        <v>2.2793386477375107E-2</v>
      </c>
      <c r="D4514" s="14">
        <v>305498589.21311474</v>
      </c>
    </row>
    <row r="4515" spans="1:4">
      <c r="A4515" s="12">
        <v>39457</v>
      </c>
      <c r="B4515" s="7">
        <v>7495171428571.4287</v>
      </c>
      <c r="C4515" s="13">
        <v>2.2863549694917967E-2</v>
      </c>
      <c r="D4515" s="14">
        <v>305505904.95901638</v>
      </c>
    </row>
    <row r="4516" spans="1:4">
      <c r="A4516" s="12">
        <v>39458</v>
      </c>
      <c r="B4516" s="7">
        <v>7498728571428.5713</v>
      </c>
      <c r="C4516" s="13">
        <v>2.3207893540249241E-2</v>
      </c>
      <c r="D4516" s="14">
        <v>305513220.70491803</v>
      </c>
    </row>
    <row r="4517" spans="1:4">
      <c r="A4517" s="12">
        <v>39461</v>
      </c>
      <c r="B4517" s="7">
        <v>7509400000000</v>
      </c>
      <c r="C4517" s="13">
        <v>2.2556216197180096E-2</v>
      </c>
      <c r="D4517" s="14">
        <v>305535167.94262296</v>
      </c>
    </row>
    <row r="4518" spans="1:4">
      <c r="A4518" s="12">
        <v>39462</v>
      </c>
      <c r="B4518" s="7">
        <v>7504542857142.8564</v>
      </c>
      <c r="C4518" s="13">
        <v>2.3413621765539711E-2</v>
      </c>
      <c r="D4518" s="14">
        <v>305542483.6885246</v>
      </c>
    </row>
    <row r="4519" spans="1:4">
      <c r="A4519" s="12">
        <v>39463</v>
      </c>
      <c r="B4519" s="7">
        <v>7499685714285.7139</v>
      </c>
      <c r="C4519" s="13">
        <v>2.3827916828961439E-2</v>
      </c>
      <c r="D4519" s="14">
        <v>305549799.43442625</v>
      </c>
    </row>
    <row r="4520" spans="1:4">
      <c r="A4520" s="12">
        <v>39464</v>
      </c>
      <c r="B4520" s="7">
        <v>7494828571428.5713</v>
      </c>
      <c r="C4520" s="13">
        <v>2.4119321859295943E-2</v>
      </c>
      <c r="D4520" s="14">
        <v>305557115.18032789</v>
      </c>
    </row>
    <row r="4521" spans="1:4">
      <c r="A4521" s="12">
        <v>39465</v>
      </c>
      <c r="B4521" s="7">
        <v>7489971428571.4277</v>
      </c>
      <c r="C4521" s="13">
        <v>2.4232309713573881E-2</v>
      </c>
      <c r="D4521" s="14">
        <v>305564430.92622954</v>
      </c>
    </row>
    <row r="4522" spans="1:4">
      <c r="A4522" s="12">
        <v>39469</v>
      </c>
      <c r="B4522" s="7">
        <v>7474114285714.2852</v>
      </c>
      <c r="C4522" s="13">
        <v>2.5243345308600649E-2</v>
      </c>
      <c r="D4522" s="14">
        <v>305593693.90983605</v>
      </c>
    </row>
    <row r="4523" spans="1:4">
      <c r="A4523" s="12">
        <v>39470</v>
      </c>
      <c r="B4523" s="7">
        <v>7472828571428.5713</v>
      </c>
      <c r="C4523" s="13">
        <v>2.6131240266000052E-2</v>
      </c>
      <c r="D4523" s="14">
        <v>305601009.6557377</v>
      </c>
    </row>
    <row r="4524" spans="1:4">
      <c r="A4524" s="12">
        <v>39471</v>
      </c>
      <c r="B4524" s="7">
        <v>7471542857142.8564</v>
      </c>
      <c r="C4524" s="13">
        <v>2.5005818776971351E-2</v>
      </c>
      <c r="D4524" s="14">
        <v>305608325.40163934</v>
      </c>
    </row>
    <row r="4525" spans="1:4">
      <c r="A4525" s="12">
        <v>39472</v>
      </c>
      <c r="B4525" s="7">
        <v>7470257142857.1426</v>
      </c>
      <c r="C4525" s="13">
        <v>2.422302104099635E-2</v>
      </c>
      <c r="D4525" s="14">
        <v>305615641.14754099</v>
      </c>
    </row>
    <row r="4526" spans="1:4">
      <c r="A4526" s="12">
        <v>39475</v>
      </c>
      <c r="B4526" s="7">
        <v>7466400000000</v>
      </c>
      <c r="C4526" s="13">
        <v>2.3863427925037525E-2</v>
      </c>
      <c r="D4526" s="14">
        <v>305637588.38524592</v>
      </c>
    </row>
    <row r="4527" spans="1:4">
      <c r="A4527" s="12">
        <v>39476</v>
      </c>
      <c r="B4527" s="7">
        <v>7462785714285.7139</v>
      </c>
      <c r="C4527" s="13">
        <v>2.3950046139366684E-2</v>
      </c>
      <c r="D4527" s="14">
        <v>305644904.13114756</v>
      </c>
    </row>
    <row r="4528" spans="1:4">
      <c r="A4528" s="12">
        <v>39477</v>
      </c>
      <c r="B4528" s="7">
        <v>7459171428571.4287</v>
      </c>
      <c r="C4528" s="13">
        <v>2.3666031094741753E-2</v>
      </c>
      <c r="D4528" s="14">
        <v>305652219.87704921</v>
      </c>
    </row>
    <row r="4529" spans="1:4">
      <c r="A4529" s="12">
        <v>39478</v>
      </c>
      <c r="B4529" s="7">
        <v>7455557142857.1426</v>
      </c>
      <c r="C4529" s="13">
        <v>2.375446351157243E-2</v>
      </c>
      <c r="D4529" s="14">
        <v>305659535.62295079</v>
      </c>
    </row>
    <row r="4530" spans="1:4">
      <c r="A4530" s="12">
        <v>39479</v>
      </c>
      <c r="B4530" s="7">
        <v>7451942857142.8574</v>
      </c>
      <c r="C4530" s="13">
        <v>2.5280553117606939E-2</v>
      </c>
      <c r="D4530" s="14">
        <v>305666851.36885244</v>
      </c>
    </row>
    <row r="4531" spans="1:4">
      <c r="A4531" s="12">
        <v>39482</v>
      </c>
      <c r="B4531" s="7">
        <v>7441100000000</v>
      </c>
      <c r="C4531" s="13">
        <v>2.4670403799419614E-2</v>
      </c>
      <c r="D4531" s="14">
        <v>305688798.60655737</v>
      </c>
    </row>
    <row r="4532" spans="1:4">
      <c r="A4532" s="12">
        <v>39483</v>
      </c>
      <c r="B4532" s="7">
        <v>7452200000000.001</v>
      </c>
      <c r="C4532" s="13">
        <v>2.4896656328963714E-2</v>
      </c>
      <c r="D4532" s="14">
        <v>305696114.35245901</v>
      </c>
    </row>
    <row r="4533" spans="1:4">
      <c r="A4533" s="12">
        <v>39484</v>
      </c>
      <c r="B4533" s="7">
        <v>7463300000000</v>
      </c>
      <c r="C4533" s="13">
        <v>2.5097240263221261E-2</v>
      </c>
      <c r="D4533" s="14">
        <v>305703430.09836066</v>
      </c>
    </row>
    <row r="4534" spans="1:4">
      <c r="A4534" s="12">
        <v>39485</v>
      </c>
      <c r="B4534" s="7">
        <v>7474400000000.001</v>
      </c>
      <c r="C4534" s="13">
        <v>2.457327078809815E-2</v>
      </c>
      <c r="D4534" s="14">
        <v>305710745.8442623</v>
      </c>
    </row>
    <row r="4535" spans="1:4">
      <c r="A4535" s="12">
        <v>39486</v>
      </c>
      <c r="B4535" s="7">
        <v>7485500000000</v>
      </c>
      <c r="C4535" s="13">
        <v>2.321632514821851E-2</v>
      </c>
      <c r="D4535" s="14">
        <v>305718061.59016395</v>
      </c>
    </row>
    <row r="4536" spans="1:4">
      <c r="A4536" s="12">
        <v>39489</v>
      </c>
      <c r="B4536" s="7">
        <v>7518800000000</v>
      </c>
      <c r="C4536" s="13">
        <v>2.2308171798202076E-2</v>
      </c>
      <c r="D4536" s="14">
        <v>305740008.82786888</v>
      </c>
    </row>
    <row r="4537" spans="1:4">
      <c r="A4537" s="12">
        <v>39490</v>
      </c>
      <c r="B4537" s="7">
        <v>7521214285714.2861</v>
      </c>
      <c r="C4537" s="13">
        <v>2.2678395431852724E-2</v>
      </c>
      <c r="D4537" s="14">
        <v>305747324.57377046</v>
      </c>
    </row>
    <row r="4538" spans="1:4">
      <c r="A4538" s="12">
        <v>39491</v>
      </c>
      <c r="B4538" s="7">
        <v>7523628571428.5713</v>
      </c>
      <c r="C4538" s="13">
        <v>2.2676041259445431E-2</v>
      </c>
      <c r="D4538" s="14">
        <v>305754640.31967211</v>
      </c>
    </row>
    <row r="4539" spans="1:4">
      <c r="A4539" s="12">
        <v>39492</v>
      </c>
      <c r="B4539" s="7">
        <v>7526042857142.8574</v>
      </c>
      <c r="C4539" s="13">
        <v>2.1427966368457035E-2</v>
      </c>
      <c r="D4539" s="14">
        <v>305761956.06557375</v>
      </c>
    </row>
    <row r="4540" spans="1:4">
      <c r="A4540" s="12">
        <v>39493</v>
      </c>
      <c r="B4540" s="7">
        <v>7528457142857.1426</v>
      </c>
      <c r="C4540" s="13">
        <v>2.1633783296855939E-2</v>
      </c>
      <c r="D4540" s="14">
        <v>305769271.8114754</v>
      </c>
    </row>
    <row r="4541" spans="1:4">
      <c r="A4541" s="12">
        <v>39497</v>
      </c>
      <c r="B4541" s="7">
        <v>7537900000000</v>
      </c>
      <c r="C4541" s="13">
        <v>2.0138525366727229E-2</v>
      </c>
      <c r="D4541" s="14">
        <v>305798534.79508197</v>
      </c>
    </row>
    <row r="4542" spans="1:4">
      <c r="A4542" s="12">
        <v>39498</v>
      </c>
      <c r="B4542" s="7">
        <v>7540100000000</v>
      </c>
      <c r="C4542" s="13">
        <v>2.001906567899334E-2</v>
      </c>
      <c r="D4542" s="14">
        <v>305805850.54098362</v>
      </c>
    </row>
    <row r="4543" spans="1:4">
      <c r="A4543" s="12">
        <v>39499</v>
      </c>
      <c r="B4543" s="7">
        <v>7542300000000</v>
      </c>
      <c r="C4543" s="13">
        <v>2.0642444459135816E-2</v>
      </c>
      <c r="D4543" s="14">
        <v>305813166.28688526</v>
      </c>
    </row>
    <row r="4544" spans="1:4">
      <c r="A4544" s="12">
        <v>39500</v>
      </c>
      <c r="B4544" s="7">
        <v>7544500000000</v>
      </c>
      <c r="C4544" s="13">
        <v>2.0073396134195787E-2</v>
      </c>
      <c r="D4544" s="14">
        <v>305820482.03278691</v>
      </c>
    </row>
    <row r="4545" spans="1:4">
      <c r="A4545" s="12">
        <v>39503</v>
      </c>
      <c r="B4545" s="7">
        <v>7551100000000</v>
      </c>
      <c r="C4545" s="13">
        <v>1.9926239203910335E-2</v>
      </c>
      <c r="D4545" s="14">
        <v>305842429.27049178</v>
      </c>
    </row>
    <row r="4546" spans="1:4">
      <c r="A4546" s="12">
        <v>39504</v>
      </c>
      <c r="B4546" s="7">
        <v>7552342857142.8574</v>
      </c>
      <c r="C4546" s="13">
        <v>1.958586862785891E-2</v>
      </c>
      <c r="D4546" s="14">
        <v>305849745.01639342</v>
      </c>
    </row>
    <row r="4547" spans="1:4">
      <c r="A4547" s="12">
        <v>39505</v>
      </c>
      <c r="B4547" s="7">
        <v>7553585714285.7148</v>
      </c>
      <c r="C4547" s="13">
        <v>2.0297297579589386E-2</v>
      </c>
      <c r="D4547" s="14">
        <v>305857060.76229507</v>
      </c>
    </row>
    <row r="4548" spans="1:4">
      <c r="A4548" s="12">
        <v>39506</v>
      </c>
      <c r="B4548" s="7">
        <v>7554828571428.5723</v>
      </c>
      <c r="C4548" s="13">
        <v>1.8914757882176867E-2</v>
      </c>
      <c r="D4548" s="14">
        <v>305864376.50819671</v>
      </c>
    </row>
    <row r="4549" spans="1:4">
      <c r="A4549" s="12">
        <v>39507</v>
      </c>
      <c r="B4549" s="7">
        <v>7556071428571.4287</v>
      </c>
      <c r="C4549" s="13">
        <v>1.9155659745793027E-2</v>
      </c>
      <c r="D4549" s="14">
        <v>305871692.25409836</v>
      </c>
    </row>
    <row r="4550" spans="1:4">
      <c r="A4550" s="12">
        <v>39510</v>
      </c>
      <c r="B4550" s="7">
        <v>7559800000000</v>
      </c>
      <c r="C4550" s="13">
        <v>1.9078796662814763E-2</v>
      </c>
      <c r="D4550" s="14">
        <v>305893639.49180329</v>
      </c>
    </row>
    <row r="4551" spans="1:4">
      <c r="A4551" s="12">
        <v>39511</v>
      </c>
      <c r="B4551" s="7">
        <v>7568357142857.1436</v>
      </c>
      <c r="C4551" s="13">
        <v>1.9610293787049534E-2</v>
      </c>
      <c r="D4551" s="14">
        <v>305900955.23770493</v>
      </c>
    </row>
    <row r="4552" spans="1:4">
      <c r="A4552" s="12">
        <v>39512</v>
      </c>
      <c r="B4552" s="7">
        <v>7576914285714.2861</v>
      </c>
      <c r="C4552" s="13">
        <v>1.8146233670309854E-2</v>
      </c>
      <c r="D4552" s="14">
        <v>305908270.98360658</v>
      </c>
    </row>
    <row r="4553" spans="1:4">
      <c r="A4553" s="12">
        <v>39513</v>
      </c>
      <c r="B4553" s="7">
        <v>7585471428571.4287</v>
      </c>
      <c r="C4553" s="13">
        <v>1.7989633863840768E-2</v>
      </c>
      <c r="D4553" s="14">
        <v>305915586.72950822</v>
      </c>
    </row>
    <row r="4554" spans="1:4">
      <c r="A4554" s="12">
        <v>39514</v>
      </c>
      <c r="B4554" s="7">
        <v>7594028571428.5713</v>
      </c>
      <c r="C4554" s="13">
        <v>1.8000409824556921E-2</v>
      </c>
      <c r="D4554" s="14">
        <v>305922902.47540987</v>
      </c>
    </row>
    <row r="4555" spans="1:4">
      <c r="A4555" s="12">
        <v>39517</v>
      </c>
      <c r="B4555" s="7">
        <v>7619700000000</v>
      </c>
      <c r="C4555" s="13">
        <v>1.7230457151271732E-2</v>
      </c>
      <c r="D4555" s="14">
        <v>305944849.71311474</v>
      </c>
    </row>
    <row r="4556" spans="1:4">
      <c r="A4556" s="12">
        <v>39518</v>
      </c>
      <c r="B4556" s="7">
        <v>7625900000000</v>
      </c>
      <c r="C4556" s="13">
        <v>1.7125859913778883E-2</v>
      </c>
      <c r="D4556" s="14">
        <v>305952165.45901638</v>
      </c>
    </row>
    <row r="4557" spans="1:4">
      <c r="A4557" s="12">
        <v>39519</v>
      </c>
      <c r="B4557" s="7">
        <v>7632100000000</v>
      </c>
      <c r="C4557" s="13">
        <v>1.6937126962573618E-2</v>
      </c>
      <c r="D4557" s="14">
        <v>305959481.20491803</v>
      </c>
    </row>
    <row r="4558" spans="1:4">
      <c r="A4558" s="12">
        <v>39520</v>
      </c>
      <c r="B4558" s="7">
        <v>7638300000000</v>
      </c>
      <c r="C4558" s="13">
        <v>1.6605992904026964E-2</v>
      </c>
      <c r="D4558" s="14">
        <v>305966796.95081967</v>
      </c>
    </row>
    <row r="4559" spans="1:4">
      <c r="A4559" s="12">
        <v>39521</v>
      </c>
      <c r="B4559" s="7">
        <v>7644500000000</v>
      </c>
      <c r="C4559" s="13">
        <v>1.7074075051907694E-2</v>
      </c>
      <c r="D4559" s="14">
        <v>305974112.69672132</v>
      </c>
    </row>
    <row r="4560" spans="1:4">
      <c r="A4560" s="12">
        <v>39524</v>
      </c>
      <c r="B4560" s="7">
        <v>7663100000000</v>
      </c>
      <c r="C4560" s="13">
        <v>1.8921796936307023E-2</v>
      </c>
      <c r="D4560" s="14">
        <v>305996059.93442625</v>
      </c>
    </row>
    <row r="4561" spans="1:4">
      <c r="A4561" s="12">
        <v>39525</v>
      </c>
      <c r="B4561" s="7">
        <v>7669042857142.8574</v>
      </c>
      <c r="C4561" s="13">
        <v>1.7833834048200336E-2</v>
      </c>
      <c r="D4561" s="14">
        <v>306003375.68032789</v>
      </c>
    </row>
    <row r="4562" spans="1:4">
      <c r="A4562" s="12">
        <v>39526</v>
      </c>
      <c r="B4562" s="7">
        <v>7674985714285.7148</v>
      </c>
      <c r="C4562" s="13">
        <v>1.9260280159347529E-2</v>
      </c>
      <c r="D4562" s="14">
        <v>306010691.42622954</v>
      </c>
    </row>
    <row r="4563" spans="1:4">
      <c r="A4563" s="12">
        <v>39527</v>
      </c>
      <c r="B4563" s="7">
        <v>7680928571428.5713</v>
      </c>
      <c r="C4563" s="13">
        <v>1.9644386324960458E-2</v>
      </c>
      <c r="D4563" s="14">
        <v>306018007.17213112</v>
      </c>
    </row>
    <row r="4564" spans="1:4">
      <c r="A4564" s="12">
        <v>39531</v>
      </c>
      <c r="B4564" s="7">
        <v>7704700000000</v>
      </c>
      <c r="C4564" s="13">
        <v>1.9395369268141161E-2</v>
      </c>
      <c r="D4564" s="14">
        <v>306047270.1557377</v>
      </c>
    </row>
    <row r="4565" spans="1:4">
      <c r="A4565" s="12">
        <v>39532</v>
      </c>
      <c r="B4565" s="7">
        <v>7703242857142.8574</v>
      </c>
      <c r="C4565" s="13">
        <v>1.9188721005691269E-2</v>
      </c>
      <c r="D4565" s="14">
        <v>306054585.90163934</v>
      </c>
    </row>
    <row r="4566" spans="1:4">
      <c r="A4566" s="12">
        <v>39533</v>
      </c>
      <c r="B4566" s="7">
        <v>7701785714285.7139</v>
      </c>
      <c r="C4566" s="13">
        <v>1.8160746446097626E-2</v>
      </c>
      <c r="D4566" s="14">
        <v>306061901.64754099</v>
      </c>
    </row>
    <row r="4567" spans="1:4">
      <c r="A4567" s="12">
        <v>39534</v>
      </c>
      <c r="B4567" s="7">
        <v>7700328571428.5713</v>
      </c>
      <c r="C4567" s="13">
        <v>1.7875570378574433E-2</v>
      </c>
      <c r="D4567" s="14">
        <v>306069217.39344263</v>
      </c>
    </row>
    <row r="4568" spans="1:4">
      <c r="A4568" s="12">
        <v>39535</v>
      </c>
      <c r="B4568" s="7">
        <v>7698871428571.4287</v>
      </c>
      <c r="C4568" s="13">
        <v>1.7882369052196079E-2</v>
      </c>
      <c r="D4568" s="14">
        <v>306076533.13934427</v>
      </c>
    </row>
    <row r="4569" spans="1:4">
      <c r="A4569" s="12">
        <v>39538</v>
      </c>
      <c r="B4569" s="7">
        <v>7694500000000</v>
      </c>
      <c r="C4569" s="13">
        <v>1.8158293655520921E-2</v>
      </c>
      <c r="D4569" s="14">
        <v>306098480.37704921</v>
      </c>
    </row>
    <row r="4570" spans="1:4">
      <c r="A4570" s="12">
        <v>39539</v>
      </c>
      <c r="B4570" s="7">
        <v>7695785714285.7148</v>
      </c>
      <c r="C4570" s="13">
        <v>1.8783250059905478E-2</v>
      </c>
      <c r="D4570" s="14">
        <v>306105796.12295079</v>
      </c>
    </row>
    <row r="4571" spans="1:4">
      <c r="A4571" s="12">
        <v>39540</v>
      </c>
      <c r="B4571" s="7">
        <v>7697071428571.4287</v>
      </c>
      <c r="C4571" s="13">
        <v>1.7970522119580397E-2</v>
      </c>
      <c r="D4571" s="14">
        <v>306113111.86885244</v>
      </c>
    </row>
    <row r="4572" spans="1:4">
      <c r="A4572" s="12">
        <v>39541</v>
      </c>
      <c r="B4572" s="7">
        <v>7698357142857.1436</v>
      </c>
      <c r="C4572" s="13">
        <v>1.8730508964495952E-2</v>
      </c>
      <c r="D4572" s="14">
        <v>306120427.61475408</v>
      </c>
    </row>
    <row r="4573" spans="1:4">
      <c r="A4573" s="12">
        <v>39542</v>
      </c>
      <c r="B4573" s="7">
        <v>7699642857142.8564</v>
      </c>
      <c r="C4573" s="13">
        <v>1.848026143867507E-2</v>
      </c>
      <c r="D4573" s="14">
        <v>306127743.36065573</v>
      </c>
    </row>
    <row r="4574" spans="1:4">
      <c r="A4574" s="12">
        <v>39545</v>
      </c>
      <c r="B4574" s="7">
        <v>7703500000000</v>
      </c>
      <c r="C4574" s="13">
        <v>1.7349241834540896E-2</v>
      </c>
      <c r="D4574" s="14">
        <v>306149690.59836066</v>
      </c>
    </row>
    <row r="4575" spans="1:4">
      <c r="A4575" s="12">
        <v>39546</v>
      </c>
      <c r="B4575" s="7">
        <v>7714957142857.1426</v>
      </c>
      <c r="C4575" s="13">
        <v>1.7562624470201748E-2</v>
      </c>
      <c r="D4575" s="14">
        <v>306157006.3442623</v>
      </c>
    </row>
    <row r="4576" spans="1:4">
      <c r="A4576" s="12">
        <v>39547</v>
      </c>
      <c r="B4576" s="7">
        <v>7726414285714.2861</v>
      </c>
      <c r="C4576" s="13">
        <v>1.6734340597661622E-2</v>
      </c>
      <c r="D4576" s="14">
        <v>306164322.09016395</v>
      </c>
    </row>
    <row r="4577" spans="1:4">
      <c r="A4577" s="12">
        <v>39548</v>
      </c>
      <c r="B4577" s="7">
        <v>7737871428571.4287</v>
      </c>
      <c r="C4577" s="13">
        <v>1.6796373869491774E-2</v>
      </c>
      <c r="D4577" s="14">
        <v>306171637.83606559</v>
      </c>
    </row>
    <row r="4578" spans="1:4">
      <c r="A4578" s="12">
        <v>39549</v>
      </c>
      <c r="B4578" s="7">
        <v>7749328571428.5713</v>
      </c>
      <c r="C4578" s="13">
        <v>1.704540360484896E-2</v>
      </c>
      <c r="D4578" s="14">
        <v>306178953.58196723</v>
      </c>
    </row>
    <row r="4579" spans="1:4">
      <c r="A4579" s="12">
        <v>39552</v>
      </c>
      <c r="B4579" s="7">
        <v>7783700000000</v>
      </c>
      <c r="C4579" s="13">
        <v>1.6617746942827617E-2</v>
      </c>
      <c r="D4579" s="14">
        <v>306200900.81967211</v>
      </c>
    </row>
    <row r="4580" spans="1:4">
      <c r="A4580" s="12">
        <v>39553</v>
      </c>
      <c r="B4580" s="7">
        <v>7784028571428.5713</v>
      </c>
      <c r="C4580" s="13">
        <v>1.6138516781624639E-2</v>
      </c>
      <c r="D4580" s="14">
        <v>306208216.56557375</v>
      </c>
    </row>
    <row r="4581" spans="1:4">
      <c r="A4581" s="12">
        <v>39554</v>
      </c>
      <c r="B4581" s="7">
        <v>7784357142857.1436</v>
      </c>
      <c r="C4581" s="13">
        <v>1.5732216199960916E-2</v>
      </c>
      <c r="D4581" s="14">
        <v>306215532.3114754</v>
      </c>
    </row>
    <row r="4582" spans="1:4">
      <c r="A4582" s="12">
        <v>39555</v>
      </c>
      <c r="B4582" s="7">
        <v>7784685714285.7139</v>
      </c>
      <c r="C4582" s="13">
        <v>1.5797406567514372E-2</v>
      </c>
      <c r="D4582" s="14">
        <v>306222848.05737704</v>
      </c>
    </row>
    <row r="4583" spans="1:4">
      <c r="A4583" s="12">
        <v>39556</v>
      </c>
      <c r="B4583" s="7">
        <v>7785014285714.2852</v>
      </c>
      <c r="C4583" s="13">
        <v>1.5327804278316181E-2</v>
      </c>
      <c r="D4583" s="14">
        <v>306230163.80327868</v>
      </c>
    </row>
    <row r="4584" spans="1:4">
      <c r="A4584" s="12">
        <v>39559</v>
      </c>
      <c r="B4584" s="7">
        <v>7786000000000</v>
      </c>
      <c r="C4584" s="13">
        <v>1.5081733577122378E-2</v>
      </c>
      <c r="D4584" s="14">
        <v>306252111.04098362</v>
      </c>
    </row>
    <row r="4585" spans="1:4">
      <c r="A4585" s="12">
        <v>39560</v>
      </c>
      <c r="B4585" s="7">
        <v>7784328571428.5713</v>
      </c>
      <c r="C4585" s="13">
        <v>1.4969060152299584E-2</v>
      </c>
      <c r="D4585" s="14">
        <v>306259426.78688526</v>
      </c>
    </row>
    <row r="4586" spans="1:4">
      <c r="A4586" s="12">
        <v>39561</v>
      </c>
      <c r="B4586" s="7">
        <v>7782657142857.1436</v>
      </c>
      <c r="C4586" s="13">
        <v>1.4928375137093533E-2</v>
      </c>
      <c r="D4586" s="14">
        <v>306266742.53278691</v>
      </c>
    </row>
    <row r="4587" spans="1:4">
      <c r="A4587" s="12">
        <v>39562</v>
      </c>
      <c r="B4587" s="7">
        <v>7780985714285.7148</v>
      </c>
      <c r="C4587" s="13">
        <v>1.5202422739292329E-2</v>
      </c>
      <c r="D4587" s="14">
        <v>306274058.27868855</v>
      </c>
    </row>
    <row r="4588" spans="1:4">
      <c r="A4588" s="12">
        <v>39563</v>
      </c>
      <c r="B4588" s="7">
        <v>7779314285714.2861</v>
      </c>
      <c r="C4588" s="13">
        <v>1.4724864893944169E-2</v>
      </c>
      <c r="D4588" s="14">
        <v>306281374.02459013</v>
      </c>
    </row>
    <row r="4589" spans="1:4">
      <c r="A4589" s="12">
        <v>39566</v>
      </c>
      <c r="B4589" s="7">
        <v>7774300000000</v>
      </c>
      <c r="C4589" s="13">
        <v>1.4401841631950544E-2</v>
      </c>
      <c r="D4589" s="14">
        <v>306303321.26229507</v>
      </c>
    </row>
    <row r="4590" spans="1:4">
      <c r="A4590" s="12">
        <v>39567</v>
      </c>
      <c r="B4590" s="7">
        <v>7755385714285.7139</v>
      </c>
      <c r="C4590" s="13">
        <v>1.5207856584755063E-2</v>
      </c>
      <c r="D4590" s="14">
        <v>306310637.00819671</v>
      </c>
    </row>
    <row r="4591" spans="1:4">
      <c r="A4591" s="12">
        <v>39568</v>
      </c>
      <c r="B4591" s="7">
        <v>7736471428571.4287</v>
      </c>
      <c r="C4591" s="13">
        <v>1.5495062623663276E-2</v>
      </c>
      <c r="D4591" s="14">
        <v>306317952.75409836</v>
      </c>
    </row>
    <row r="4592" spans="1:4">
      <c r="A4592" s="12">
        <v>39569</v>
      </c>
      <c r="B4592" s="7">
        <v>7717557142857.1426</v>
      </c>
      <c r="C4592" s="13">
        <v>1.5917567552566819E-2</v>
      </c>
      <c r="D4592" s="14">
        <v>306325268.5</v>
      </c>
    </row>
    <row r="4593" spans="1:4">
      <c r="A4593" s="12">
        <v>39570</v>
      </c>
      <c r="B4593" s="7">
        <v>7698642857142.8564</v>
      </c>
      <c r="C4593" s="13">
        <v>1.5179003275409933E-2</v>
      </c>
      <c r="D4593" s="14">
        <v>306332584.24590164</v>
      </c>
    </row>
    <row r="4594" spans="1:4">
      <c r="A4594" s="12">
        <v>39573</v>
      </c>
      <c r="B4594" s="7">
        <v>7641900000000</v>
      </c>
      <c r="C4594" s="13">
        <v>1.4344658722768557E-2</v>
      </c>
      <c r="D4594" s="14">
        <v>306354531.48360658</v>
      </c>
    </row>
    <row r="4595" spans="1:4">
      <c r="A4595" s="12">
        <v>39574</v>
      </c>
      <c r="B4595" s="7">
        <v>7645971428571.4277</v>
      </c>
      <c r="C4595" s="13">
        <v>1.4152112722205476E-2</v>
      </c>
      <c r="D4595" s="14">
        <v>306361847.22950822</v>
      </c>
    </row>
    <row r="4596" spans="1:4">
      <c r="A4596" s="12">
        <v>39575</v>
      </c>
      <c r="B4596" s="7">
        <v>7650042857142.8564</v>
      </c>
      <c r="C4596" s="13">
        <v>1.3801832584917958E-2</v>
      </c>
      <c r="D4596" s="14">
        <v>306369162.97540987</v>
      </c>
    </row>
    <row r="4597" spans="1:4">
      <c r="A4597" s="12">
        <v>39576</v>
      </c>
      <c r="B4597" s="7">
        <v>7654114285714.2852</v>
      </c>
      <c r="C4597" s="13">
        <v>1.3844345365351242E-2</v>
      </c>
      <c r="D4597" s="14">
        <v>306376478.72131145</v>
      </c>
    </row>
    <row r="4598" spans="1:4">
      <c r="A4598" s="12">
        <v>39577</v>
      </c>
      <c r="B4598" s="7">
        <v>7658185714285.7139</v>
      </c>
      <c r="C4598" s="13">
        <v>1.3361918162858092E-2</v>
      </c>
      <c r="D4598" s="14">
        <v>306383794.46721309</v>
      </c>
    </row>
    <row r="4599" spans="1:4">
      <c r="A4599" s="12">
        <v>39580</v>
      </c>
      <c r="B4599" s="7">
        <v>7670400000000</v>
      </c>
      <c r="C4599" s="13">
        <v>1.3749695221979443E-2</v>
      </c>
      <c r="D4599" s="14">
        <v>306405741.70491803</v>
      </c>
    </row>
    <row r="4600" spans="1:4">
      <c r="A4600" s="12">
        <v>39581</v>
      </c>
      <c r="B4600" s="7">
        <v>7671685714285.7139</v>
      </c>
      <c r="C4600" s="13">
        <v>1.3477167440607632E-2</v>
      </c>
      <c r="D4600" s="14">
        <v>306413057.45081967</v>
      </c>
    </row>
    <row r="4601" spans="1:4">
      <c r="A4601" s="12">
        <v>39582</v>
      </c>
      <c r="B4601" s="7">
        <v>7672971428571.4277</v>
      </c>
      <c r="C4601" s="13">
        <v>1.3501834630008853E-2</v>
      </c>
      <c r="D4601" s="14">
        <v>306420373.19672132</v>
      </c>
    </row>
    <row r="4602" spans="1:4">
      <c r="A4602" s="12">
        <v>39583</v>
      </c>
      <c r="B4602" s="7">
        <v>7674257142857.1426</v>
      </c>
      <c r="C4602" s="13">
        <v>1.3676901842527112E-2</v>
      </c>
      <c r="D4602" s="14">
        <v>306427688.94262296</v>
      </c>
    </row>
    <row r="4603" spans="1:4">
      <c r="A4603" s="12">
        <v>39584</v>
      </c>
      <c r="B4603" s="7">
        <v>7675542857142.8564</v>
      </c>
      <c r="C4603" s="13">
        <v>1.3708529120992545E-2</v>
      </c>
      <c r="D4603" s="14">
        <v>306435004.6885246</v>
      </c>
    </row>
    <row r="4604" spans="1:4">
      <c r="A4604" s="12">
        <v>39587</v>
      </c>
      <c r="B4604" s="7">
        <v>7679400000000</v>
      </c>
      <c r="C4604" s="13">
        <v>1.3753603472395452E-2</v>
      </c>
      <c r="D4604" s="14">
        <v>306456951.92622954</v>
      </c>
    </row>
    <row r="4605" spans="1:4">
      <c r="A4605" s="12">
        <v>39588</v>
      </c>
      <c r="B4605" s="7">
        <v>7680057142857.1426</v>
      </c>
      <c r="C4605" s="13">
        <v>1.3175773025339928E-2</v>
      </c>
      <c r="D4605" s="14">
        <v>306464267.67213112</v>
      </c>
    </row>
    <row r="4606" spans="1:4">
      <c r="A4606" s="12">
        <v>39589</v>
      </c>
      <c r="B4606" s="7">
        <v>7680714285714.2852</v>
      </c>
      <c r="C4606" s="13">
        <v>1.2557161463247877E-2</v>
      </c>
      <c r="D4606" s="14">
        <v>306471583.41803277</v>
      </c>
    </row>
    <row r="4607" spans="1:4">
      <c r="A4607" s="12">
        <v>39590</v>
      </c>
      <c r="B4607" s="7">
        <v>7681371428571.4287</v>
      </c>
      <c r="C4607" s="13">
        <v>1.2739731281029499E-2</v>
      </c>
      <c r="D4607" s="14">
        <v>306478899.16393441</v>
      </c>
    </row>
    <row r="4608" spans="1:4">
      <c r="A4608" s="12">
        <v>39591</v>
      </c>
      <c r="B4608" s="7">
        <v>7682028571428.5713</v>
      </c>
      <c r="C4608" s="13">
        <v>1.248675865434231E-2</v>
      </c>
      <c r="D4608" s="14">
        <v>306486214.90983605</v>
      </c>
    </row>
    <row r="4609" spans="1:4">
      <c r="A4609" s="12">
        <v>39595</v>
      </c>
      <c r="B4609" s="7">
        <v>7681300000000</v>
      </c>
      <c r="C4609" s="13">
        <v>1.2859705335557419E-2</v>
      </c>
      <c r="D4609" s="14">
        <v>306515477.89344263</v>
      </c>
    </row>
    <row r="4610" spans="1:4">
      <c r="A4610" s="12">
        <v>39596</v>
      </c>
      <c r="B4610" s="7">
        <v>7678600000000</v>
      </c>
      <c r="C4610" s="13">
        <v>1.2555250296305914E-2</v>
      </c>
      <c r="D4610" s="14">
        <v>306522793.63934427</v>
      </c>
    </row>
    <row r="4611" spans="1:4">
      <c r="A4611" s="12">
        <v>39597</v>
      </c>
      <c r="B4611" s="7">
        <v>7675900000000.001</v>
      </c>
      <c r="C4611" s="13">
        <v>1.3348552158148379E-2</v>
      </c>
      <c r="D4611" s="14">
        <v>306530109.38524592</v>
      </c>
    </row>
    <row r="4612" spans="1:4">
      <c r="A4612" s="12">
        <v>39598</v>
      </c>
      <c r="B4612" s="7">
        <v>7673200000000</v>
      </c>
      <c r="C4612" s="13">
        <v>1.3089402663757037E-2</v>
      </c>
      <c r="D4612" s="14">
        <v>306537425.13114756</v>
      </c>
    </row>
    <row r="4613" spans="1:4">
      <c r="A4613" s="12">
        <v>39601</v>
      </c>
      <c r="B4613" s="7">
        <v>7665100000000</v>
      </c>
      <c r="C4613" s="13">
        <v>1.2845355875663928E-2</v>
      </c>
      <c r="D4613" s="14">
        <v>306559372.36885244</v>
      </c>
    </row>
    <row r="4614" spans="1:4">
      <c r="A4614" s="12">
        <v>39602</v>
      </c>
      <c r="B4614" s="7">
        <v>7670142857142.8574</v>
      </c>
      <c r="C4614" s="13">
        <v>1.3029964901373463E-2</v>
      </c>
      <c r="D4614" s="14">
        <v>306566688.11475408</v>
      </c>
    </row>
    <row r="4615" spans="1:4">
      <c r="A4615" s="12">
        <v>39603</v>
      </c>
      <c r="B4615" s="7">
        <v>7675185714285.7139</v>
      </c>
      <c r="C4615" s="13">
        <v>1.3140032324447737E-2</v>
      </c>
      <c r="D4615" s="14">
        <v>306574003.86065573</v>
      </c>
    </row>
    <row r="4616" spans="1:4">
      <c r="A4616" s="12">
        <v>39604</v>
      </c>
      <c r="B4616" s="7">
        <v>7680228571428.5713</v>
      </c>
      <c r="C4616" s="13">
        <v>1.2468809525633904E-2</v>
      </c>
      <c r="D4616" s="14">
        <v>306581319.60655737</v>
      </c>
    </row>
    <row r="4617" spans="1:4">
      <c r="A4617" s="12">
        <v>39605</v>
      </c>
      <c r="B4617" s="7">
        <v>7685271428571.4287</v>
      </c>
      <c r="C4617" s="13">
        <v>1.1370116834763079E-2</v>
      </c>
      <c r="D4617" s="14">
        <v>306588635.35245901</v>
      </c>
    </row>
    <row r="4618" spans="1:4">
      <c r="A4618" s="12">
        <v>39608</v>
      </c>
      <c r="B4618" s="7">
        <v>7700400000000</v>
      </c>
      <c r="C4618" s="13">
        <v>1.1791799344284853E-2</v>
      </c>
      <c r="D4618" s="14">
        <v>306610582.59016395</v>
      </c>
    </row>
    <row r="4619" spans="1:4">
      <c r="A4619" s="12">
        <v>39609</v>
      </c>
      <c r="B4619" s="7">
        <v>7704228571428.5713</v>
      </c>
      <c r="C4619" s="13">
        <v>1.2174629031222205E-2</v>
      </c>
      <c r="D4619" s="14">
        <v>306617898.33606559</v>
      </c>
    </row>
    <row r="4620" spans="1:4">
      <c r="A4620" s="12">
        <v>39610</v>
      </c>
      <c r="B4620" s="7">
        <v>7708057142857.1426</v>
      </c>
      <c r="C4620" s="13">
        <v>1.1574434192594938E-2</v>
      </c>
      <c r="D4620" s="14">
        <v>306625214.08196723</v>
      </c>
    </row>
    <row r="4621" spans="1:4">
      <c r="A4621" s="12">
        <v>39611</v>
      </c>
      <c r="B4621" s="7">
        <v>7711885714285.7139</v>
      </c>
      <c r="C4621" s="13">
        <v>1.1460759176696228E-2</v>
      </c>
      <c r="D4621" s="14">
        <v>306632529.82786888</v>
      </c>
    </row>
    <row r="4622" spans="1:4">
      <c r="A4622" s="12">
        <v>39612</v>
      </c>
      <c r="B4622" s="7">
        <v>7715714285714.2852</v>
      </c>
      <c r="C4622" s="13">
        <v>1.1727526067114552E-2</v>
      </c>
      <c r="D4622" s="14">
        <v>306639845.57377046</v>
      </c>
    </row>
    <row r="4623" spans="1:4">
      <c r="A4623" s="12">
        <v>39615</v>
      </c>
      <c r="B4623" s="7">
        <v>7727200000000</v>
      </c>
      <c r="C4623" s="13">
        <v>1.1574677305695785E-2</v>
      </c>
      <c r="D4623" s="14">
        <v>306661792.8114754</v>
      </c>
    </row>
    <row r="4624" spans="1:4">
      <c r="A4624" s="12">
        <v>39616</v>
      </c>
      <c r="B4624" s="7">
        <v>7728014285714.2852</v>
      </c>
      <c r="C4624" s="13">
        <v>1.1617438221570832E-2</v>
      </c>
      <c r="D4624" s="14">
        <v>306669108.55737704</v>
      </c>
    </row>
    <row r="4625" spans="1:4">
      <c r="A4625" s="12">
        <v>39617</v>
      </c>
      <c r="B4625" s="7">
        <v>7728828571428.5713</v>
      </c>
      <c r="C4625" s="13">
        <v>1.1239960896971419E-2</v>
      </c>
      <c r="D4625" s="14">
        <v>306676424.30327868</v>
      </c>
    </row>
    <row r="4626" spans="1:4">
      <c r="A4626" s="12">
        <v>39618</v>
      </c>
      <c r="B4626" s="7">
        <v>7729642857142.8564</v>
      </c>
      <c r="C4626" s="13">
        <v>1.1860260813053573E-2</v>
      </c>
      <c r="D4626" s="14">
        <v>306683740.04918033</v>
      </c>
    </row>
    <row r="4627" spans="1:4">
      <c r="A4627" s="12">
        <v>39619</v>
      </c>
      <c r="B4627" s="7">
        <v>7730457142857.1426</v>
      </c>
      <c r="C4627" s="13">
        <v>1.1540141398012198E-2</v>
      </c>
      <c r="D4627" s="14">
        <v>306691055.79508197</v>
      </c>
    </row>
    <row r="4628" spans="1:4">
      <c r="A4628" s="12">
        <v>39622</v>
      </c>
      <c r="B4628" s="7">
        <v>7732900000000</v>
      </c>
      <c r="C4628" s="13">
        <v>1.1240042256751423E-2</v>
      </c>
      <c r="D4628" s="14">
        <v>306713003.03278691</v>
      </c>
    </row>
    <row r="4629" spans="1:4">
      <c r="A4629" s="12">
        <v>39623</v>
      </c>
      <c r="B4629" s="7">
        <v>7724571428571.4287</v>
      </c>
      <c r="C4629" s="13">
        <v>1.1319873989302696E-2</v>
      </c>
      <c r="D4629" s="14">
        <v>306720318.77868855</v>
      </c>
    </row>
    <row r="4630" spans="1:4">
      <c r="A4630" s="12">
        <v>39624</v>
      </c>
      <c r="B4630" s="7">
        <v>7716242857142.8574</v>
      </c>
      <c r="C4630" s="13">
        <v>1.1683849175937381E-2</v>
      </c>
      <c r="D4630" s="14">
        <v>306727634.52459013</v>
      </c>
    </row>
    <row r="4631" spans="1:4">
      <c r="A4631" s="12">
        <v>39625</v>
      </c>
      <c r="B4631" s="7">
        <v>7707914285714.2861</v>
      </c>
      <c r="C4631" s="13">
        <v>1.1042662478148944E-2</v>
      </c>
      <c r="D4631" s="14">
        <v>306734950.27049178</v>
      </c>
    </row>
    <row r="4632" spans="1:4">
      <c r="A4632" s="12">
        <v>39626</v>
      </c>
      <c r="B4632" s="7">
        <v>7699585714285.7139</v>
      </c>
      <c r="C4632" s="13">
        <v>1.0948317289437867E-2</v>
      </c>
      <c r="D4632" s="14">
        <v>306742266.01639342</v>
      </c>
    </row>
    <row r="4633" spans="1:4">
      <c r="A4633" s="12">
        <v>39629</v>
      </c>
      <c r="B4633" s="7">
        <v>7674600000000</v>
      </c>
      <c r="C4633" s="13">
        <v>1.0888654557229651E-2</v>
      </c>
      <c r="D4633" s="14">
        <v>306764213.25409836</v>
      </c>
    </row>
    <row r="4634" spans="1:4">
      <c r="A4634" s="12">
        <v>39630</v>
      </c>
      <c r="B4634" s="7">
        <v>7673814285714.2861</v>
      </c>
      <c r="C4634" s="13">
        <v>1.0841639243628829E-2</v>
      </c>
      <c r="D4634" s="14">
        <v>306771529</v>
      </c>
    </row>
    <row r="4635" spans="1:4">
      <c r="A4635" s="12">
        <v>39631</v>
      </c>
      <c r="B4635" s="7">
        <v>7673028571428.5723</v>
      </c>
      <c r="C4635" s="13">
        <v>1.06969390424665E-2</v>
      </c>
      <c r="D4635" s="14">
        <v>306776937.24383563</v>
      </c>
    </row>
    <row r="4636" spans="1:4">
      <c r="A4636" s="12">
        <v>39632</v>
      </c>
      <c r="B4636" s="7">
        <v>7672242857142.8574</v>
      </c>
      <c r="C4636" s="13">
        <v>1.0469735708958271E-2</v>
      </c>
      <c r="D4636" s="14">
        <v>306782345.48767126</v>
      </c>
    </row>
    <row r="4637" spans="1:4">
      <c r="A4637" s="12">
        <v>39636</v>
      </c>
      <c r="B4637" s="7">
        <v>7669100000000</v>
      </c>
      <c r="C4637" s="13">
        <v>1.1092892224122294E-2</v>
      </c>
      <c r="D4637" s="14">
        <v>306803978.46301371</v>
      </c>
    </row>
    <row r="4638" spans="1:4">
      <c r="A4638" s="12">
        <v>39637</v>
      </c>
      <c r="B4638" s="7">
        <v>7680857142857.1436</v>
      </c>
      <c r="C4638" s="13">
        <v>1.1919811910344722E-2</v>
      </c>
      <c r="D4638" s="14">
        <v>306809386.70684934</v>
      </c>
    </row>
    <row r="4639" spans="1:4">
      <c r="A4639" s="12">
        <v>39638</v>
      </c>
      <c r="B4639" s="7">
        <v>7692614285714.2861</v>
      </c>
      <c r="C4639" s="13">
        <v>1.2166570504264253E-2</v>
      </c>
      <c r="D4639" s="14">
        <v>306814794.95068491</v>
      </c>
    </row>
    <row r="4640" spans="1:4">
      <c r="A4640" s="12">
        <v>39639</v>
      </c>
      <c r="B4640" s="7">
        <v>7704371428571.4287</v>
      </c>
      <c r="C4640" s="13">
        <v>1.1484805213998235E-2</v>
      </c>
      <c r="D4640" s="14">
        <v>306820203.19452053</v>
      </c>
    </row>
    <row r="4641" spans="1:4">
      <c r="A4641" s="12">
        <v>39640</v>
      </c>
      <c r="B4641" s="7">
        <v>7716128571428.5713</v>
      </c>
      <c r="C4641" s="13">
        <v>1.1478819721881075E-2</v>
      </c>
      <c r="D4641" s="14">
        <v>306825611.43835616</v>
      </c>
    </row>
    <row r="4642" spans="1:4">
      <c r="A4642" s="12">
        <v>39643</v>
      </c>
      <c r="B4642" s="7">
        <v>7751400000000</v>
      </c>
      <c r="C4642" s="13">
        <v>1.1428906802322295E-2</v>
      </c>
      <c r="D4642" s="14">
        <v>306841836.16986299</v>
      </c>
    </row>
    <row r="4643" spans="1:4">
      <c r="A4643" s="12">
        <v>39644</v>
      </c>
      <c r="B4643" s="7">
        <v>7748585714285.7139</v>
      </c>
      <c r="C4643" s="13">
        <v>1.2325707541728386E-2</v>
      </c>
      <c r="D4643" s="14">
        <v>306847244.41369861</v>
      </c>
    </row>
    <row r="4644" spans="1:4">
      <c r="A4644" s="12">
        <v>39645</v>
      </c>
      <c r="B4644" s="7">
        <v>7745771428571.4287</v>
      </c>
      <c r="C4644" s="13">
        <v>1.2769229069920996E-2</v>
      </c>
      <c r="D4644" s="14">
        <v>306852652.65753424</v>
      </c>
    </row>
    <row r="4645" spans="1:4">
      <c r="A4645" s="12">
        <v>39646</v>
      </c>
      <c r="B4645" s="7">
        <v>7742957142857.1426</v>
      </c>
      <c r="C4645" s="13">
        <v>1.4094310862599968E-2</v>
      </c>
      <c r="D4645" s="14">
        <v>306858060.90136987</v>
      </c>
    </row>
    <row r="4646" spans="1:4">
      <c r="A4646" s="12">
        <v>39647</v>
      </c>
      <c r="B4646" s="7">
        <v>7740142857142.8564</v>
      </c>
      <c r="C4646" s="13">
        <v>1.4107277389236486E-2</v>
      </c>
      <c r="D4646" s="14">
        <v>306863469.1452055</v>
      </c>
    </row>
    <row r="4647" spans="1:4">
      <c r="A4647" s="12">
        <v>39650</v>
      </c>
      <c r="B4647" s="7">
        <v>7731700000000</v>
      </c>
      <c r="C4647" s="13">
        <v>1.3941123230180291E-2</v>
      </c>
      <c r="D4647" s="14">
        <v>306879693.87671232</v>
      </c>
    </row>
    <row r="4648" spans="1:4">
      <c r="A4648" s="12">
        <v>39651</v>
      </c>
      <c r="B4648" s="7">
        <v>7729457142857.1426</v>
      </c>
      <c r="C4648" s="13">
        <v>1.4752778521516328E-2</v>
      </c>
      <c r="D4648" s="14">
        <v>306885102.12054795</v>
      </c>
    </row>
    <row r="4649" spans="1:4">
      <c r="A4649" s="12">
        <v>39652</v>
      </c>
      <c r="B4649" s="7">
        <v>7727214285714.2852</v>
      </c>
      <c r="C4649" s="13">
        <v>1.549590857910366E-2</v>
      </c>
      <c r="D4649" s="14">
        <v>306890510.36438358</v>
      </c>
    </row>
    <row r="4650" spans="1:4">
      <c r="A4650" s="12">
        <v>39653</v>
      </c>
      <c r="B4650" s="7">
        <v>7724971428571.4277</v>
      </c>
      <c r="C4650" s="13">
        <v>1.5994676507539007E-2</v>
      </c>
      <c r="D4650" s="14">
        <v>306895918.60821921</v>
      </c>
    </row>
    <row r="4651" spans="1:4">
      <c r="A4651" s="12">
        <v>39654</v>
      </c>
      <c r="B4651" s="7">
        <v>7722728571428.5713</v>
      </c>
      <c r="C4651" s="13">
        <v>1.6621612572754359E-2</v>
      </c>
      <c r="D4651" s="14">
        <v>306901326.85205477</v>
      </c>
    </row>
    <row r="4652" spans="1:4">
      <c r="A4652" s="12">
        <v>39657</v>
      </c>
      <c r="B4652" s="7">
        <v>7716000000000</v>
      </c>
      <c r="C4652" s="13">
        <v>1.6317521350526699E-2</v>
      </c>
      <c r="D4652" s="14">
        <v>306917551.58356166</v>
      </c>
    </row>
    <row r="4653" spans="1:4">
      <c r="A4653" s="12">
        <v>39658</v>
      </c>
      <c r="B4653" s="7">
        <v>7710328571428.5713</v>
      </c>
      <c r="C4653" s="13">
        <v>1.6550239227351819E-2</v>
      </c>
      <c r="D4653" s="14">
        <v>306922959.82739729</v>
      </c>
    </row>
    <row r="4654" spans="1:4">
      <c r="A4654" s="12">
        <v>39659</v>
      </c>
      <c r="B4654" s="7">
        <v>7704657142857.1436</v>
      </c>
      <c r="C4654" s="13">
        <v>1.5939233673069885E-2</v>
      </c>
      <c r="D4654" s="14">
        <v>306928368.07123286</v>
      </c>
    </row>
    <row r="4655" spans="1:4">
      <c r="A4655" s="12">
        <v>39660</v>
      </c>
      <c r="B4655" s="7">
        <v>7698985714285.7148</v>
      </c>
      <c r="C4655" s="13">
        <v>1.6457793373816788E-2</v>
      </c>
      <c r="D4655" s="14">
        <v>306933776.31506848</v>
      </c>
    </row>
    <row r="4656" spans="1:4">
      <c r="A4656" s="12">
        <v>39661</v>
      </c>
      <c r="B4656" s="7">
        <v>7693314285714.2861</v>
      </c>
      <c r="C4656" s="13">
        <v>1.5944493200045526E-2</v>
      </c>
      <c r="D4656" s="14">
        <v>306939184.55890411</v>
      </c>
    </row>
    <row r="4657" spans="1:4">
      <c r="A4657" s="12">
        <v>39664</v>
      </c>
      <c r="B4657" s="7">
        <v>7676300000000</v>
      </c>
      <c r="C4657" s="13">
        <v>1.7420092107262967E-2</v>
      </c>
      <c r="D4657" s="14">
        <v>306955409.29041094</v>
      </c>
    </row>
    <row r="4658" spans="1:4">
      <c r="A4658" s="12">
        <v>39665</v>
      </c>
      <c r="B4658" s="7">
        <v>7683928571428.5713</v>
      </c>
      <c r="C4658" s="13">
        <v>1.7727455523539229E-2</v>
      </c>
      <c r="D4658" s="14">
        <v>306960817.53424656</v>
      </c>
    </row>
    <row r="4659" spans="1:4">
      <c r="A4659" s="12">
        <v>39666</v>
      </c>
      <c r="B4659" s="7">
        <v>7691557142857.1426</v>
      </c>
      <c r="C4659" s="13">
        <v>1.7742591794230062E-2</v>
      </c>
      <c r="D4659" s="14">
        <v>306966225.77808219</v>
      </c>
    </row>
    <row r="4660" spans="1:4">
      <c r="A4660" s="12">
        <v>39667</v>
      </c>
      <c r="B4660" s="7">
        <v>7699185714285.7139</v>
      </c>
      <c r="C4660" s="13">
        <v>1.7884665457238862E-2</v>
      </c>
      <c r="D4660" s="14">
        <v>306971634.02191782</v>
      </c>
    </row>
    <row r="4661" spans="1:4">
      <c r="A4661" s="12">
        <v>39668</v>
      </c>
      <c r="B4661" s="7">
        <v>7706814285714.2861</v>
      </c>
      <c r="C4661" s="13">
        <v>1.9188314491579164E-2</v>
      </c>
      <c r="D4661" s="14">
        <v>306977042.26575345</v>
      </c>
    </row>
    <row r="4662" spans="1:4">
      <c r="A4662" s="12">
        <v>39671</v>
      </c>
      <c r="B4662" s="7">
        <v>7729700000000</v>
      </c>
      <c r="C4662" s="13">
        <v>1.9109442887808262E-2</v>
      </c>
      <c r="D4662" s="14">
        <v>306993266.99726027</v>
      </c>
    </row>
    <row r="4663" spans="1:4">
      <c r="A4663" s="12">
        <v>39672</v>
      </c>
      <c r="B4663" s="7">
        <v>7729842857142.8564</v>
      </c>
      <c r="C4663" s="13">
        <v>1.9374671006270629E-2</v>
      </c>
      <c r="D4663" s="14">
        <v>306998675.2410959</v>
      </c>
    </row>
    <row r="4664" spans="1:4">
      <c r="A4664" s="12">
        <v>39673</v>
      </c>
      <c r="B4664" s="7">
        <v>7729985714285.7148</v>
      </c>
      <c r="C4664" s="13">
        <v>1.8664817290746507E-2</v>
      </c>
      <c r="D4664" s="14">
        <v>307004083.48493153</v>
      </c>
    </row>
    <row r="4665" spans="1:4">
      <c r="A4665" s="12">
        <v>39674</v>
      </c>
      <c r="B4665" s="7">
        <v>7730128571428.5713</v>
      </c>
      <c r="C4665" s="13">
        <v>1.9438211710315699E-2</v>
      </c>
      <c r="D4665" s="14">
        <v>307009491.7287671</v>
      </c>
    </row>
    <row r="4666" spans="1:4">
      <c r="A4666" s="12">
        <v>39675</v>
      </c>
      <c r="B4666" s="7">
        <v>7730271428571.4287</v>
      </c>
      <c r="C4666" s="13">
        <v>1.9737618087272462E-2</v>
      </c>
      <c r="D4666" s="14">
        <v>307014899.97260273</v>
      </c>
    </row>
    <row r="4667" spans="1:4">
      <c r="A4667" s="12">
        <v>39678</v>
      </c>
      <c r="B4667" s="7">
        <v>7730700000000</v>
      </c>
      <c r="C4667" s="13">
        <v>2.0313324310183355E-2</v>
      </c>
      <c r="D4667" s="14">
        <v>307031124.70410961</v>
      </c>
    </row>
    <row r="4668" spans="1:4">
      <c r="A4668" s="12">
        <v>39679</v>
      </c>
      <c r="B4668" s="7">
        <v>7729171428571.4287</v>
      </c>
      <c r="C4668" s="13">
        <v>1.9847466213898133E-2</v>
      </c>
      <c r="D4668" s="14">
        <v>307036532.94794518</v>
      </c>
    </row>
    <row r="4669" spans="1:4">
      <c r="A4669" s="12">
        <v>39680</v>
      </c>
      <c r="B4669" s="7">
        <v>7727642857142.8564</v>
      </c>
      <c r="C4669" s="13">
        <v>1.9565999237983574E-2</v>
      </c>
      <c r="D4669" s="14">
        <v>307041941.19178081</v>
      </c>
    </row>
    <row r="4670" spans="1:4">
      <c r="A4670" s="12">
        <v>39681</v>
      </c>
      <c r="B4670" s="7">
        <v>7726114285714.2861</v>
      </c>
      <c r="C4670" s="13">
        <v>1.8306021848392053E-2</v>
      </c>
      <c r="D4670" s="14">
        <v>307047349.43561643</v>
      </c>
    </row>
    <row r="4671" spans="1:4">
      <c r="A4671" s="12">
        <v>39682</v>
      </c>
      <c r="B4671" s="7">
        <v>7724585714285.7139</v>
      </c>
      <c r="C4671" s="13">
        <v>2.0142160155037232E-2</v>
      </c>
      <c r="D4671" s="14">
        <v>307052757.67945206</v>
      </c>
    </row>
    <row r="4672" spans="1:4">
      <c r="A4672" s="12">
        <v>39685</v>
      </c>
      <c r="B4672" s="7">
        <v>7720000000000</v>
      </c>
      <c r="C4672" s="13">
        <v>2.0080396294656005E-2</v>
      </c>
      <c r="D4672" s="14">
        <v>307068982.41095889</v>
      </c>
    </row>
    <row r="4673" spans="1:4">
      <c r="A4673" s="12">
        <v>39686</v>
      </c>
      <c r="B4673" s="7">
        <v>7714300000000</v>
      </c>
      <c r="C4673" s="13">
        <v>1.8965751847719356E-2</v>
      </c>
      <c r="D4673" s="14">
        <v>307074390.65479451</v>
      </c>
    </row>
    <row r="4674" spans="1:4">
      <c r="A4674" s="12">
        <v>39687</v>
      </c>
      <c r="B4674" s="7">
        <v>7708600000000</v>
      </c>
      <c r="C4674" s="13">
        <v>1.8476947234929677E-2</v>
      </c>
      <c r="D4674" s="14">
        <v>307079798.89863014</v>
      </c>
    </row>
    <row r="4675" spans="1:4">
      <c r="A4675" s="12">
        <v>39688</v>
      </c>
      <c r="B4675" s="7">
        <v>7702900000000.001</v>
      </c>
      <c r="C4675" s="13">
        <v>1.9532445804381328E-2</v>
      </c>
      <c r="D4675" s="14">
        <v>307085207.14246577</v>
      </c>
    </row>
    <row r="4676" spans="1:4">
      <c r="A4676" s="12">
        <v>39689</v>
      </c>
      <c r="B4676" s="7">
        <v>7697200000000</v>
      </c>
      <c r="C4676" s="13">
        <v>1.9784946416825239E-2</v>
      </c>
      <c r="D4676" s="14">
        <v>307090615.3863014</v>
      </c>
    </row>
    <row r="4677" spans="1:4">
      <c r="A4677" s="12">
        <v>39693</v>
      </c>
      <c r="B4677" s="7">
        <v>7682014285714.2861</v>
      </c>
      <c r="C4677" s="13">
        <v>2.2411310091543655E-2</v>
      </c>
      <c r="D4677" s="14">
        <v>307112248.36164385</v>
      </c>
    </row>
    <row r="4678" spans="1:4">
      <c r="A4678" s="12">
        <v>39694</v>
      </c>
      <c r="B4678" s="7">
        <v>7683928571428.5713</v>
      </c>
      <c r="C4678" s="13">
        <v>2.2478383148989253E-2</v>
      </c>
      <c r="D4678" s="14">
        <v>307117656.60547948</v>
      </c>
    </row>
    <row r="4679" spans="1:4">
      <c r="A4679" s="12">
        <v>39695</v>
      </c>
      <c r="B4679" s="7">
        <v>7685842857142.8574</v>
      </c>
      <c r="C4679" s="13">
        <v>2.2591200876914699E-2</v>
      </c>
      <c r="D4679" s="14">
        <v>307123064.84931505</v>
      </c>
    </row>
    <row r="4680" spans="1:4">
      <c r="A4680" s="12">
        <v>39696</v>
      </c>
      <c r="B4680" s="7">
        <v>7687757142857.1426</v>
      </c>
      <c r="C4680" s="13">
        <v>2.2563223092411665E-2</v>
      </c>
      <c r="D4680" s="14">
        <v>307128473.09315068</v>
      </c>
    </row>
    <row r="4681" spans="1:4">
      <c r="A4681" s="12">
        <v>39699</v>
      </c>
      <c r="B4681" s="7">
        <v>7693500000000</v>
      </c>
      <c r="C4681" s="13">
        <v>2.2334308324004851E-2</v>
      </c>
      <c r="D4681" s="14">
        <v>307144697.82465756</v>
      </c>
    </row>
    <row r="4682" spans="1:4">
      <c r="A4682" s="12">
        <v>39700</v>
      </c>
      <c r="B4682" s="7">
        <v>7697942857142.8574</v>
      </c>
      <c r="C4682" s="13">
        <v>2.2913236975173536E-2</v>
      </c>
      <c r="D4682" s="14">
        <v>307150106.06849313</v>
      </c>
    </row>
    <row r="4683" spans="1:4">
      <c r="A4683" s="12">
        <v>39701</v>
      </c>
      <c r="B4683" s="7">
        <v>7702385714285.7139</v>
      </c>
      <c r="C4683" s="13">
        <v>2.3454511154158683E-2</v>
      </c>
      <c r="D4683" s="14">
        <v>307155514.31232876</v>
      </c>
    </row>
    <row r="4684" spans="1:4">
      <c r="A4684" s="12">
        <v>39702</v>
      </c>
      <c r="B4684" s="7">
        <v>7706828571428.5713</v>
      </c>
      <c r="C4684" s="13">
        <v>2.4212095447338523E-2</v>
      </c>
      <c r="D4684" s="14">
        <v>307160922.55616438</v>
      </c>
    </row>
    <row r="4685" spans="1:4">
      <c r="A4685" s="12">
        <v>39703</v>
      </c>
      <c r="B4685" s="7">
        <v>7711271428571.4287</v>
      </c>
      <c r="C4685" s="13">
        <v>2.3803735297547899E-2</v>
      </c>
      <c r="D4685" s="14">
        <v>307166330.80000001</v>
      </c>
    </row>
    <row r="4686" spans="1:4">
      <c r="A4686" s="12">
        <v>39706</v>
      </c>
      <c r="B4686" s="7">
        <v>7724600000000</v>
      </c>
      <c r="C4686" s="13">
        <v>2.5026828005900802E-2</v>
      </c>
      <c r="D4686" s="14">
        <v>307182555.53150684</v>
      </c>
    </row>
    <row r="4687" spans="1:4">
      <c r="A4687" s="12">
        <v>39707</v>
      </c>
      <c r="B4687" s="7">
        <v>7727200000000.001</v>
      </c>
      <c r="C4687" s="13">
        <v>2.642264024274469E-2</v>
      </c>
      <c r="D4687" s="14">
        <v>307187963.77534246</v>
      </c>
    </row>
    <row r="4688" spans="1:4">
      <c r="A4688" s="12">
        <v>39708</v>
      </c>
      <c r="B4688" s="7">
        <v>7729800000000</v>
      </c>
      <c r="C4688" s="13">
        <v>2.325089176644226E-2</v>
      </c>
      <c r="D4688" s="14">
        <v>307193372.01917809</v>
      </c>
    </row>
    <row r="4689" spans="1:4">
      <c r="A4689" s="12">
        <v>39709</v>
      </c>
      <c r="B4689" s="7">
        <v>7732400000000.001</v>
      </c>
      <c r="C4689" s="13">
        <v>2.3836096253987311E-2</v>
      </c>
      <c r="D4689" s="14">
        <v>307198780.26301372</v>
      </c>
    </row>
    <row r="4690" spans="1:4">
      <c r="A4690" s="12">
        <v>39710</v>
      </c>
      <c r="B4690" s="7">
        <v>7735000000000</v>
      </c>
      <c r="C4690" s="13">
        <v>2.268205375784401E-2</v>
      </c>
      <c r="D4690" s="14">
        <v>307204188.50684929</v>
      </c>
    </row>
    <row r="4691" spans="1:4">
      <c r="A4691" s="12">
        <v>39713</v>
      </c>
      <c r="B4691" s="7">
        <v>7742800000000</v>
      </c>
      <c r="C4691" s="13">
        <v>1.9558647162734356E-2</v>
      </c>
      <c r="D4691" s="14">
        <v>307220413.23835617</v>
      </c>
    </row>
    <row r="4692" spans="1:4">
      <c r="A4692" s="12">
        <v>39714</v>
      </c>
      <c r="B4692" s="7">
        <v>7757714285714.2861</v>
      </c>
      <c r="C4692" s="13">
        <v>2.1315027401795607E-2</v>
      </c>
      <c r="D4692" s="14">
        <v>307225821.4821918</v>
      </c>
    </row>
    <row r="4693" spans="1:4">
      <c r="A4693" s="12">
        <v>39715</v>
      </c>
      <c r="B4693" s="7">
        <v>7772628571428.5713</v>
      </c>
      <c r="C4693" s="13">
        <v>2.2073278757225576E-2</v>
      </c>
      <c r="D4693" s="14">
        <v>307231229.72602737</v>
      </c>
    </row>
    <row r="4694" spans="1:4">
      <c r="A4694" s="12">
        <v>39716</v>
      </c>
      <c r="B4694" s="7">
        <v>7787542857142.8574</v>
      </c>
      <c r="C4694" s="13">
        <v>2.1548817022727165E-2</v>
      </c>
      <c r="D4694" s="14">
        <v>307236637.969863</v>
      </c>
    </row>
    <row r="4695" spans="1:4">
      <c r="A4695" s="12">
        <v>39717</v>
      </c>
      <c r="B4695" s="7">
        <v>7802457142857.1426</v>
      </c>
      <c r="C4695" s="13">
        <v>2.2384276124140481E-2</v>
      </c>
      <c r="D4695" s="14">
        <v>307242046.21369863</v>
      </c>
    </row>
    <row r="4696" spans="1:4">
      <c r="A4696" s="12">
        <v>39720</v>
      </c>
      <c r="B4696" s="7">
        <v>7847200000000</v>
      </c>
      <c r="C4696" s="13">
        <v>2.5317668156112198E-2</v>
      </c>
      <c r="D4696" s="14">
        <v>307258270.94520545</v>
      </c>
    </row>
    <row r="4697" spans="1:4">
      <c r="A4697" s="12">
        <v>39721</v>
      </c>
      <c r="B4697" s="7">
        <v>7845571428571.4287</v>
      </c>
      <c r="C4697" s="13">
        <v>2.3724729700715253E-2</v>
      </c>
      <c r="D4697" s="14">
        <v>307263679.18904108</v>
      </c>
    </row>
    <row r="4698" spans="1:4">
      <c r="A4698" s="12">
        <v>39722</v>
      </c>
      <c r="B4698" s="7">
        <v>7843942857142.8574</v>
      </c>
      <c r="C4698" s="13">
        <v>2.3406776843541335E-2</v>
      </c>
      <c r="D4698" s="14">
        <v>307269087.43287671</v>
      </c>
    </row>
    <row r="4699" spans="1:4">
      <c r="A4699" s="12">
        <v>39723</v>
      </c>
      <c r="B4699" s="7">
        <v>7842314285714.2861</v>
      </c>
      <c r="C4699" s="13">
        <v>2.5122719746449831E-2</v>
      </c>
      <c r="D4699" s="14">
        <v>307274495.67671233</v>
      </c>
    </row>
    <row r="4700" spans="1:4">
      <c r="A4700" s="12">
        <v>39724</v>
      </c>
      <c r="B4700" s="7">
        <v>7840685714285.7139</v>
      </c>
      <c r="C4700" s="13">
        <v>2.5494163707574437E-2</v>
      </c>
      <c r="D4700" s="14">
        <v>307279903.92054796</v>
      </c>
    </row>
    <row r="4701" spans="1:4">
      <c r="A4701" s="12">
        <v>39727</v>
      </c>
      <c r="B4701" s="7">
        <v>7835800000000</v>
      </c>
      <c r="C4701" s="13">
        <v>2.8822490453549954E-2</v>
      </c>
      <c r="D4701" s="14">
        <v>307296128.65205479</v>
      </c>
    </row>
    <row r="4702" spans="1:4">
      <c r="A4702" s="12">
        <v>39728</v>
      </c>
      <c r="B4702" s="7">
        <v>7840214285714.2861</v>
      </c>
      <c r="C4702" s="13">
        <v>2.8440126215962581E-2</v>
      </c>
      <c r="D4702" s="14">
        <v>307301536.89589041</v>
      </c>
    </row>
    <row r="4703" spans="1:4">
      <c r="A4703" s="12">
        <v>39729</v>
      </c>
      <c r="B4703" s="7">
        <v>7844628571428.5713</v>
      </c>
      <c r="C4703" s="13">
        <v>2.8865053772643777E-2</v>
      </c>
      <c r="D4703" s="14">
        <v>307306945.13972604</v>
      </c>
    </row>
    <row r="4704" spans="1:4">
      <c r="A4704" s="12">
        <v>39730</v>
      </c>
      <c r="B4704" s="7">
        <v>7849042857142.8574</v>
      </c>
      <c r="C4704" s="13">
        <v>2.9217079482378134E-2</v>
      </c>
      <c r="D4704" s="14">
        <v>307312353.38356167</v>
      </c>
    </row>
    <row r="4705" spans="1:4">
      <c r="A4705" s="12">
        <v>39731</v>
      </c>
      <c r="B4705" s="7">
        <v>7853457142857.1426</v>
      </c>
      <c r="C4705" s="13">
        <v>3.3343781581380218E-2</v>
      </c>
      <c r="D4705" s="14">
        <v>307317761.62739724</v>
      </c>
    </row>
    <row r="4706" spans="1:4">
      <c r="A4706" s="12">
        <v>39734</v>
      </c>
      <c r="B4706" s="7">
        <v>7866700000000</v>
      </c>
      <c r="C4706" s="13">
        <v>3.1472101517978877E-2</v>
      </c>
      <c r="D4706" s="14">
        <v>307333986.35890412</v>
      </c>
    </row>
    <row r="4707" spans="1:4">
      <c r="A4707" s="12">
        <v>39735</v>
      </c>
      <c r="B4707" s="7">
        <v>7873271428571.4287</v>
      </c>
      <c r="C4707" s="13">
        <v>3.2194537468500498E-2</v>
      </c>
      <c r="D4707" s="14">
        <v>307339394.60273975</v>
      </c>
    </row>
    <row r="4708" spans="1:4">
      <c r="A4708" s="12">
        <v>39736</v>
      </c>
      <c r="B4708" s="7">
        <v>7879842857142.8564</v>
      </c>
      <c r="C4708" s="13">
        <v>3.4330376482023035E-2</v>
      </c>
      <c r="D4708" s="14">
        <v>307344802.84657532</v>
      </c>
    </row>
    <row r="4709" spans="1:4">
      <c r="A4709" s="12">
        <v>39737</v>
      </c>
      <c r="B4709" s="7">
        <v>7886414285714.2852</v>
      </c>
      <c r="C4709" s="13">
        <v>3.5783468649386932E-2</v>
      </c>
      <c r="D4709" s="14">
        <v>307350211.09041095</v>
      </c>
    </row>
    <row r="4710" spans="1:4">
      <c r="A4710" s="12">
        <v>39738</v>
      </c>
      <c r="B4710" s="7">
        <v>7892985714285.7148</v>
      </c>
      <c r="C4710" s="13">
        <v>3.4536420246021757E-2</v>
      </c>
      <c r="D4710" s="14">
        <v>307355619.33424658</v>
      </c>
    </row>
    <row r="4711" spans="1:4">
      <c r="A4711" s="12">
        <v>39741</v>
      </c>
      <c r="B4711" s="7">
        <v>7912700000000</v>
      </c>
      <c r="C4711" s="13">
        <v>3.3786681262657763E-2</v>
      </c>
      <c r="D4711" s="14">
        <v>307371844.0657534</v>
      </c>
    </row>
    <row r="4712" spans="1:4">
      <c r="A4712" s="12">
        <v>39742</v>
      </c>
      <c r="B4712" s="7">
        <v>7917300000000</v>
      </c>
      <c r="C4712" s="13">
        <v>3.4720871068292879E-2</v>
      </c>
      <c r="D4712" s="14">
        <v>307377252.30958903</v>
      </c>
    </row>
    <row r="4713" spans="1:4">
      <c r="A4713" s="12">
        <v>39743</v>
      </c>
      <c r="B4713" s="7">
        <v>7921900000000</v>
      </c>
      <c r="C4713" s="13">
        <v>3.6821367379440459E-2</v>
      </c>
      <c r="D4713" s="14">
        <v>307382660.55342466</v>
      </c>
    </row>
    <row r="4714" spans="1:4">
      <c r="A4714" s="12">
        <v>39744</v>
      </c>
      <c r="B4714" s="7">
        <v>7926500000000</v>
      </c>
      <c r="C4714" s="13">
        <v>3.8042613723045189E-2</v>
      </c>
      <c r="D4714" s="14">
        <v>307388068.79726028</v>
      </c>
    </row>
    <row r="4715" spans="1:4">
      <c r="A4715" s="12">
        <v>39745</v>
      </c>
      <c r="B4715" s="7">
        <v>7931099999999.999</v>
      </c>
      <c r="C4715" s="13">
        <v>4.0855701197669882E-2</v>
      </c>
      <c r="D4715" s="14">
        <v>307393477.04109591</v>
      </c>
    </row>
    <row r="4716" spans="1:4">
      <c r="A4716" s="12">
        <v>39748</v>
      </c>
      <c r="B4716" s="7">
        <v>7944900000000</v>
      </c>
      <c r="C4716" s="13">
        <v>4.2053020402897885E-2</v>
      </c>
      <c r="D4716" s="14">
        <v>307409701.77260274</v>
      </c>
    </row>
    <row r="4717" spans="1:4">
      <c r="A4717" s="12">
        <v>39749</v>
      </c>
      <c r="B4717" s="7">
        <v>7933742857142.8574</v>
      </c>
      <c r="C4717" s="13">
        <v>4.1911915888751435E-2</v>
      </c>
      <c r="D4717" s="14">
        <v>307415110.01643836</v>
      </c>
    </row>
    <row r="4718" spans="1:4">
      <c r="A4718" s="12">
        <v>39750</v>
      </c>
      <c r="B4718" s="7">
        <v>7922585714285.7139</v>
      </c>
      <c r="C4718" s="13">
        <v>3.7951053641911293E-2</v>
      </c>
      <c r="D4718" s="14">
        <v>307420518.26027399</v>
      </c>
    </row>
    <row r="4719" spans="1:4">
      <c r="A4719" s="12">
        <v>39751</v>
      </c>
      <c r="B4719" s="7">
        <v>7911428571428.5713</v>
      </c>
      <c r="C4719" s="13">
        <v>3.8901718608586426E-2</v>
      </c>
      <c r="D4719" s="14">
        <v>307425926.50410956</v>
      </c>
    </row>
    <row r="4720" spans="1:4">
      <c r="A4720" s="12">
        <v>39752</v>
      </c>
      <c r="B4720" s="7">
        <v>7900271428571.4287</v>
      </c>
      <c r="C4720" s="13">
        <v>3.6331858981544979E-2</v>
      </c>
      <c r="D4720" s="14">
        <v>307431334.74794519</v>
      </c>
    </row>
    <row r="4721" spans="1:4">
      <c r="A4721" s="12">
        <v>39755</v>
      </c>
      <c r="B4721" s="7">
        <v>7866800000000</v>
      </c>
      <c r="C4721" s="13">
        <v>3.7921239960033826E-2</v>
      </c>
      <c r="D4721" s="14">
        <v>307447559.47945207</v>
      </c>
    </row>
    <row r="4722" spans="1:4">
      <c r="A4722" s="12">
        <v>39756</v>
      </c>
      <c r="B4722" s="7">
        <v>7873428571428.5713</v>
      </c>
      <c r="C4722" s="13">
        <v>3.3334602799879751E-2</v>
      </c>
      <c r="D4722" s="14">
        <v>307452967.72328764</v>
      </c>
    </row>
    <row r="4723" spans="1:4">
      <c r="A4723" s="12">
        <v>39757</v>
      </c>
      <c r="B4723" s="7">
        <v>7880057142857.1426</v>
      </c>
      <c r="C4723" s="13">
        <v>3.5496575166568234E-2</v>
      </c>
      <c r="D4723" s="14">
        <v>307458375.96712327</v>
      </c>
    </row>
    <row r="4724" spans="1:4">
      <c r="A4724" s="12">
        <v>39758</v>
      </c>
      <c r="B4724" s="7">
        <v>7886685714285.7139</v>
      </c>
      <c r="C4724" s="13">
        <v>3.8909954136039211E-2</v>
      </c>
      <c r="D4724" s="14">
        <v>307463784.2109589</v>
      </c>
    </row>
    <row r="4725" spans="1:4">
      <c r="A4725" s="12">
        <v>39759</v>
      </c>
      <c r="B4725" s="7">
        <v>7893314285714.2861</v>
      </c>
      <c r="C4725" s="13">
        <v>3.9799792595787246E-2</v>
      </c>
      <c r="D4725" s="14">
        <v>307469192.45479453</v>
      </c>
    </row>
    <row r="4726" spans="1:4">
      <c r="A4726" s="12">
        <v>39762</v>
      </c>
      <c r="B4726" s="7">
        <v>7913200000000</v>
      </c>
      <c r="C4726" s="13">
        <v>3.6892859639065308E-2</v>
      </c>
      <c r="D4726" s="14">
        <v>307485417.18630135</v>
      </c>
    </row>
    <row r="4727" spans="1:4">
      <c r="A4727" s="12">
        <v>39763</v>
      </c>
      <c r="B4727" s="7">
        <v>7918414285714.2852</v>
      </c>
      <c r="C4727" s="13">
        <v>4.1004822966072878E-2</v>
      </c>
      <c r="D4727" s="14">
        <v>307490825.43013698</v>
      </c>
    </row>
    <row r="4728" spans="1:4">
      <c r="A4728" s="12">
        <v>39764</v>
      </c>
      <c r="B4728" s="7">
        <v>7923628571428.5713</v>
      </c>
      <c r="C4728" s="13">
        <v>4.4565938533540621E-2</v>
      </c>
      <c r="D4728" s="14">
        <v>307496233.67397261</v>
      </c>
    </row>
    <row r="4729" spans="1:4">
      <c r="A4729" s="12">
        <v>39765</v>
      </c>
      <c r="B4729" s="7">
        <v>7928842857142.8564</v>
      </c>
      <c r="C4729" s="13">
        <v>4.3776090163785725E-2</v>
      </c>
      <c r="D4729" s="14">
        <v>307501641.91780823</v>
      </c>
    </row>
    <row r="4730" spans="1:4">
      <c r="A4730" s="12">
        <v>39766</v>
      </c>
      <c r="B4730" s="7">
        <v>7934057142857.1426</v>
      </c>
      <c r="C4730" s="13">
        <v>4.4588346708112396E-2</v>
      </c>
      <c r="D4730" s="14">
        <v>307507050.16164386</v>
      </c>
    </row>
    <row r="4731" spans="1:4">
      <c r="A4731" s="12">
        <v>39769</v>
      </c>
      <c r="B4731" s="7">
        <v>7949700000000</v>
      </c>
      <c r="C4731" s="13">
        <v>4.4671248468016192E-2</v>
      </c>
      <c r="D4731" s="14">
        <v>307523274.89315069</v>
      </c>
    </row>
    <row r="4732" spans="1:4">
      <c r="A4732" s="12">
        <v>39770</v>
      </c>
      <c r="B4732" s="7">
        <v>7955071428571.4287</v>
      </c>
      <c r="C4732" s="13">
        <v>4.5102843439696928E-2</v>
      </c>
      <c r="D4732" s="14">
        <v>307528683.13698632</v>
      </c>
    </row>
    <row r="4733" spans="1:4">
      <c r="A4733" s="12">
        <v>39771</v>
      </c>
      <c r="B4733" s="7">
        <v>7960442857142.8574</v>
      </c>
      <c r="C4733" s="13">
        <v>4.4407662333949188E-2</v>
      </c>
      <c r="D4733" s="14">
        <v>307534091.38082194</v>
      </c>
    </row>
    <row r="4734" spans="1:4">
      <c r="A4734" s="12">
        <v>39772</v>
      </c>
      <c r="B4734" s="7">
        <v>7965814285714.2861</v>
      </c>
      <c r="C4734" s="13">
        <v>4.9825847147803491E-2</v>
      </c>
      <c r="D4734" s="14">
        <v>307539499.62465751</v>
      </c>
    </row>
    <row r="4735" spans="1:4">
      <c r="A4735" s="12">
        <v>39773</v>
      </c>
      <c r="B4735" s="7">
        <v>7971185714285.7139</v>
      </c>
      <c r="C4735" s="13">
        <v>4.8572146009346617E-2</v>
      </c>
      <c r="D4735" s="14">
        <v>307544907.86849314</v>
      </c>
    </row>
    <row r="4736" spans="1:4">
      <c r="A4736" s="12">
        <v>39776</v>
      </c>
      <c r="B4736" s="7">
        <v>7987300000000</v>
      </c>
      <c r="C4736" s="13">
        <v>4.304707562321769E-2</v>
      </c>
      <c r="D4736" s="14">
        <v>307561132.60000002</v>
      </c>
    </row>
    <row r="4737" spans="1:4">
      <c r="A4737" s="12">
        <v>39777</v>
      </c>
      <c r="B4737" s="7">
        <v>7985857142857.1436</v>
      </c>
      <c r="C4737" s="13">
        <v>4.8480877399731268E-2</v>
      </c>
      <c r="D4737" s="14">
        <v>307566540.84383559</v>
      </c>
    </row>
    <row r="4738" spans="1:4">
      <c r="A4738" s="12">
        <v>39778</v>
      </c>
      <c r="B4738" s="7">
        <v>7984414285714.2861</v>
      </c>
      <c r="C4738" s="13">
        <v>4.3136457753522435E-2</v>
      </c>
      <c r="D4738" s="14">
        <v>307571949.08767122</v>
      </c>
    </row>
    <row r="4739" spans="1:4">
      <c r="A4739" s="12">
        <v>39780</v>
      </c>
      <c r="B4739" s="7">
        <v>7981528571428.5713</v>
      </c>
      <c r="C4739" s="13">
        <v>4.5133049860749772E-2</v>
      </c>
      <c r="D4739" s="14">
        <v>307582765.57534248</v>
      </c>
    </row>
    <row r="4740" spans="1:4">
      <c r="A4740" s="12">
        <v>39783</v>
      </c>
      <c r="B4740" s="7">
        <v>7977200000000</v>
      </c>
      <c r="C4740" s="13">
        <v>4.835855324627248E-2</v>
      </c>
      <c r="D4740" s="14">
        <v>307598990.3068493</v>
      </c>
    </row>
    <row r="4741" spans="1:4">
      <c r="A4741" s="12">
        <v>39784</v>
      </c>
      <c r="B4741" s="7">
        <v>7989599999999.999</v>
      </c>
      <c r="C4741" s="13">
        <v>5.1383747660106706E-2</v>
      </c>
      <c r="D4741" s="14">
        <v>307604398.55068493</v>
      </c>
    </row>
    <row r="4742" spans="1:4">
      <c r="A4742" s="12">
        <v>39785</v>
      </c>
      <c r="B4742" s="7">
        <v>8002000000000</v>
      </c>
      <c r="C4742" s="13">
        <v>5.1992084736687622E-2</v>
      </c>
      <c r="D4742" s="14">
        <v>307609806.79452056</v>
      </c>
    </row>
    <row r="4743" spans="1:4">
      <c r="A4743" s="12">
        <v>39786</v>
      </c>
      <c r="B4743" s="7">
        <v>8014400000000</v>
      </c>
      <c r="C4743" s="13">
        <v>5.7310321041375845E-2</v>
      </c>
      <c r="D4743" s="14">
        <v>307615215.03835618</v>
      </c>
    </row>
    <row r="4744" spans="1:4">
      <c r="A4744" s="12">
        <v>39787</v>
      </c>
      <c r="B4744" s="7">
        <v>8026800000000</v>
      </c>
      <c r="C4744" s="13">
        <v>6.2763207006597696E-2</v>
      </c>
      <c r="D4744" s="14">
        <v>307620623.28219175</v>
      </c>
    </row>
    <row r="4745" spans="1:4">
      <c r="A4745" s="12">
        <v>39790</v>
      </c>
      <c r="B4745" s="7">
        <v>8064000000000</v>
      </c>
      <c r="C4745" s="13">
        <v>6.1131836364547075E-2</v>
      </c>
      <c r="D4745" s="14">
        <v>307636848.01369864</v>
      </c>
    </row>
    <row r="4746" spans="1:4">
      <c r="A4746" s="12">
        <v>39791</v>
      </c>
      <c r="B4746" s="7">
        <v>8076157142857.1436</v>
      </c>
      <c r="C4746" s="13">
        <v>6.2825572375662081E-2</v>
      </c>
      <c r="D4746" s="14">
        <v>307642256.25753427</v>
      </c>
    </row>
    <row r="4747" spans="1:4">
      <c r="A4747" s="12">
        <v>39792</v>
      </c>
      <c r="B4747" s="7">
        <v>8088314285714.2861</v>
      </c>
      <c r="C4747" s="13">
        <v>6.0234156444737515E-2</v>
      </c>
      <c r="D4747" s="14">
        <v>307647664.50136983</v>
      </c>
    </row>
    <row r="4748" spans="1:4">
      <c r="A4748" s="12">
        <v>39793</v>
      </c>
      <c r="B4748" s="7">
        <v>8100471428571.4287</v>
      </c>
      <c r="C4748" s="13">
        <v>5.6654064872927408E-2</v>
      </c>
      <c r="D4748" s="14">
        <v>307653072.74520546</v>
      </c>
    </row>
    <row r="4749" spans="1:4">
      <c r="A4749" s="12">
        <v>39794</v>
      </c>
      <c r="B4749" s="7">
        <v>8112628571428.5713</v>
      </c>
      <c r="C4749" s="13">
        <v>5.9256863108859997E-2</v>
      </c>
      <c r="D4749" s="14">
        <v>307658480.98904109</v>
      </c>
    </row>
    <row r="4750" spans="1:4">
      <c r="A4750" s="12">
        <v>39797</v>
      </c>
      <c r="B4750" s="7">
        <v>8149100000000</v>
      </c>
      <c r="C4750" s="13">
        <v>5.9566824816176367E-2</v>
      </c>
      <c r="D4750" s="14">
        <v>307674705.72054797</v>
      </c>
    </row>
    <row r="4751" spans="1:4">
      <c r="A4751" s="12">
        <v>39798</v>
      </c>
      <c r="B4751" s="7">
        <v>8156257142857.1436</v>
      </c>
      <c r="C4751" s="13">
        <v>5.9620054782600684E-2</v>
      </c>
      <c r="D4751" s="14">
        <v>307680113.96438354</v>
      </c>
    </row>
    <row r="4752" spans="1:4">
      <c r="A4752" s="12">
        <v>39799</v>
      </c>
      <c r="B4752" s="7">
        <v>8163414285714.2861</v>
      </c>
      <c r="C4752" s="13">
        <v>6.4773307101101199E-2</v>
      </c>
      <c r="D4752" s="14">
        <v>307685522.20821917</v>
      </c>
    </row>
    <row r="4753" spans="1:4">
      <c r="A4753" s="12">
        <v>39800</v>
      </c>
      <c r="B4753" s="7">
        <v>8170571428571.4297</v>
      </c>
      <c r="C4753" s="13">
        <v>7.0360534233174371E-2</v>
      </c>
      <c r="D4753" s="14">
        <v>307690930.4520548</v>
      </c>
    </row>
    <row r="4754" spans="1:4">
      <c r="A4754" s="12">
        <v>39801</v>
      </c>
      <c r="B4754" s="7">
        <v>8177728571428.5713</v>
      </c>
      <c r="C4754" s="13">
        <v>7.6455623899295666E-2</v>
      </c>
      <c r="D4754" s="14">
        <v>307696338.69589043</v>
      </c>
    </row>
    <row r="4755" spans="1:4">
      <c r="A4755" s="12">
        <v>39804</v>
      </c>
      <c r="B4755" s="7">
        <v>8199200000000.001</v>
      </c>
      <c r="C4755" s="13">
        <v>6.8380316789195511E-2</v>
      </c>
      <c r="D4755" s="14">
        <v>307712563.42739725</v>
      </c>
    </row>
    <row r="4756" spans="1:4">
      <c r="A4756" s="12">
        <v>39805</v>
      </c>
      <c r="B4756" s="7">
        <v>8202428571428.5723</v>
      </c>
      <c r="C4756" s="13">
        <v>6.4942947866439796E-2</v>
      </c>
      <c r="D4756" s="14">
        <v>307717971.67123288</v>
      </c>
    </row>
    <row r="4757" spans="1:4">
      <c r="A4757" s="12">
        <v>39806</v>
      </c>
      <c r="B4757" s="7">
        <v>8205657142857.1426</v>
      </c>
      <c r="C4757" s="13">
        <v>6.811460047037679E-2</v>
      </c>
      <c r="D4757" s="14">
        <v>307723379.91506851</v>
      </c>
    </row>
    <row r="4758" spans="1:4">
      <c r="A4758" s="12">
        <v>39808</v>
      </c>
      <c r="B4758" s="7">
        <v>8212114285714.2861</v>
      </c>
      <c r="C4758" s="13">
        <v>6.5700604938284834E-2</v>
      </c>
      <c r="D4758" s="14">
        <v>307734196.4027397</v>
      </c>
    </row>
    <row r="4759" spans="1:4">
      <c r="A4759" s="12">
        <v>39811</v>
      </c>
      <c r="B4759" s="7">
        <v>8221799999999.999</v>
      </c>
      <c r="C4759" s="13">
        <v>6.0743780128740404E-2</v>
      </c>
      <c r="D4759" s="14">
        <v>307750421.13424659</v>
      </c>
    </row>
    <row r="4760" spans="1:4">
      <c r="A4760" s="12">
        <v>39812</v>
      </c>
      <c r="B4760" s="7">
        <v>8224028571428.5713</v>
      </c>
      <c r="C4760" s="13">
        <v>6.3782192039362362E-2</v>
      </c>
      <c r="D4760" s="14">
        <v>307755829.37808222</v>
      </c>
    </row>
    <row r="4761" spans="1:4">
      <c r="A4761" s="12">
        <v>39813</v>
      </c>
      <c r="B4761" s="7">
        <v>8226257142857.1426</v>
      </c>
      <c r="C4761" s="13">
        <v>5.9745235194447036E-2</v>
      </c>
      <c r="D4761" s="14">
        <v>307761237.62191778</v>
      </c>
    </row>
    <row r="4762" spans="1:4">
      <c r="A4762" s="12">
        <v>39815</v>
      </c>
      <c r="B4762" s="7">
        <v>8230714285714.2842</v>
      </c>
      <c r="C4762" s="13">
        <v>5.5125792380731391E-2</v>
      </c>
      <c r="D4762" s="14">
        <v>307772054.10958904</v>
      </c>
    </row>
    <row r="4763" spans="1:4">
      <c r="A4763" s="12">
        <v>39818</v>
      </c>
      <c r="B4763" s="7">
        <v>8237400000000</v>
      </c>
      <c r="C4763" s="13">
        <v>5.220125016512768E-2</v>
      </c>
      <c r="D4763" s="14">
        <v>307788278.84109586</v>
      </c>
    </row>
    <row r="4764" spans="1:4">
      <c r="A4764" s="12">
        <v>39819</v>
      </c>
      <c r="B4764" s="7">
        <v>8247114285714.2861</v>
      </c>
      <c r="C4764" s="13">
        <v>5.3056684438530059E-2</v>
      </c>
      <c r="D4764" s="14">
        <v>307793687.08493149</v>
      </c>
    </row>
    <row r="4765" spans="1:4">
      <c r="A4765" s="12">
        <v>39820</v>
      </c>
      <c r="B4765" s="7">
        <v>8256828571428.5703</v>
      </c>
      <c r="C4765" s="13">
        <v>5.9608694161550901E-2</v>
      </c>
      <c r="D4765" s="14">
        <v>307799095.32876712</v>
      </c>
    </row>
    <row r="4766" spans="1:4">
      <c r="A4766" s="12">
        <v>39821</v>
      </c>
      <c r="B4766" s="7">
        <v>8266542857142.8564</v>
      </c>
      <c r="C4766" s="13">
        <v>6.3243312569378013E-2</v>
      </c>
      <c r="D4766" s="14">
        <v>307804503.57260275</v>
      </c>
    </row>
    <row r="4767" spans="1:4">
      <c r="A4767" s="12">
        <v>39822</v>
      </c>
      <c r="B4767" s="7">
        <v>8276257142857.1426</v>
      </c>
      <c r="C4767" s="13">
        <v>6.4838374251989142E-2</v>
      </c>
      <c r="D4767" s="14">
        <v>307809911.81643838</v>
      </c>
    </row>
    <row r="4768" spans="1:4">
      <c r="A4768" s="12">
        <v>39825</v>
      </c>
      <c r="B4768" s="7">
        <v>8305400000000</v>
      </c>
      <c r="C4768" s="13">
        <v>6.8698591479543172E-2</v>
      </c>
      <c r="D4768" s="14">
        <v>307826136.5479452</v>
      </c>
    </row>
    <row r="4769" spans="1:4">
      <c r="A4769" s="12">
        <v>39826</v>
      </c>
      <c r="B4769" s="7">
        <v>8299871428571.4287</v>
      </c>
      <c r="C4769" s="13">
        <v>7.2465955411734742E-2</v>
      </c>
      <c r="D4769" s="14">
        <v>307831544.79178083</v>
      </c>
    </row>
    <row r="4770" spans="1:4">
      <c r="A4770" s="12">
        <v>39827</v>
      </c>
      <c r="B4770" s="7">
        <v>8294342857142.8574</v>
      </c>
      <c r="C4770" s="13">
        <v>7.5830020370558956E-2</v>
      </c>
      <c r="D4770" s="14">
        <v>307836953.03561646</v>
      </c>
    </row>
    <row r="4771" spans="1:4">
      <c r="A4771" s="12">
        <v>39828</v>
      </c>
      <c r="B4771" s="7">
        <v>8288814285714.2861</v>
      </c>
      <c r="C4771" s="13">
        <v>8.0502834543618909E-2</v>
      </c>
      <c r="D4771" s="14">
        <v>307842361.27945203</v>
      </c>
    </row>
    <row r="4772" spans="1:4">
      <c r="A4772" s="12">
        <v>39829</v>
      </c>
      <c r="B4772" s="7">
        <v>8283285714285.7139</v>
      </c>
      <c r="C4772" s="13">
        <v>7.9342184662357387E-2</v>
      </c>
      <c r="D4772" s="14">
        <v>307847769.52328765</v>
      </c>
    </row>
    <row r="4773" spans="1:4">
      <c r="A4773" s="12">
        <v>39833</v>
      </c>
      <c r="B4773" s="7">
        <v>8264971428571.4287</v>
      </c>
      <c r="C4773" s="13">
        <v>7.8371080145307706E-2</v>
      </c>
      <c r="D4773" s="14">
        <v>307869402.49863017</v>
      </c>
    </row>
    <row r="4774" spans="1:4">
      <c r="A4774" s="12">
        <v>39834</v>
      </c>
      <c r="B4774" s="7">
        <v>8263242857142.8574</v>
      </c>
      <c r="C4774" s="13">
        <v>7.0065174192249641E-2</v>
      </c>
      <c r="D4774" s="14">
        <v>307874810.74246573</v>
      </c>
    </row>
    <row r="4775" spans="1:4">
      <c r="A4775" s="12">
        <v>39835</v>
      </c>
      <c r="B4775" s="7">
        <v>8261514285714.2852</v>
      </c>
      <c r="C4775" s="13">
        <v>7.1257706691741141E-2</v>
      </c>
      <c r="D4775" s="14">
        <v>307880218.98630136</v>
      </c>
    </row>
    <row r="4776" spans="1:4">
      <c r="A4776" s="12">
        <v>39836</v>
      </c>
      <c r="B4776" s="7">
        <v>8259785714285.7158</v>
      </c>
      <c r="C4776" s="13">
        <v>7.019578990521122E-2</v>
      </c>
      <c r="D4776" s="14">
        <v>307885627.23013699</v>
      </c>
    </row>
    <row r="4777" spans="1:4">
      <c r="A4777" s="12">
        <v>39839</v>
      </c>
      <c r="B4777" s="7">
        <v>8254600000000</v>
      </c>
      <c r="C4777" s="13">
        <v>7.1477221033093077E-2</v>
      </c>
      <c r="D4777" s="14">
        <v>307901851.96164382</v>
      </c>
    </row>
    <row r="4778" spans="1:4">
      <c r="A4778" s="12">
        <v>39840</v>
      </c>
      <c r="B4778" s="7">
        <v>8247700000000.001</v>
      </c>
      <c r="C4778" s="13">
        <v>7.6530639727137306E-2</v>
      </c>
      <c r="D4778" s="14">
        <v>307907260.20547944</v>
      </c>
    </row>
    <row r="4779" spans="1:4">
      <c r="A4779" s="12">
        <v>39841</v>
      </c>
      <c r="B4779" s="7">
        <v>8240799999999.999</v>
      </c>
      <c r="C4779" s="13">
        <v>7.6064623175509022E-2</v>
      </c>
      <c r="D4779" s="14">
        <v>307912668.44931507</v>
      </c>
    </row>
    <row r="4780" spans="1:4">
      <c r="A4780" s="12">
        <v>39842</v>
      </c>
      <c r="B4780" s="7">
        <v>8233900000000</v>
      </c>
      <c r="C4780" s="13">
        <v>7.5512230642924769E-2</v>
      </c>
      <c r="D4780" s="14">
        <v>307918076.6931507</v>
      </c>
    </row>
    <row r="4781" spans="1:4">
      <c r="A4781" s="12">
        <v>39843</v>
      </c>
      <c r="B4781" s="7">
        <v>8227000000000</v>
      </c>
      <c r="C4781" s="13">
        <v>7.7645228256092588E-2</v>
      </c>
      <c r="D4781" s="14">
        <v>307923484.93698633</v>
      </c>
    </row>
    <row r="4782" spans="1:4">
      <c r="A4782" s="12">
        <v>39846</v>
      </c>
      <c r="B4782" s="7">
        <v>8206299999999.999</v>
      </c>
      <c r="C4782" s="13">
        <v>7.7671165990349914E-2</v>
      </c>
      <c r="D4782" s="14">
        <v>307939709.66849315</v>
      </c>
    </row>
    <row r="4783" spans="1:4">
      <c r="A4783" s="12">
        <v>39847</v>
      </c>
      <c r="B4783" s="7">
        <v>8208900000000</v>
      </c>
      <c r="C4783" s="13">
        <v>7.7465859866686956E-2</v>
      </c>
      <c r="D4783" s="14">
        <v>307945117.91232878</v>
      </c>
    </row>
    <row r="4784" spans="1:4">
      <c r="A4784" s="12">
        <v>39848</v>
      </c>
      <c r="B4784" s="7">
        <v>8211500000000</v>
      </c>
      <c r="C4784" s="13">
        <v>7.6733176337326431E-2</v>
      </c>
      <c r="D4784" s="14">
        <v>307950526.15616441</v>
      </c>
    </row>
    <row r="4785" spans="1:4">
      <c r="A4785" s="12">
        <v>39849</v>
      </c>
      <c r="B4785" s="7">
        <v>8214100000000</v>
      </c>
      <c r="C4785" s="13">
        <v>7.4993484061454049E-2</v>
      </c>
      <c r="D4785" s="14">
        <v>307955934.39999998</v>
      </c>
    </row>
    <row r="4786" spans="1:4">
      <c r="A4786" s="12">
        <v>39850</v>
      </c>
      <c r="B4786" s="7">
        <v>8216699999999.999</v>
      </c>
      <c r="C4786" s="13">
        <v>7.4493091051913707E-2</v>
      </c>
      <c r="D4786" s="14">
        <v>307961342.6438356</v>
      </c>
    </row>
    <row r="4787" spans="1:4">
      <c r="A4787" s="12">
        <v>39853</v>
      </c>
      <c r="B4787" s="7">
        <v>8224500000000</v>
      </c>
      <c r="C4787" s="13">
        <v>7.4770787252018897E-2</v>
      </c>
      <c r="D4787" s="14">
        <v>307977567.37534249</v>
      </c>
    </row>
    <row r="4788" spans="1:4">
      <c r="A4788" s="12">
        <v>39854</v>
      </c>
      <c r="B4788" s="7">
        <v>8230014285714.2852</v>
      </c>
      <c r="C4788" s="13">
        <v>8.1708347112590451E-2</v>
      </c>
      <c r="D4788" s="14">
        <v>307982975.61917806</v>
      </c>
    </row>
    <row r="4789" spans="1:4">
      <c r="A4789" s="12">
        <v>39855</v>
      </c>
      <c r="B4789" s="7">
        <v>8235528571428.5713</v>
      </c>
      <c r="C4789" s="13">
        <v>8.4439128105607289E-2</v>
      </c>
      <c r="D4789" s="14">
        <v>307988383.86301368</v>
      </c>
    </row>
    <row r="4790" spans="1:4">
      <c r="A4790" s="12">
        <v>39856</v>
      </c>
      <c r="B4790" s="7">
        <v>8241042857142.8564</v>
      </c>
      <c r="C4790" s="13">
        <v>8.8486979434558036E-2</v>
      </c>
      <c r="D4790" s="14">
        <v>307993792.10684931</v>
      </c>
    </row>
    <row r="4791" spans="1:4">
      <c r="A4791" s="12">
        <v>39857</v>
      </c>
      <c r="B4791" s="7">
        <v>8246557142857.1436</v>
      </c>
      <c r="C4791" s="13">
        <v>8.3248717504757055E-2</v>
      </c>
      <c r="D4791" s="14">
        <v>307999200.35068494</v>
      </c>
    </row>
    <row r="4792" spans="1:4">
      <c r="A4792" s="12">
        <v>39861</v>
      </c>
      <c r="B4792" s="7">
        <v>8266200000000.001</v>
      </c>
      <c r="C4792" s="13">
        <v>9.217725119150548E-2</v>
      </c>
      <c r="D4792" s="14">
        <v>308020833.32602739</v>
      </c>
    </row>
    <row r="4793" spans="1:4">
      <c r="A4793" s="12">
        <v>39862</v>
      </c>
      <c r="B4793" s="7">
        <v>8269299999999.999</v>
      </c>
      <c r="C4793" s="13">
        <v>9.2545675773918035E-2</v>
      </c>
      <c r="D4793" s="14">
        <v>308026241.56986302</v>
      </c>
    </row>
    <row r="4794" spans="1:4">
      <c r="A4794" s="12">
        <v>39863</v>
      </c>
      <c r="B4794" s="7">
        <v>8272400000000</v>
      </c>
      <c r="C4794" s="13">
        <v>8.6852310251278972E-2</v>
      </c>
      <c r="D4794" s="14">
        <v>308031649.81369865</v>
      </c>
    </row>
    <row r="4795" spans="1:4">
      <c r="A4795" s="12">
        <v>39864</v>
      </c>
      <c r="B4795" s="7">
        <v>8275500000000</v>
      </c>
      <c r="C4795" s="13">
        <v>8.9111851108402279E-2</v>
      </c>
      <c r="D4795" s="14">
        <v>308037058.05753422</v>
      </c>
    </row>
    <row r="4796" spans="1:4">
      <c r="A4796" s="12">
        <v>39867</v>
      </c>
      <c r="B4796" s="7">
        <v>8284799999999.999</v>
      </c>
      <c r="C4796" s="13">
        <v>8.8120779406661437E-2</v>
      </c>
      <c r="D4796" s="14">
        <v>308053282.7890411</v>
      </c>
    </row>
    <row r="4797" spans="1:4">
      <c r="A4797" s="12">
        <v>39868</v>
      </c>
      <c r="B4797" s="7">
        <v>8281885714285.7139</v>
      </c>
      <c r="C4797" s="13">
        <v>8.3130295921430286E-2</v>
      </c>
      <c r="D4797" s="14">
        <v>308058691.03287673</v>
      </c>
    </row>
    <row r="4798" spans="1:4">
      <c r="A4798" s="12">
        <v>39869</v>
      </c>
      <c r="B4798" s="7">
        <v>8278971428571.4268</v>
      </c>
      <c r="C4798" s="13">
        <v>8.2731038968414619E-2</v>
      </c>
      <c r="D4798" s="14">
        <v>308064099.27671236</v>
      </c>
    </row>
    <row r="4799" spans="1:4">
      <c r="A4799" s="12">
        <v>39870</v>
      </c>
      <c r="B4799" s="7">
        <v>8276057142857.1416</v>
      </c>
      <c r="C4799" s="13">
        <v>7.8689092203303806E-2</v>
      </c>
      <c r="D4799" s="14">
        <v>308069507.52054793</v>
      </c>
    </row>
    <row r="4800" spans="1:4">
      <c r="A4800" s="12">
        <v>39871</v>
      </c>
      <c r="B4800" s="7">
        <v>8273142857142.8564</v>
      </c>
      <c r="C4800" s="13">
        <v>7.7196793979075265E-2</v>
      </c>
      <c r="D4800" s="14">
        <v>308074915.76438355</v>
      </c>
    </row>
    <row r="4801" spans="1:4">
      <c r="A4801" s="12">
        <v>39874</v>
      </c>
      <c r="B4801" s="7">
        <v>8264400000000</v>
      </c>
      <c r="C4801" s="13">
        <v>8.4486095078761106E-2</v>
      </c>
      <c r="D4801" s="14">
        <v>308091140.49589044</v>
      </c>
    </row>
    <row r="4802" spans="1:4">
      <c r="A4802" s="12">
        <v>39875</v>
      </c>
      <c r="B4802" s="7">
        <v>8273671428571.4277</v>
      </c>
      <c r="C4802" s="13">
        <v>7.9991440933630906E-2</v>
      </c>
      <c r="D4802" s="14">
        <v>308096548.73972601</v>
      </c>
    </row>
    <row r="4803" spans="1:4">
      <c r="A4803" s="12">
        <v>39876</v>
      </c>
      <c r="B4803" s="7">
        <v>8282942857142.8564</v>
      </c>
      <c r="C4803" s="13">
        <v>7.4149730079101361E-2</v>
      </c>
      <c r="D4803" s="14">
        <v>308101956.98356164</v>
      </c>
    </row>
    <row r="4804" spans="1:4">
      <c r="A4804" s="12">
        <v>39877</v>
      </c>
      <c r="B4804" s="7">
        <v>8292214285714.2842</v>
      </c>
      <c r="C4804" s="13">
        <v>8.0637671348106663E-2</v>
      </c>
      <c r="D4804" s="14">
        <v>308107365.22739726</v>
      </c>
    </row>
    <row r="4805" spans="1:4">
      <c r="A4805" s="12">
        <v>39878</v>
      </c>
      <c r="B4805" s="7">
        <v>8301485714285.7148</v>
      </c>
      <c r="C4805" s="13">
        <v>8.0690391275943532E-2</v>
      </c>
      <c r="D4805" s="14">
        <v>308112773.47123289</v>
      </c>
    </row>
    <row r="4806" spans="1:4">
      <c r="A4806" s="12">
        <v>39881</v>
      </c>
      <c r="B4806" s="7">
        <v>8329299999999.999</v>
      </c>
      <c r="C4806" s="13">
        <v>8.0222602288084727E-2</v>
      </c>
      <c r="D4806" s="14">
        <v>308128998.20273972</v>
      </c>
    </row>
    <row r="4807" spans="1:4">
      <c r="A4807" s="12">
        <v>39882</v>
      </c>
      <c r="B4807" s="7">
        <v>8341057142857.1416</v>
      </c>
      <c r="C4807" s="13">
        <v>8.2586184449620528E-2</v>
      </c>
      <c r="D4807" s="14">
        <v>308134406.44657534</v>
      </c>
    </row>
    <row r="4808" spans="1:4">
      <c r="A4808" s="12">
        <v>39883</v>
      </c>
      <c r="B4808" s="7">
        <v>8352814285714.2852</v>
      </c>
      <c r="C4808" s="13">
        <v>8.8219163050169039E-2</v>
      </c>
      <c r="D4808" s="14">
        <v>308139814.69041097</v>
      </c>
    </row>
    <row r="4809" spans="1:4">
      <c r="A4809" s="12">
        <v>39884</v>
      </c>
      <c r="B4809" s="7">
        <v>8364571428571.4277</v>
      </c>
      <c r="C4809" s="13">
        <v>7.7840731962336554E-2</v>
      </c>
      <c r="D4809" s="14">
        <v>308145222.9342466</v>
      </c>
    </row>
    <row r="4810" spans="1:4">
      <c r="A4810" s="12">
        <v>39885</v>
      </c>
      <c r="B4810" s="7">
        <v>8376328571428.5723</v>
      </c>
      <c r="C4810" s="13">
        <v>8.0121376626276927E-2</v>
      </c>
      <c r="D4810" s="14">
        <v>308150631.17808217</v>
      </c>
    </row>
    <row r="4811" spans="1:4">
      <c r="A4811" s="12">
        <v>39888</v>
      </c>
      <c r="B4811" s="7">
        <v>8411600000000</v>
      </c>
      <c r="C4811" s="13">
        <v>8.0255956211950655E-2</v>
      </c>
      <c r="D4811" s="14">
        <v>308166855.90958905</v>
      </c>
    </row>
    <row r="4812" spans="1:4">
      <c r="A4812" s="12">
        <v>39889</v>
      </c>
      <c r="B4812" s="7">
        <v>8418585714285.7148</v>
      </c>
      <c r="C4812" s="13">
        <v>7.8796714057066314E-2</v>
      </c>
      <c r="D4812" s="14">
        <v>308172264.15342468</v>
      </c>
    </row>
    <row r="4813" spans="1:4">
      <c r="A4813" s="12">
        <v>39890</v>
      </c>
      <c r="B4813" s="7">
        <v>8425571428571.4297</v>
      </c>
      <c r="C4813" s="13">
        <v>8.2699629178260597E-2</v>
      </c>
      <c r="D4813" s="14">
        <v>308177672.39726025</v>
      </c>
    </row>
    <row r="4814" spans="1:4">
      <c r="A4814" s="12">
        <v>39891</v>
      </c>
      <c r="B4814" s="7">
        <v>8432557142857.1436</v>
      </c>
      <c r="C4814" s="13">
        <v>6.9804165480429656E-2</v>
      </c>
      <c r="D4814" s="14">
        <v>308183080.64109588</v>
      </c>
    </row>
    <row r="4815" spans="1:4">
      <c r="A4815" s="12">
        <v>39892</v>
      </c>
      <c r="B4815" s="7">
        <v>8439542857142.8564</v>
      </c>
      <c r="C4815" s="13">
        <v>6.9453751083210696E-2</v>
      </c>
      <c r="D4815" s="14">
        <v>308188488.8849315</v>
      </c>
    </row>
    <row r="4816" spans="1:4">
      <c r="A4816" s="12">
        <v>39895</v>
      </c>
      <c r="B4816" s="7">
        <v>8460500000000</v>
      </c>
      <c r="C4816" s="13">
        <v>6.584890185748031E-2</v>
      </c>
      <c r="D4816" s="14">
        <v>308204713.61643833</v>
      </c>
    </row>
    <row r="4817" spans="1:4">
      <c r="A4817" s="12">
        <v>39896</v>
      </c>
      <c r="B4817" s="7">
        <v>8453257142857.1426</v>
      </c>
      <c r="C4817" s="13">
        <v>6.4840061813488822E-2</v>
      </c>
      <c r="D4817" s="14">
        <v>308210121.86027396</v>
      </c>
    </row>
    <row r="4818" spans="1:4">
      <c r="A4818" s="12">
        <v>39897</v>
      </c>
      <c r="B4818" s="7">
        <v>8446014285714.2852</v>
      </c>
      <c r="C4818" s="13">
        <v>6.6270085831036399E-2</v>
      </c>
      <c r="D4818" s="14">
        <v>308215530.10410959</v>
      </c>
    </row>
    <row r="4819" spans="1:4">
      <c r="A4819" s="12">
        <v>39898</v>
      </c>
      <c r="B4819" s="7">
        <v>8438771428571.4287</v>
      </c>
      <c r="C4819" s="13">
        <v>7.0568836616900388E-2</v>
      </c>
      <c r="D4819" s="14">
        <v>308220938.34794521</v>
      </c>
    </row>
    <row r="4820" spans="1:4">
      <c r="A4820" s="12">
        <v>39899</v>
      </c>
      <c r="B4820" s="7">
        <v>8431528571428.5713</v>
      </c>
      <c r="C4820" s="13">
        <v>7.8599773182811472E-2</v>
      </c>
      <c r="D4820" s="14">
        <v>308226346.59178084</v>
      </c>
    </row>
    <row r="4821" spans="1:4">
      <c r="A4821" s="12">
        <v>39902</v>
      </c>
      <c r="B4821" s="7">
        <v>8409799999999.999</v>
      </c>
      <c r="C4821" s="13">
        <v>8.1111423536064334E-2</v>
      </c>
      <c r="D4821" s="14">
        <v>308242571.32328767</v>
      </c>
    </row>
    <row r="4822" spans="1:4">
      <c r="A4822" s="12">
        <v>39903</v>
      </c>
      <c r="B4822" s="7">
        <v>8405528571428.5713</v>
      </c>
      <c r="C4822" s="13">
        <v>7.8780136577483784E-2</v>
      </c>
      <c r="D4822" s="14">
        <v>308247979.56712329</v>
      </c>
    </row>
    <row r="4823" spans="1:4">
      <c r="A4823" s="12">
        <v>39904</v>
      </c>
      <c r="B4823" s="7">
        <v>8401257142857.1426</v>
      </c>
      <c r="C4823" s="13">
        <v>8.1960733448525988E-2</v>
      </c>
      <c r="D4823" s="14">
        <v>308253387.81095892</v>
      </c>
    </row>
    <row r="4824" spans="1:4">
      <c r="A4824" s="12">
        <v>39905</v>
      </c>
      <c r="B4824" s="7">
        <v>8396985714285.7148</v>
      </c>
      <c r="C4824" s="13">
        <v>7.5367118533602645E-2</v>
      </c>
      <c r="D4824" s="14">
        <v>308258796.05479455</v>
      </c>
    </row>
    <row r="4825" spans="1:4">
      <c r="A4825" s="12">
        <v>39906</v>
      </c>
      <c r="B4825" s="7">
        <v>8392714285714.2842</v>
      </c>
      <c r="C4825" s="13">
        <v>7.5135733563955823E-2</v>
      </c>
      <c r="D4825" s="14">
        <v>308264204.29863012</v>
      </c>
    </row>
    <row r="4826" spans="1:4">
      <c r="A4826" s="12">
        <v>39909</v>
      </c>
      <c r="B4826" s="7">
        <v>8379900000000</v>
      </c>
      <c r="C4826" s="13">
        <v>7.8123382837828395E-2</v>
      </c>
      <c r="D4826" s="14">
        <v>308280429.030137</v>
      </c>
    </row>
    <row r="4827" spans="1:4">
      <c r="A4827" s="12">
        <v>39910</v>
      </c>
      <c r="B4827" s="7">
        <v>8389242857142.8574</v>
      </c>
      <c r="C4827" s="13">
        <v>8.401009477725141E-2</v>
      </c>
      <c r="D4827" s="14">
        <v>308285837.27397263</v>
      </c>
    </row>
    <row r="4828" spans="1:4">
      <c r="A4828" s="12">
        <v>39911</v>
      </c>
      <c r="B4828" s="7">
        <v>8398585714285.7129</v>
      </c>
      <c r="C4828" s="13">
        <v>8.2190325879396384E-2</v>
      </c>
      <c r="D4828" s="14">
        <v>308291245.5178082</v>
      </c>
    </row>
    <row r="4829" spans="1:4">
      <c r="A4829" s="12">
        <v>39912</v>
      </c>
      <c r="B4829" s="7">
        <v>8407928571428.5703</v>
      </c>
      <c r="C4829" s="13">
        <v>7.9173107787954333E-2</v>
      </c>
      <c r="D4829" s="14">
        <v>308296653.76164383</v>
      </c>
    </row>
    <row r="4830" spans="1:4">
      <c r="A4830" s="12">
        <v>39916</v>
      </c>
      <c r="B4830" s="7">
        <v>8445299999999.999</v>
      </c>
      <c r="C4830" s="13">
        <v>8.1360295199442823E-2</v>
      </c>
      <c r="D4830" s="14">
        <v>308318286.73698628</v>
      </c>
    </row>
    <row r="4831" spans="1:4">
      <c r="A4831" s="12">
        <v>39917</v>
      </c>
      <c r="B4831" s="7">
        <v>8448257142857.1426</v>
      </c>
      <c r="C4831" s="13">
        <v>8.0892950715632767E-2</v>
      </c>
      <c r="D4831" s="14">
        <v>308323694.98082191</v>
      </c>
    </row>
    <row r="4832" spans="1:4">
      <c r="A4832" s="12">
        <v>39918</v>
      </c>
      <c r="B4832" s="7">
        <v>8451214285714.2842</v>
      </c>
      <c r="C4832" s="13">
        <v>8.1090592023356209E-2</v>
      </c>
      <c r="D4832" s="14">
        <v>308329103.22465754</v>
      </c>
    </row>
    <row r="4833" spans="1:4">
      <c r="A4833" s="12">
        <v>39919</v>
      </c>
      <c r="B4833" s="7">
        <v>8454171428571.4277</v>
      </c>
      <c r="C4833" s="13">
        <v>8.2087151150535512E-2</v>
      </c>
      <c r="D4833" s="14">
        <v>308334511.46849316</v>
      </c>
    </row>
    <row r="4834" spans="1:4">
      <c r="A4834" s="12">
        <v>39920</v>
      </c>
      <c r="B4834" s="7">
        <v>8457128571428.5713</v>
      </c>
      <c r="C4834" s="13">
        <v>7.8968907811240802E-2</v>
      </c>
      <c r="D4834" s="14">
        <v>308339919.71232879</v>
      </c>
    </row>
    <row r="4835" spans="1:4">
      <c r="A4835" s="12">
        <v>39923</v>
      </c>
      <c r="B4835" s="7">
        <v>8466000000000</v>
      </c>
      <c r="C4835" s="13">
        <v>8.8894704252016968E-2</v>
      </c>
      <c r="D4835" s="14">
        <v>308356144.44383562</v>
      </c>
    </row>
    <row r="4836" spans="1:4">
      <c r="A4836" s="12">
        <v>39924</v>
      </c>
      <c r="B4836" s="7">
        <v>8461871428571.4287</v>
      </c>
      <c r="C4836" s="13">
        <v>8.8714535273615697E-2</v>
      </c>
      <c r="D4836" s="14">
        <v>308361552.68767124</v>
      </c>
    </row>
    <row r="4837" spans="1:4">
      <c r="A4837" s="12">
        <v>39925</v>
      </c>
      <c r="B4837" s="7">
        <v>8457742857142.8574</v>
      </c>
      <c r="C4837" s="13">
        <v>8.5074776747242495E-2</v>
      </c>
      <c r="D4837" s="14">
        <v>308366960.93150687</v>
      </c>
    </row>
    <row r="4838" spans="1:4">
      <c r="A4838" s="12">
        <v>39926</v>
      </c>
      <c r="B4838" s="7">
        <v>8453614285714.2861</v>
      </c>
      <c r="C4838" s="13">
        <v>8.6886664377480688E-2</v>
      </c>
      <c r="D4838" s="14">
        <v>308372369.17534244</v>
      </c>
    </row>
    <row r="4839" spans="1:4">
      <c r="A4839" s="12">
        <v>39927</v>
      </c>
      <c r="B4839" s="7">
        <v>8449485714285.7148</v>
      </c>
      <c r="C4839" s="13">
        <v>8.7102549034481683E-2</v>
      </c>
      <c r="D4839" s="14">
        <v>308377777.41917807</v>
      </c>
    </row>
    <row r="4840" spans="1:4">
      <c r="A4840" s="12">
        <v>39930</v>
      </c>
      <c r="B4840" s="7">
        <v>8437100000000</v>
      </c>
      <c r="C4840" s="13">
        <v>9.0248501310471491E-2</v>
      </c>
      <c r="D4840" s="14">
        <v>308394002.15068495</v>
      </c>
    </row>
    <row r="4841" spans="1:4">
      <c r="A4841" s="12">
        <v>39931</v>
      </c>
      <c r="B4841" s="7">
        <v>8421985714285.7148</v>
      </c>
      <c r="C4841" s="13">
        <v>8.8724522324793859E-2</v>
      </c>
      <c r="D4841" s="14">
        <v>308399410.39452052</v>
      </c>
    </row>
    <row r="4842" spans="1:4">
      <c r="A4842" s="12">
        <v>39932</v>
      </c>
      <c r="B4842" s="7">
        <v>8406871428571.4287</v>
      </c>
      <c r="C4842" s="13">
        <v>8.5386335738975333E-2</v>
      </c>
      <c r="D4842" s="14">
        <v>308404818.63835615</v>
      </c>
    </row>
    <row r="4843" spans="1:4">
      <c r="A4843" s="12">
        <v>39933</v>
      </c>
      <c r="B4843" s="7">
        <v>8391757142857.1426</v>
      </c>
      <c r="C4843" s="13">
        <v>8.5918855690770943E-2</v>
      </c>
      <c r="D4843" s="14">
        <v>308410226.88219178</v>
      </c>
    </row>
    <row r="4844" spans="1:4">
      <c r="A4844" s="12">
        <v>39934</v>
      </c>
      <c r="B4844" s="7">
        <v>8376642857142.8564</v>
      </c>
      <c r="C4844" s="13">
        <v>7.9330046108403163E-2</v>
      </c>
      <c r="D4844" s="14">
        <v>308415635.12602741</v>
      </c>
    </row>
    <row r="4845" spans="1:4">
      <c r="A4845" s="12">
        <v>39937</v>
      </c>
      <c r="B4845" s="7">
        <v>8331299999999.999</v>
      </c>
      <c r="C4845" s="13">
        <v>7.4342260668196061E-2</v>
      </c>
      <c r="D4845" s="14">
        <v>308431859.85753423</v>
      </c>
    </row>
    <row r="4846" spans="1:4">
      <c r="A4846" s="12">
        <v>39938</v>
      </c>
      <c r="B4846" s="7">
        <v>8337928571428.5703</v>
      </c>
      <c r="C4846" s="13">
        <v>7.7164759169304306E-2</v>
      </c>
      <c r="D4846" s="14">
        <v>308437268.10136986</v>
      </c>
    </row>
    <row r="4847" spans="1:4">
      <c r="A4847" s="12">
        <v>39939</v>
      </c>
      <c r="B4847" s="7">
        <v>8344557142857.1416</v>
      </c>
      <c r="C4847" s="13">
        <v>6.9611491618421117E-2</v>
      </c>
      <c r="D4847" s="14">
        <v>308442676.34520549</v>
      </c>
    </row>
    <row r="4848" spans="1:4">
      <c r="A4848" s="12">
        <v>39940</v>
      </c>
      <c r="B4848" s="7">
        <v>8351185714285.7139</v>
      </c>
      <c r="C4848" s="13">
        <v>6.6225974480881578E-2</v>
      </c>
      <c r="D4848" s="14">
        <v>308448084.58904111</v>
      </c>
    </row>
    <row r="4849" spans="1:4">
      <c r="A4849" s="12">
        <v>39941</v>
      </c>
      <c r="B4849" s="7">
        <v>8357814285714.2861</v>
      </c>
      <c r="C4849" s="13">
        <v>6.1298078908117656E-2</v>
      </c>
      <c r="D4849" s="14">
        <v>308453492.83287674</v>
      </c>
    </row>
    <row r="4850" spans="1:4">
      <c r="A4850" s="12">
        <v>39944</v>
      </c>
      <c r="B4850" s="7">
        <v>8377700000000.001</v>
      </c>
      <c r="C4850" s="13">
        <v>6.153845184280745E-2</v>
      </c>
      <c r="D4850" s="14">
        <v>308469717.56438357</v>
      </c>
    </row>
    <row r="4851" spans="1:4">
      <c r="A4851" s="12">
        <v>39945</v>
      </c>
      <c r="B4851" s="7">
        <v>8380414285714.2871</v>
      </c>
      <c r="C4851" s="13">
        <v>5.9330920994949229E-2</v>
      </c>
      <c r="D4851" s="14">
        <v>308475125.80821919</v>
      </c>
    </row>
    <row r="4852" spans="1:4">
      <c r="A4852" s="12">
        <v>39946</v>
      </c>
      <c r="B4852" s="7">
        <v>8383128571428.5713</v>
      </c>
      <c r="C4852" s="13">
        <v>6.1540962085702124E-2</v>
      </c>
      <c r="D4852" s="14">
        <v>308480534.05205482</v>
      </c>
    </row>
    <row r="4853" spans="1:4">
      <c r="A4853" s="12">
        <v>39947</v>
      </c>
      <c r="B4853" s="7">
        <v>8385842857142.8574</v>
      </c>
      <c r="C4853" s="13">
        <v>6.1572153037087955E-2</v>
      </c>
      <c r="D4853" s="14">
        <v>308485942.29589039</v>
      </c>
    </row>
    <row r="4854" spans="1:4">
      <c r="A4854" s="12">
        <v>39948</v>
      </c>
      <c r="B4854" s="7">
        <v>8388557142857.1436</v>
      </c>
      <c r="C4854" s="13">
        <v>6.6261889952670142E-2</v>
      </c>
      <c r="D4854" s="14">
        <v>308491350.53972602</v>
      </c>
    </row>
    <row r="4855" spans="1:4">
      <c r="A4855" s="12">
        <v>39951</v>
      </c>
      <c r="B4855" s="7">
        <v>8396700000000.001</v>
      </c>
      <c r="C4855" s="13">
        <v>6.3301926285847132E-2</v>
      </c>
      <c r="D4855" s="14">
        <v>308507575.2712329</v>
      </c>
    </row>
    <row r="4856" spans="1:4">
      <c r="A4856" s="12">
        <v>39952</v>
      </c>
      <c r="B4856" s="7">
        <v>8397957142857.1436</v>
      </c>
      <c r="C4856" s="13">
        <v>6.6245397141868348E-2</v>
      </c>
      <c r="D4856" s="14">
        <v>308512983.51506847</v>
      </c>
    </row>
    <row r="4857" spans="1:4">
      <c r="A4857" s="12">
        <v>39953</v>
      </c>
      <c r="B4857" s="7">
        <v>8399214285714.2861</v>
      </c>
      <c r="C4857" s="13">
        <v>6.3300209749213715E-2</v>
      </c>
      <c r="D4857" s="14">
        <v>308518391.7589041</v>
      </c>
    </row>
    <row r="4858" spans="1:4">
      <c r="A4858" s="12">
        <v>39954</v>
      </c>
      <c r="B4858" s="7">
        <v>8400471428571.4287</v>
      </c>
      <c r="C4858" s="13">
        <v>7.0341343498786818E-2</v>
      </c>
      <c r="D4858" s="14">
        <v>308523800.00273973</v>
      </c>
    </row>
    <row r="4859" spans="1:4">
      <c r="A4859" s="12">
        <v>39955</v>
      </c>
      <c r="B4859" s="7">
        <v>8401728571428.5713</v>
      </c>
      <c r="C4859" s="13">
        <v>7.12938710282192E-2</v>
      </c>
      <c r="D4859" s="14">
        <v>308529208.24657536</v>
      </c>
    </row>
    <row r="4860" spans="1:4">
      <c r="A4860" s="12">
        <v>39959</v>
      </c>
      <c r="B4860" s="7">
        <v>8400585714285.7148</v>
      </c>
      <c r="C4860" s="13">
        <v>7.0207555053616019E-2</v>
      </c>
      <c r="D4860" s="14">
        <v>308550841.22191781</v>
      </c>
    </row>
    <row r="4861" spans="1:4">
      <c r="A4861" s="12">
        <v>39960</v>
      </c>
      <c r="B4861" s="7">
        <v>8395671428571.4277</v>
      </c>
      <c r="C4861" s="13">
        <v>6.9327869744572307E-2</v>
      </c>
      <c r="D4861" s="14">
        <v>308556249.46575344</v>
      </c>
    </row>
    <row r="4862" spans="1:4">
      <c r="A4862" s="12">
        <v>39961</v>
      </c>
      <c r="B4862" s="7">
        <v>8390757142857.1426</v>
      </c>
      <c r="C4862" s="13">
        <v>6.1070209560128721E-2</v>
      </c>
      <c r="D4862" s="14">
        <v>308561657.70958906</v>
      </c>
    </row>
    <row r="4863" spans="1:4">
      <c r="A4863" s="12">
        <v>39962</v>
      </c>
      <c r="B4863" s="7">
        <v>8385842857142.8574</v>
      </c>
      <c r="C4863" s="13">
        <v>6.1936826065161606E-2</v>
      </c>
      <c r="D4863" s="14">
        <v>308567065.95342463</v>
      </c>
    </row>
    <row r="4864" spans="1:4">
      <c r="A4864" s="12">
        <v>39965</v>
      </c>
      <c r="B4864" s="7">
        <v>8371100000000</v>
      </c>
      <c r="C4864" s="13">
        <v>5.4764979510102493E-2</v>
      </c>
      <c r="D4864" s="14">
        <v>308583290.68493152</v>
      </c>
    </row>
    <row r="4865" spans="1:4">
      <c r="A4865" s="12">
        <v>39966</v>
      </c>
      <c r="B4865" s="7">
        <v>8375100000000</v>
      </c>
      <c r="C4865" s="13">
        <v>5.6410042378605668E-2</v>
      </c>
      <c r="D4865" s="14">
        <v>308588698.92876714</v>
      </c>
    </row>
    <row r="4866" spans="1:4">
      <c r="A4866" s="12">
        <v>39967</v>
      </c>
      <c r="B4866" s="7">
        <v>8379100000000</v>
      </c>
      <c r="C4866" s="13">
        <v>6.3174504438549467E-2</v>
      </c>
      <c r="D4866" s="14">
        <v>308594107.17260271</v>
      </c>
    </row>
    <row r="4867" spans="1:4">
      <c r="A4867" s="12">
        <v>39968</v>
      </c>
      <c r="B4867" s="7">
        <v>8383100000000</v>
      </c>
      <c r="C4867" s="13">
        <v>6.0562371921730737E-2</v>
      </c>
      <c r="D4867" s="14">
        <v>308599515.41643834</v>
      </c>
    </row>
    <row r="4868" spans="1:4">
      <c r="A4868" s="12">
        <v>39969</v>
      </c>
      <c r="B4868" s="7">
        <v>8387100000000</v>
      </c>
      <c r="C4868" s="13">
        <v>5.9930883478623589E-2</v>
      </c>
      <c r="D4868" s="14">
        <v>308604923.66027397</v>
      </c>
    </row>
    <row r="4869" spans="1:4">
      <c r="A4869" s="12">
        <v>39972</v>
      </c>
      <c r="B4869" s="7">
        <v>8399100000000</v>
      </c>
      <c r="C4869" s="13">
        <v>6.2326792690323818E-2</v>
      </c>
      <c r="D4869" s="14">
        <v>308621148.39178079</v>
      </c>
    </row>
    <row r="4870" spans="1:4">
      <c r="A4870" s="12">
        <v>39973</v>
      </c>
      <c r="B4870" s="7">
        <v>8407500000000</v>
      </c>
      <c r="C4870" s="13">
        <v>6.09381894966892E-2</v>
      </c>
      <c r="D4870" s="14">
        <v>308626556.63561642</v>
      </c>
    </row>
    <row r="4871" spans="1:4">
      <c r="A4871" s="12">
        <v>39974</v>
      </c>
      <c r="B4871" s="7">
        <v>8415900000000</v>
      </c>
      <c r="C4871" s="13">
        <v>6.0327736990317814E-2</v>
      </c>
      <c r="D4871" s="14">
        <v>308631964.87945205</v>
      </c>
    </row>
    <row r="4872" spans="1:4">
      <c r="A4872" s="12">
        <v>39975</v>
      </c>
      <c r="B4872" s="7">
        <v>8424299999999.999</v>
      </c>
      <c r="C4872" s="13">
        <v>5.6237307672098343E-2</v>
      </c>
      <c r="D4872" s="14">
        <v>308637373.12328768</v>
      </c>
    </row>
    <row r="4873" spans="1:4">
      <c r="A4873" s="12">
        <v>39976</v>
      </c>
      <c r="B4873" s="7">
        <v>8432700000000.001</v>
      </c>
      <c r="C4873" s="13">
        <v>5.7622687467666509E-2</v>
      </c>
      <c r="D4873" s="14">
        <v>308642781.36712331</v>
      </c>
    </row>
    <row r="4874" spans="1:4">
      <c r="A4874" s="12">
        <v>39979</v>
      </c>
      <c r="B4874" s="7">
        <v>8457900000000</v>
      </c>
      <c r="C4874" s="13">
        <v>5.4312301063044507E-2</v>
      </c>
      <c r="D4874" s="14">
        <v>308659006.09863013</v>
      </c>
    </row>
    <row r="4875" spans="1:4">
      <c r="A4875" s="12">
        <v>39980</v>
      </c>
      <c r="B4875" s="7">
        <v>8457328571428.5703</v>
      </c>
      <c r="C4875" s="13">
        <v>5.553609751776651E-2</v>
      </c>
      <c r="D4875" s="14">
        <v>308664414.34246576</v>
      </c>
    </row>
    <row r="4876" spans="1:4">
      <c r="A4876" s="12">
        <v>39981</v>
      </c>
      <c r="B4876" s="7">
        <v>8456757142857.1426</v>
      </c>
      <c r="C4876" s="13">
        <v>5.3216452818221467E-2</v>
      </c>
      <c r="D4876" s="14">
        <v>308669822.58630139</v>
      </c>
    </row>
    <row r="4877" spans="1:4">
      <c r="A4877" s="12">
        <v>39982</v>
      </c>
      <c r="B4877" s="7">
        <v>8456185714285.7139</v>
      </c>
      <c r="C4877" s="13">
        <v>5.4962652608632694E-2</v>
      </c>
      <c r="D4877" s="14">
        <v>308675230.83013701</v>
      </c>
    </row>
    <row r="4878" spans="1:4">
      <c r="A4878" s="12">
        <v>39983</v>
      </c>
      <c r="B4878" s="7">
        <v>8455614285714.2861</v>
      </c>
      <c r="C4878" s="13">
        <v>5.6924456412472638E-2</v>
      </c>
      <c r="D4878" s="14">
        <v>308680639.07397258</v>
      </c>
    </row>
    <row r="4879" spans="1:4">
      <c r="A4879" s="12">
        <v>39986</v>
      </c>
      <c r="B4879" s="7">
        <v>8453900000000</v>
      </c>
      <c r="C4879" s="13">
        <v>6.0138252977578112E-2</v>
      </c>
      <c r="D4879" s="14">
        <v>308696863.80547947</v>
      </c>
    </row>
    <row r="4880" spans="1:4">
      <c r="A4880" s="12">
        <v>39987</v>
      </c>
      <c r="B4880" s="7">
        <v>8443699999999.999</v>
      </c>
      <c r="C4880" s="13">
        <v>5.9223241758720853E-2</v>
      </c>
      <c r="D4880" s="14">
        <v>308702272.04931509</v>
      </c>
    </row>
    <row r="4881" spans="1:4">
      <c r="A4881" s="12">
        <v>39988</v>
      </c>
      <c r="B4881" s="7">
        <v>8433500000000</v>
      </c>
      <c r="C4881" s="13">
        <v>6.1430006635863801E-2</v>
      </c>
      <c r="D4881" s="14">
        <v>308707680.29315066</v>
      </c>
    </row>
    <row r="4882" spans="1:4">
      <c r="A4882" s="12">
        <v>39989</v>
      </c>
      <c r="B4882" s="7">
        <v>8423299999999.999</v>
      </c>
      <c r="C4882" s="13">
        <v>5.912310914557873E-2</v>
      </c>
      <c r="D4882" s="14">
        <v>308713088.53698629</v>
      </c>
    </row>
    <row r="4883" spans="1:4">
      <c r="A4883" s="12">
        <v>39990</v>
      </c>
      <c r="B4883" s="7">
        <v>8413100000000</v>
      </c>
      <c r="C4883" s="13">
        <v>5.8281657344912322E-2</v>
      </c>
      <c r="D4883" s="14">
        <v>308718496.78082192</v>
      </c>
    </row>
    <row r="4884" spans="1:4">
      <c r="A4884" s="12">
        <v>39993</v>
      </c>
      <c r="B4884" s="7">
        <v>8382500000000</v>
      </c>
      <c r="C4884" s="13">
        <v>5.6865174100362244E-2</v>
      </c>
      <c r="D4884" s="14">
        <v>308734721.51232874</v>
      </c>
    </row>
    <row r="4885" spans="1:4">
      <c r="A4885" s="12">
        <v>39994</v>
      </c>
      <c r="B4885" s="7">
        <v>8375528571428.5713</v>
      </c>
      <c r="C4885" s="13">
        <v>5.9356997736512325E-2</v>
      </c>
      <c r="D4885" s="14">
        <v>308740129.75616437</v>
      </c>
    </row>
    <row r="4886" spans="1:4">
      <c r="A4886" s="12">
        <v>39995</v>
      </c>
      <c r="B4886" s="7">
        <v>8368557142857.1436</v>
      </c>
      <c r="C4886" s="13">
        <v>6.0872224394129079E-2</v>
      </c>
      <c r="D4886" s="14">
        <v>308745538</v>
      </c>
    </row>
    <row r="4887" spans="1:4">
      <c r="A4887" s="12">
        <v>39996</v>
      </c>
      <c r="B4887" s="7">
        <v>8361585714285.7148</v>
      </c>
      <c r="C4887" s="13">
        <v>6.5727595119903906E-2</v>
      </c>
      <c r="D4887" s="14">
        <v>308745538</v>
      </c>
    </row>
    <row r="4888" spans="1:4">
      <c r="A4888" s="12">
        <v>40000</v>
      </c>
      <c r="B4888" s="7">
        <v>8333700000000.001</v>
      </c>
      <c r="C4888" s="13">
        <v>7.0327708464721889E-2</v>
      </c>
      <c r="D4888" s="14">
        <v>308745538</v>
      </c>
    </row>
    <row r="4889" spans="1:4">
      <c r="A4889" s="12">
        <v>40001</v>
      </c>
      <c r="B4889" s="7">
        <v>8346142857142.8564</v>
      </c>
      <c r="C4889" s="13">
        <v>7.2510313032425555E-2</v>
      </c>
      <c r="D4889" s="14">
        <v>308745538</v>
      </c>
    </row>
    <row r="4890" spans="1:4">
      <c r="A4890" s="12">
        <v>40002</v>
      </c>
      <c r="B4890" s="7">
        <v>8358585714285.7148</v>
      </c>
      <c r="C4890" s="13">
        <v>7.6864802969452473E-2</v>
      </c>
      <c r="D4890" s="14">
        <v>308745538</v>
      </c>
    </row>
    <row r="4891" spans="1:4">
      <c r="A4891" s="12">
        <v>40003</v>
      </c>
      <c r="B4891" s="7">
        <v>8371028571428.5713</v>
      </c>
      <c r="C4891" s="13">
        <v>7.5309005187262301E-2</v>
      </c>
      <c r="D4891" s="14">
        <v>308745538</v>
      </c>
    </row>
    <row r="4892" spans="1:4">
      <c r="A4892" s="12">
        <v>40004</v>
      </c>
      <c r="B4892" s="7">
        <v>8383471428571.4287</v>
      </c>
      <c r="C4892" s="13">
        <v>7.6679959815423443E-2</v>
      </c>
      <c r="D4892" s="14">
        <v>308745538</v>
      </c>
    </row>
    <row r="4893" spans="1:4">
      <c r="A4893" s="12">
        <v>40007</v>
      </c>
      <c r="B4893" s="7">
        <v>8420799999999.999</v>
      </c>
      <c r="C4893" s="13">
        <v>7.9356941157536734E-2</v>
      </c>
      <c r="D4893" s="14">
        <v>308745538</v>
      </c>
    </row>
    <row r="4894" spans="1:4">
      <c r="A4894" s="12">
        <v>40008</v>
      </c>
      <c r="B4894" s="7">
        <v>8416614285714.2861</v>
      </c>
      <c r="C4894" s="13">
        <v>7.576911040312119E-2</v>
      </c>
      <c r="D4894" s="14">
        <v>308745538</v>
      </c>
    </row>
    <row r="4895" spans="1:4">
      <c r="A4895" s="12">
        <v>40009</v>
      </c>
      <c r="B4895" s="7">
        <v>8412428571428.5703</v>
      </c>
      <c r="C4895" s="13">
        <v>7.7024009114822337E-2</v>
      </c>
      <c r="D4895" s="14">
        <v>308745538</v>
      </c>
    </row>
    <row r="4896" spans="1:4">
      <c r="A4896" s="12">
        <v>40010</v>
      </c>
      <c r="B4896" s="7">
        <v>8408242857142.8574</v>
      </c>
      <c r="C4896" s="13">
        <v>6.8788003399784178E-2</v>
      </c>
      <c r="D4896" s="14">
        <v>308745538</v>
      </c>
    </row>
    <row r="4897" spans="1:4">
      <c r="A4897" s="12">
        <v>40011</v>
      </c>
      <c r="B4897" s="7">
        <v>8404057142857.1416</v>
      </c>
      <c r="C4897" s="13">
        <v>6.7458255879209367E-2</v>
      </c>
      <c r="D4897" s="14">
        <v>308745538</v>
      </c>
    </row>
    <row r="4898" spans="1:4">
      <c r="A4898" s="12">
        <v>40014</v>
      </c>
      <c r="B4898" s="7">
        <v>8391500000000</v>
      </c>
      <c r="C4898" s="13">
        <v>6.6759826073273854E-2</v>
      </c>
      <c r="D4898" s="14">
        <v>308745538</v>
      </c>
    </row>
    <row r="4899" spans="1:4">
      <c r="A4899" s="12">
        <v>40015</v>
      </c>
      <c r="B4899" s="7">
        <v>8387900000000</v>
      </c>
      <c r="C4899" s="13">
        <v>6.5810557417281049E-2</v>
      </c>
      <c r="D4899" s="14">
        <v>308745538</v>
      </c>
    </row>
    <row r="4900" spans="1:4">
      <c r="A4900" s="12">
        <v>40016</v>
      </c>
      <c r="B4900" s="7">
        <v>8384299999999.999</v>
      </c>
      <c r="C4900" s="13">
        <v>6.3956819437876414E-2</v>
      </c>
      <c r="D4900" s="14">
        <v>308745538</v>
      </c>
    </row>
    <row r="4901" spans="1:4">
      <c r="A4901" s="12">
        <v>40017</v>
      </c>
      <c r="B4901" s="7">
        <v>8380699999999.999</v>
      </c>
      <c r="C4901" s="13">
        <v>6.6615060641017465E-2</v>
      </c>
      <c r="D4901" s="14">
        <v>308745538</v>
      </c>
    </row>
    <row r="4902" spans="1:4">
      <c r="A4902" s="12">
        <v>40018</v>
      </c>
      <c r="B4902" s="7">
        <v>8377100000000</v>
      </c>
      <c r="C4902" s="13">
        <v>6.3367063975051763E-2</v>
      </c>
      <c r="D4902" s="14">
        <v>308745538</v>
      </c>
    </row>
    <row r="4903" spans="1:4">
      <c r="A4903" s="12">
        <v>40021</v>
      </c>
      <c r="B4903" s="7">
        <v>8366299999999.999</v>
      </c>
      <c r="C4903" s="13">
        <v>6.4785371031783112E-2</v>
      </c>
      <c r="D4903" s="14">
        <v>308745538</v>
      </c>
    </row>
    <row r="4904" spans="1:4">
      <c r="A4904" s="12">
        <v>40022</v>
      </c>
      <c r="B4904" s="7">
        <v>8361557142857.1416</v>
      </c>
      <c r="C4904" s="13">
        <v>6.67383477782275E-2</v>
      </c>
      <c r="D4904" s="14">
        <v>308745538</v>
      </c>
    </row>
    <row r="4905" spans="1:4">
      <c r="A4905" s="12">
        <v>40023</v>
      </c>
      <c r="B4905" s="7">
        <v>8356814285714.2852</v>
      </c>
      <c r="C4905" s="13">
        <v>7.3146374799737443E-2</v>
      </c>
      <c r="D4905" s="14">
        <v>308745538</v>
      </c>
    </row>
    <row r="4906" spans="1:4">
      <c r="A4906" s="12">
        <v>40024</v>
      </c>
      <c r="B4906" s="7">
        <v>8352071428571.4277</v>
      </c>
      <c r="C4906" s="13">
        <v>6.3563124734394016E-2</v>
      </c>
      <c r="D4906" s="14">
        <v>308745538</v>
      </c>
    </row>
    <row r="4907" spans="1:4">
      <c r="A4907" s="12">
        <v>40025</v>
      </c>
      <c r="B4907" s="7">
        <v>8347328571428.5723</v>
      </c>
      <c r="C4907" s="13">
        <v>6.3141126097262745E-2</v>
      </c>
      <c r="D4907" s="14">
        <v>308745538</v>
      </c>
    </row>
    <row r="4908" spans="1:4">
      <c r="A4908" s="12">
        <v>40028</v>
      </c>
      <c r="B4908" s="7">
        <v>8333100000000</v>
      </c>
      <c r="C4908" s="13">
        <v>5.6089097930238779E-2</v>
      </c>
      <c r="D4908" s="14">
        <v>308745538</v>
      </c>
    </row>
    <row r="4909" spans="1:4">
      <c r="A4909" s="12">
        <v>40029</v>
      </c>
      <c r="B4909" s="7">
        <v>8337600000000</v>
      </c>
      <c r="C4909" s="13">
        <v>5.6589265620948057E-2</v>
      </c>
      <c r="D4909" s="14">
        <v>308745538</v>
      </c>
    </row>
    <row r="4910" spans="1:4">
      <c r="A4910" s="12">
        <v>40030</v>
      </c>
      <c r="B4910" s="7">
        <v>8342100000000</v>
      </c>
      <c r="C4910" s="13">
        <v>5.5709296056821719E-2</v>
      </c>
      <c r="D4910" s="14">
        <v>308745538</v>
      </c>
    </row>
    <row r="4911" spans="1:4">
      <c r="A4911" s="12">
        <v>40031</v>
      </c>
      <c r="B4911" s="7">
        <v>8346600000000</v>
      </c>
      <c r="C4911" s="13">
        <v>5.9949924196127546E-2</v>
      </c>
      <c r="D4911" s="14">
        <v>308745538</v>
      </c>
    </row>
    <row r="4912" spans="1:4">
      <c r="A4912" s="12">
        <v>40032</v>
      </c>
      <c r="B4912" s="7">
        <v>8351100000000</v>
      </c>
      <c r="C4912" s="13">
        <v>6.1745549689851541E-2</v>
      </c>
      <c r="D4912" s="14">
        <v>308745538</v>
      </c>
    </row>
    <row r="4913" spans="1:4">
      <c r="A4913" s="12">
        <v>40035</v>
      </c>
      <c r="B4913" s="7">
        <v>8364600000000</v>
      </c>
      <c r="C4913" s="13">
        <v>6.2466723070306214E-2</v>
      </c>
      <c r="D4913" s="14">
        <v>308745538</v>
      </c>
    </row>
    <row r="4914" spans="1:4">
      <c r="A4914" s="12">
        <v>40036</v>
      </c>
      <c r="B4914" s="7">
        <v>8367357142857.1436</v>
      </c>
      <c r="C4914" s="13">
        <v>6.5009202124871615E-2</v>
      </c>
      <c r="D4914" s="14">
        <v>308745538</v>
      </c>
    </row>
    <row r="4915" spans="1:4">
      <c r="A4915" s="12">
        <v>40037</v>
      </c>
      <c r="B4915" s="7">
        <v>8370114285714.2861</v>
      </c>
      <c r="C4915" s="13">
        <v>6.5536495041290721E-2</v>
      </c>
      <c r="D4915" s="14">
        <v>308745538</v>
      </c>
    </row>
    <row r="4916" spans="1:4">
      <c r="A4916" s="12">
        <v>40038</v>
      </c>
      <c r="B4916" s="7">
        <v>8372871428571.4287</v>
      </c>
      <c r="C4916" s="13">
        <v>6.7883055504712034E-2</v>
      </c>
      <c r="D4916" s="14">
        <v>308745538</v>
      </c>
    </row>
    <row r="4917" spans="1:4">
      <c r="A4917" s="12">
        <v>40039</v>
      </c>
      <c r="B4917" s="7">
        <v>8375628571428.5713</v>
      </c>
      <c r="C4917" s="13">
        <v>7.2398237349430197E-2</v>
      </c>
      <c r="D4917" s="14">
        <v>308745538</v>
      </c>
    </row>
    <row r="4918" spans="1:4">
      <c r="A4918" s="12">
        <v>40042</v>
      </c>
      <c r="B4918" s="7">
        <v>8383900000000</v>
      </c>
      <c r="C4918" s="13">
        <v>7.4836058582513576E-2</v>
      </c>
      <c r="D4918" s="14">
        <v>308745538</v>
      </c>
    </row>
    <row r="4919" spans="1:4">
      <c r="A4919" s="12">
        <v>40043</v>
      </c>
      <c r="B4919" s="7">
        <v>8384242857142.8574</v>
      </c>
      <c r="C4919" s="13">
        <v>7.4063722237247095E-2</v>
      </c>
      <c r="D4919" s="14">
        <v>308745538</v>
      </c>
    </row>
    <row r="4920" spans="1:4">
      <c r="A4920" s="12">
        <v>40044</v>
      </c>
      <c r="B4920" s="7">
        <v>8384585714285.7129</v>
      </c>
      <c r="C4920" s="13">
        <v>7.093628581699303E-2</v>
      </c>
      <c r="D4920" s="14">
        <v>308745538</v>
      </c>
    </row>
    <row r="4921" spans="1:4">
      <c r="A4921" s="12">
        <v>40045</v>
      </c>
      <c r="B4921" s="7">
        <v>8384928571428.5703</v>
      </c>
      <c r="C4921" s="13">
        <v>7.4785558814925254E-2</v>
      </c>
      <c r="D4921" s="14">
        <v>308745538</v>
      </c>
    </row>
    <row r="4922" spans="1:4">
      <c r="A4922" s="12">
        <v>40046</v>
      </c>
      <c r="B4922" s="7">
        <v>8385271428571.4287</v>
      </c>
      <c r="C4922" s="13">
        <v>7.7500876004086575E-2</v>
      </c>
      <c r="D4922" s="14">
        <v>308745538</v>
      </c>
    </row>
    <row r="4923" spans="1:4">
      <c r="A4923" s="12">
        <v>40049</v>
      </c>
      <c r="B4923" s="7">
        <v>8386299999999.999</v>
      </c>
      <c r="C4923" s="13">
        <v>7.4014292613545363E-2</v>
      </c>
      <c r="D4923" s="14">
        <v>308745538</v>
      </c>
    </row>
    <row r="4924" spans="1:4">
      <c r="A4924" s="12">
        <v>40050</v>
      </c>
      <c r="B4924" s="7">
        <v>8375071428571.4277</v>
      </c>
      <c r="C4924" s="13">
        <v>7.6969355463166134E-2</v>
      </c>
      <c r="D4924" s="14">
        <v>308745538</v>
      </c>
    </row>
    <row r="4925" spans="1:4">
      <c r="A4925" s="12">
        <v>40051</v>
      </c>
      <c r="B4925" s="7">
        <v>8363842857142.8574</v>
      </c>
      <c r="C4925" s="13">
        <v>7.6734951756356029E-2</v>
      </c>
      <c r="D4925" s="14">
        <v>308745538</v>
      </c>
    </row>
    <row r="4926" spans="1:4">
      <c r="A4926" s="12">
        <v>40052</v>
      </c>
      <c r="B4926" s="7">
        <v>8352614285714.2861</v>
      </c>
      <c r="C4926" s="13">
        <v>7.7637207150325002E-2</v>
      </c>
      <c r="D4926" s="14">
        <v>308745538</v>
      </c>
    </row>
    <row r="4927" spans="1:4">
      <c r="A4927" s="12">
        <v>40053</v>
      </c>
      <c r="B4927" s="7">
        <v>8341385714285.7139</v>
      </c>
      <c r="C4927" s="13">
        <v>7.2710250841728594E-2</v>
      </c>
      <c r="D4927" s="14">
        <v>308745538</v>
      </c>
    </row>
    <row r="4928" spans="1:4">
      <c r="A4928" s="12">
        <v>40056</v>
      </c>
      <c r="B4928" s="7">
        <v>8307700000000.001</v>
      </c>
      <c r="C4928" s="13">
        <v>7.6259342235406868E-2</v>
      </c>
      <c r="D4928" s="14">
        <v>308745538</v>
      </c>
    </row>
    <row r="4929" spans="1:4">
      <c r="A4929" s="12">
        <v>40057</v>
      </c>
      <c r="B4929" s="7">
        <v>8309242857142.8574</v>
      </c>
      <c r="C4929" s="13">
        <v>8.2257692827246293E-2</v>
      </c>
      <c r="D4929" s="14">
        <v>308745538</v>
      </c>
    </row>
    <row r="4930" spans="1:4">
      <c r="A4930" s="12">
        <v>40058</v>
      </c>
      <c r="B4930" s="7">
        <v>8310785714285.7158</v>
      </c>
      <c r="C4930" s="13">
        <v>8.5193102269256998E-2</v>
      </c>
      <c r="D4930" s="14">
        <v>308745538</v>
      </c>
    </row>
    <row r="4931" spans="1:4">
      <c r="A4931" s="12">
        <v>40059</v>
      </c>
      <c r="B4931" s="7">
        <v>8312328571428.5723</v>
      </c>
      <c r="C4931" s="13">
        <v>9.2226976113250689E-2</v>
      </c>
      <c r="D4931" s="14">
        <v>308745538</v>
      </c>
    </row>
    <row r="4932" spans="1:4">
      <c r="A4932" s="12">
        <v>40060</v>
      </c>
      <c r="B4932" s="7">
        <v>8313871428571.4287</v>
      </c>
      <c r="C4932" s="13">
        <v>8.4919709500057547E-2</v>
      </c>
      <c r="D4932" s="14">
        <v>308745538</v>
      </c>
    </row>
    <row r="4933" spans="1:4">
      <c r="A4933" s="12">
        <v>40064</v>
      </c>
      <c r="B4933" s="7">
        <v>8328700000000.001</v>
      </c>
      <c r="C4933" s="13">
        <v>7.9681181541872079E-2</v>
      </c>
      <c r="D4933" s="14">
        <v>308745538</v>
      </c>
    </row>
    <row r="4934" spans="1:4">
      <c r="A4934" s="12">
        <v>40065</v>
      </c>
      <c r="B4934" s="7">
        <v>8338900000000</v>
      </c>
      <c r="C4934" s="13">
        <v>7.8945875073768698E-2</v>
      </c>
      <c r="D4934" s="14">
        <v>308745538</v>
      </c>
    </row>
    <row r="4935" spans="1:4">
      <c r="A4935" s="12">
        <v>40066</v>
      </c>
      <c r="B4935" s="7">
        <v>8349100000000</v>
      </c>
      <c r="C4935" s="13">
        <v>6.8366902507674618E-2</v>
      </c>
      <c r="D4935" s="14">
        <v>308745538</v>
      </c>
    </row>
    <row r="4936" spans="1:4">
      <c r="A4936" s="12">
        <v>40067</v>
      </c>
      <c r="B4936" s="7">
        <v>8359299999999.999</v>
      </c>
      <c r="C4936" s="13">
        <v>7.7355384293693333E-2</v>
      </c>
      <c r="D4936" s="14">
        <v>308745538</v>
      </c>
    </row>
    <row r="4937" spans="1:4">
      <c r="A4937" s="12">
        <v>40070</v>
      </c>
      <c r="B4937" s="7">
        <v>8389900000000</v>
      </c>
      <c r="C4937" s="13">
        <v>7.0008778703090149E-2</v>
      </c>
      <c r="D4937" s="14">
        <v>308745538</v>
      </c>
    </row>
    <row r="4938" spans="1:4">
      <c r="A4938" s="12">
        <v>40071</v>
      </c>
      <c r="B4938" s="7">
        <v>8391885714285.7139</v>
      </c>
      <c r="C4938" s="13">
        <v>6.7955167183617868E-2</v>
      </c>
      <c r="D4938" s="14">
        <v>308745538</v>
      </c>
    </row>
    <row r="4939" spans="1:4">
      <c r="A4939" s="12">
        <v>40072</v>
      </c>
      <c r="B4939" s="7">
        <v>8393871428571.4287</v>
      </c>
      <c r="C4939" s="13">
        <v>5.9262770156984737E-2</v>
      </c>
      <c r="D4939" s="14">
        <v>308745538</v>
      </c>
    </row>
    <row r="4940" spans="1:4">
      <c r="A4940" s="12">
        <v>40073</v>
      </c>
      <c r="B4940" s="7">
        <v>8395857142857.1436</v>
      </c>
      <c r="C4940" s="13">
        <v>6.4184106794161352E-2</v>
      </c>
      <c r="D4940" s="14">
        <v>308745538</v>
      </c>
    </row>
    <row r="4941" spans="1:4">
      <c r="A4941" s="12">
        <v>40074</v>
      </c>
      <c r="B4941" s="7">
        <v>8397842857142.8555</v>
      </c>
      <c r="C4941" s="13">
        <v>5.9279777724528047E-2</v>
      </c>
      <c r="D4941" s="14">
        <v>308745538</v>
      </c>
    </row>
    <row r="4942" spans="1:4">
      <c r="A4942" s="12">
        <v>40077</v>
      </c>
      <c r="B4942" s="7">
        <v>8403799999999.999</v>
      </c>
      <c r="C4942" s="13">
        <v>6.412161590297881E-2</v>
      </c>
      <c r="D4942" s="14">
        <v>308745538</v>
      </c>
    </row>
    <row r="4943" spans="1:4">
      <c r="A4943" s="12">
        <v>40078</v>
      </c>
      <c r="B4943" s="7">
        <v>8396371428571.4287</v>
      </c>
      <c r="C4943" s="13">
        <v>6.2279181496778371E-2</v>
      </c>
      <c r="D4943" s="14">
        <v>308745538</v>
      </c>
    </row>
    <row r="4944" spans="1:4">
      <c r="A4944" s="12">
        <v>40079</v>
      </c>
      <c r="B4944" s="7">
        <v>8388942857142.8564</v>
      </c>
      <c r="C4944" s="13">
        <v>6.0216623331851869E-2</v>
      </c>
      <c r="D4944" s="14">
        <v>308745538</v>
      </c>
    </row>
    <row r="4945" spans="1:4">
      <c r="A4945" s="12">
        <v>40080</v>
      </c>
      <c r="B4945" s="7">
        <v>8381514285714.2852</v>
      </c>
      <c r="C4945" s="13">
        <v>6.0997000076522034E-2</v>
      </c>
      <c r="D4945" s="14">
        <v>308745538</v>
      </c>
    </row>
    <row r="4946" spans="1:4">
      <c r="A4946" s="12">
        <v>40081</v>
      </c>
      <c r="B4946" s="7">
        <v>8374085714285.7129</v>
      </c>
      <c r="C4946" s="13">
        <v>6.046945378777633E-2</v>
      </c>
      <c r="D4946" s="14">
        <v>308745538</v>
      </c>
    </row>
    <row r="4947" spans="1:4">
      <c r="A4947" s="12">
        <v>40084</v>
      </c>
      <c r="B4947" s="7">
        <v>8351799999999.999</v>
      </c>
      <c r="C4947" s="13">
        <v>6.3801502033957597E-2</v>
      </c>
      <c r="D4947" s="14">
        <v>308745538</v>
      </c>
    </row>
    <row r="4948" spans="1:4">
      <c r="A4948" s="12">
        <v>40085</v>
      </c>
      <c r="B4948" s="7">
        <v>8346085714285.7129</v>
      </c>
      <c r="C4948" s="13">
        <v>4.9759741071876681E-2</v>
      </c>
      <c r="D4948" s="14">
        <v>308745538</v>
      </c>
    </row>
    <row r="4949" spans="1:4">
      <c r="A4949" s="12">
        <v>40086</v>
      </c>
      <c r="B4949" s="7">
        <v>8340371428571.4287</v>
      </c>
      <c r="C4949" s="13">
        <v>4.7840921767567955E-2</v>
      </c>
      <c r="D4949" s="14">
        <v>308745538</v>
      </c>
    </row>
    <row r="4950" spans="1:4">
      <c r="A4950" s="12">
        <v>40087</v>
      </c>
      <c r="B4950" s="7">
        <v>8334657142857.1426</v>
      </c>
      <c r="C4950" s="13">
        <v>5.1355430234695972E-2</v>
      </c>
      <c r="D4950" s="14">
        <v>308745538</v>
      </c>
    </row>
    <row r="4951" spans="1:4">
      <c r="A4951" s="12">
        <v>40088</v>
      </c>
      <c r="B4951" s="7">
        <v>8328942857142.8564</v>
      </c>
      <c r="C4951" s="13">
        <v>4.9337341985826781E-2</v>
      </c>
      <c r="D4951" s="14">
        <v>308745538</v>
      </c>
    </row>
    <row r="4952" spans="1:4">
      <c r="A4952" s="12">
        <v>40091</v>
      </c>
      <c r="B4952" s="7">
        <v>8311799999999.999</v>
      </c>
      <c r="C4952" s="13">
        <v>4.6635759315577438E-2</v>
      </c>
      <c r="D4952" s="14">
        <v>308745538</v>
      </c>
    </row>
    <row r="4953" spans="1:4">
      <c r="A4953" s="12">
        <v>40092</v>
      </c>
      <c r="B4953" s="7">
        <v>8322057142857.1416</v>
      </c>
      <c r="C4953" s="13">
        <v>4.7331970674528011E-2</v>
      </c>
      <c r="D4953" s="14">
        <v>308745538</v>
      </c>
    </row>
    <row r="4954" spans="1:4">
      <c r="A4954" s="12">
        <v>40093</v>
      </c>
      <c r="B4954" s="7">
        <v>8332314285714.2852</v>
      </c>
      <c r="C4954" s="13">
        <v>4.788960160897749E-2</v>
      </c>
      <c r="D4954" s="14">
        <v>308745538</v>
      </c>
    </row>
    <row r="4955" spans="1:4">
      <c r="A4955" s="12">
        <v>40094</v>
      </c>
      <c r="B4955" s="7">
        <v>8342571428571.4277</v>
      </c>
      <c r="C4955" s="13">
        <v>4.6195935806980087E-2</v>
      </c>
      <c r="D4955" s="14">
        <v>308745538</v>
      </c>
    </row>
    <row r="4956" spans="1:4">
      <c r="A4956" s="12">
        <v>40095</v>
      </c>
      <c r="B4956" s="7">
        <v>8352828571428.5723</v>
      </c>
      <c r="C4956" s="13">
        <v>4.7834180714367555E-2</v>
      </c>
      <c r="D4956" s="14">
        <v>308745538</v>
      </c>
    </row>
    <row r="4957" spans="1:4">
      <c r="A4957" s="12">
        <v>40098</v>
      </c>
      <c r="B4957" s="7">
        <v>8383600000000</v>
      </c>
      <c r="C4957" s="13">
        <v>4.6044323715333277E-2</v>
      </c>
      <c r="D4957" s="14">
        <v>308745538</v>
      </c>
    </row>
    <row r="4958" spans="1:4">
      <c r="A4958" s="12">
        <v>40099</v>
      </c>
      <c r="B4958" s="7">
        <v>8385728571428.5713</v>
      </c>
      <c r="C4958" s="13">
        <v>4.8238236311560816E-2</v>
      </c>
      <c r="D4958" s="14">
        <v>308745538</v>
      </c>
    </row>
    <row r="4959" spans="1:4">
      <c r="A4959" s="12">
        <v>40100</v>
      </c>
      <c r="B4959" s="7">
        <v>8387857142857.1436</v>
      </c>
      <c r="C4959" s="13">
        <v>4.9184116490205133E-2</v>
      </c>
      <c r="D4959" s="14">
        <v>308745538</v>
      </c>
    </row>
    <row r="4960" spans="1:4">
      <c r="A4960" s="12">
        <v>40101</v>
      </c>
      <c r="B4960" s="7">
        <v>8389985714285.7148</v>
      </c>
      <c r="C4960" s="13">
        <v>4.7511978861929392E-2</v>
      </c>
      <c r="D4960" s="14">
        <v>308745538</v>
      </c>
    </row>
    <row r="4961" spans="1:4">
      <c r="A4961" s="12">
        <v>40102</v>
      </c>
      <c r="B4961" s="7">
        <v>8392114285714.2861</v>
      </c>
      <c r="C4961" s="13">
        <v>4.4281159249230616E-2</v>
      </c>
      <c r="D4961" s="14">
        <v>308745538</v>
      </c>
    </row>
    <row r="4962" spans="1:4">
      <c r="A4962" s="12">
        <v>40105</v>
      </c>
      <c r="B4962" s="7">
        <v>8398500000000</v>
      </c>
      <c r="C4962" s="13">
        <v>4.3272296126636411E-2</v>
      </c>
      <c r="D4962" s="14">
        <v>308745538</v>
      </c>
    </row>
    <row r="4963" spans="1:4">
      <c r="A4963" s="12">
        <v>40106</v>
      </c>
      <c r="B4963" s="7">
        <v>8401228571428.5713</v>
      </c>
      <c r="C4963" s="13">
        <v>4.1029291756068273E-2</v>
      </c>
      <c r="D4963" s="14">
        <v>308745538</v>
      </c>
    </row>
    <row r="4964" spans="1:4">
      <c r="A4964" s="12">
        <v>40107</v>
      </c>
      <c r="B4964" s="7">
        <v>8403957142857.1436</v>
      </c>
      <c r="C4964" s="13">
        <v>4.0481127106665654E-2</v>
      </c>
      <c r="D4964" s="14">
        <v>308745538</v>
      </c>
    </row>
    <row r="4965" spans="1:4">
      <c r="A4965" s="12">
        <v>40108</v>
      </c>
      <c r="B4965" s="7">
        <v>8406685714285.7148</v>
      </c>
      <c r="C4965" s="13">
        <v>4.1685182429627883E-2</v>
      </c>
      <c r="D4965" s="14">
        <v>308745538</v>
      </c>
    </row>
    <row r="4966" spans="1:4">
      <c r="A4966" s="12">
        <v>40109</v>
      </c>
      <c r="B4966" s="7">
        <v>8409414285714.2852</v>
      </c>
      <c r="C4966" s="13">
        <v>4.3281124767843245E-2</v>
      </c>
      <c r="D4966" s="14">
        <v>308745538</v>
      </c>
    </row>
    <row r="4967" spans="1:4">
      <c r="A4967" s="12">
        <v>40112</v>
      </c>
      <c r="B4967" s="7">
        <v>8417600000000</v>
      </c>
      <c r="C4967" s="13">
        <v>4.6663221177007247E-2</v>
      </c>
      <c r="D4967" s="14">
        <v>308745538</v>
      </c>
    </row>
    <row r="4968" spans="1:4">
      <c r="A4968" s="12">
        <v>40113</v>
      </c>
      <c r="B4968" s="7">
        <v>8409400000000</v>
      </c>
      <c r="C4968" s="13">
        <v>4.5761184849688476E-2</v>
      </c>
      <c r="D4968" s="14">
        <v>308745538</v>
      </c>
    </row>
    <row r="4969" spans="1:4">
      <c r="A4969" s="12">
        <v>40114</v>
      </c>
      <c r="B4969" s="7">
        <v>8401200000000.001</v>
      </c>
      <c r="C4969" s="13">
        <v>4.9542419521896912E-2</v>
      </c>
      <c r="D4969" s="14">
        <v>308745538</v>
      </c>
    </row>
    <row r="4970" spans="1:4">
      <c r="A4970" s="12">
        <v>40115</v>
      </c>
      <c r="B4970" s="7">
        <v>8393000000000</v>
      </c>
      <c r="C4970" s="13">
        <v>4.1423919815715096E-2</v>
      </c>
      <c r="D4970" s="14">
        <v>308745538</v>
      </c>
    </row>
    <row r="4971" spans="1:4">
      <c r="A4971" s="12">
        <v>40116</v>
      </c>
      <c r="B4971" s="7">
        <v>8384800000000.001</v>
      </c>
      <c r="C4971" s="13">
        <v>4.2803249777043091E-2</v>
      </c>
      <c r="D4971" s="14">
        <v>308745538</v>
      </c>
    </row>
    <row r="4972" spans="1:4">
      <c r="A4972" s="12">
        <v>40119</v>
      </c>
      <c r="B4972" s="7">
        <v>8360200000000.001</v>
      </c>
      <c r="C4972" s="13">
        <v>4.4130991163798441E-2</v>
      </c>
      <c r="D4972" s="14">
        <v>308745538</v>
      </c>
    </row>
    <row r="4973" spans="1:4">
      <c r="A4973" s="12">
        <v>40120</v>
      </c>
      <c r="B4973" s="7">
        <v>8366714285714.2861</v>
      </c>
      <c r="C4973" s="13">
        <v>4.2627595073623334E-2</v>
      </c>
      <c r="D4973" s="14">
        <v>308745538</v>
      </c>
    </row>
    <row r="4974" spans="1:4">
      <c r="A4974" s="12">
        <v>40121</v>
      </c>
      <c r="B4974" s="7">
        <v>8373228571428.5713</v>
      </c>
      <c r="C4974" s="13">
        <v>4.3835604200057492E-2</v>
      </c>
      <c r="D4974" s="14">
        <v>308745538</v>
      </c>
    </row>
    <row r="4975" spans="1:4">
      <c r="A4975" s="12">
        <v>40122</v>
      </c>
      <c r="B4975" s="7">
        <v>8379742857142.8574</v>
      </c>
      <c r="C4975" s="13">
        <v>4.3769493421524544E-2</v>
      </c>
      <c r="D4975" s="14">
        <v>308745538</v>
      </c>
    </row>
    <row r="4976" spans="1:4">
      <c r="A4976" s="12">
        <v>40123</v>
      </c>
      <c r="B4976" s="7">
        <v>8386257142857.1426</v>
      </c>
      <c r="C4976" s="13">
        <v>4.6432002072356704E-2</v>
      </c>
      <c r="D4976" s="14">
        <v>308745538</v>
      </c>
    </row>
    <row r="4977" spans="1:4">
      <c r="A4977" s="12">
        <v>40126</v>
      </c>
      <c r="B4977" s="7">
        <v>8405799999999.999</v>
      </c>
      <c r="C4977" s="13">
        <v>4.481452611080404E-2</v>
      </c>
      <c r="D4977" s="14">
        <v>308745538</v>
      </c>
    </row>
    <row r="4978" spans="1:4">
      <c r="A4978" s="12">
        <v>40127</v>
      </c>
      <c r="B4978" s="7">
        <v>8414285714285.7139</v>
      </c>
      <c r="C4978" s="13">
        <v>4.68680388455988E-2</v>
      </c>
      <c r="D4978" s="14">
        <v>308745538</v>
      </c>
    </row>
    <row r="4979" spans="1:4">
      <c r="A4979" s="12">
        <v>40128</v>
      </c>
      <c r="B4979" s="7">
        <v>8422771428571.4287</v>
      </c>
      <c r="C4979" s="13">
        <v>4.6462671818163735E-2</v>
      </c>
      <c r="D4979" s="14">
        <v>308745538</v>
      </c>
    </row>
    <row r="4980" spans="1:4">
      <c r="A4980" s="12">
        <v>40129</v>
      </c>
      <c r="B4980" s="7">
        <v>8431257142857.1426</v>
      </c>
      <c r="C4980" s="13">
        <v>4.8966413863738081E-2</v>
      </c>
      <c r="D4980" s="14">
        <v>308745538</v>
      </c>
    </row>
    <row r="4981" spans="1:4">
      <c r="A4981" s="12">
        <v>40130</v>
      </c>
      <c r="B4981" s="7">
        <v>8439742857142.8574</v>
      </c>
      <c r="C4981" s="13">
        <v>4.9071771660587279E-2</v>
      </c>
      <c r="D4981" s="14">
        <v>308745538</v>
      </c>
    </row>
    <row r="4982" spans="1:4">
      <c r="A4982" s="12">
        <v>40133</v>
      </c>
      <c r="B4982" s="7">
        <v>8465200000000.001</v>
      </c>
      <c r="C4982" s="13">
        <v>4.5612574075867614E-2</v>
      </c>
      <c r="D4982" s="14">
        <v>308745538</v>
      </c>
    </row>
    <row r="4983" spans="1:4">
      <c r="A4983" s="12">
        <v>40134</v>
      </c>
      <c r="B4983" s="7">
        <v>8469000000000</v>
      </c>
      <c r="C4983" s="13">
        <v>4.6244116718946626E-2</v>
      </c>
      <c r="D4983" s="14">
        <v>308745538</v>
      </c>
    </row>
    <row r="4984" spans="1:4">
      <c r="A4984" s="12">
        <v>40135</v>
      </c>
      <c r="B4984" s="7">
        <v>8472800000000.001</v>
      </c>
      <c r="C4984" s="13">
        <v>4.8864713871663176E-2</v>
      </c>
      <c r="D4984" s="14">
        <v>308745538</v>
      </c>
    </row>
    <row r="4985" spans="1:4">
      <c r="A4985" s="12">
        <v>40136</v>
      </c>
      <c r="B4985" s="7">
        <v>8476600000000</v>
      </c>
      <c r="C4985" s="13">
        <v>4.9006980735225365E-2</v>
      </c>
      <c r="D4985" s="14">
        <v>308745538</v>
      </c>
    </row>
    <row r="4986" spans="1:4">
      <c r="A4986" s="12">
        <v>40137</v>
      </c>
      <c r="B4986" s="7">
        <v>8480400000000</v>
      </c>
      <c r="C4986" s="13">
        <v>4.8564205553886929E-2</v>
      </c>
      <c r="D4986" s="14">
        <v>308745538</v>
      </c>
    </row>
    <row r="4987" spans="1:4">
      <c r="A4987" s="12">
        <v>40140</v>
      </c>
      <c r="B4987" s="7">
        <v>8491799999999.999</v>
      </c>
      <c r="C4987" s="13">
        <v>4.7621431550098209E-2</v>
      </c>
      <c r="D4987" s="14">
        <v>308745538</v>
      </c>
    </row>
    <row r="4988" spans="1:4">
      <c r="A4988" s="12">
        <v>40141</v>
      </c>
      <c r="B4988" s="7">
        <v>8486028571428.5713</v>
      </c>
      <c r="C4988" s="13">
        <v>4.8224914525857948E-2</v>
      </c>
      <c r="D4988" s="14">
        <v>308745538</v>
      </c>
    </row>
    <row r="4989" spans="1:4">
      <c r="A4989" s="12">
        <v>40142</v>
      </c>
      <c r="B4989" s="7">
        <v>8480257142857.1426</v>
      </c>
      <c r="C4989" s="13">
        <v>4.1532572551417957E-2</v>
      </c>
      <c r="D4989" s="14">
        <v>308745538</v>
      </c>
    </row>
    <row r="4990" spans="1:4">
      <c r="A4990" s="12">
        <v>40144</v>
      </c>
      <c r="B4990" s="7">
        <v>8468714285714.2842</v>
      </c>
      <c r="C4990" s="13">
        <v>4.2188977338576003E-2</v>
      </c>
      <c r="D4990" s="14">
        <v>308745538</v>
      </c>
    </row>
    <row r="4991" spans="1:4">
      <c r="A4991" s="12">
        <v>40147</v>
      </c>
      <c r="B4991" s="7">
        <v>8451400000000</v>
      </c>
      <c r="C4991" s="13">
        <v>4.4285002783172281E-2</v>
      </c>
      <c r="D4991" s="14">
        <v>308745538</v>
      </c>
    </row>
    <row r="4992" spans="1:4">
      <c r="A4992" s="12">
        <v>40148</v>
      </c>
      <c r="B4992" s="7">
        <v>8454742857142.8574</v>
      </c>
      <c r="C4992" s="13">
        <v>4.4529581542218942E-2</v>
      </c>
      <c r="D4992" s="14">
        <v>308745538</v>
      </c>
    </row>
    <row r="4993" spans="1:4">
      <c r="A4993" s="12">
        <v>40149</v>
      </c>
      <c r="B4993" s="7">
        <v>8458085714285.7129</v>
      </c>
      <c r="C4993" s="13">
        <v>4.7525680365175633E-2</v>
      </c>
      <c r="D4993" s="14">
        <v>308745538</v>
      </c>
    </row>
    <row r="4994" spans="1:4">
      <c r="A4994" s="12">
        <v>40150</v>
      </c>
      <c r="B4994" s="7">
        <v>8461428571428.5703</v>
      </c>
      <c r="C4994" s="13">
        <v>4.8294119919066285E-2</v>
      </c>
      <c r="D4994" s="14">
        <v>308745538</v>
      </c>
    </row>
    <row r="4995" spans="1:4">
      <c r="A4995" s="12">
        <v>40151</v>
      </c>
      <c r="B4995" s="7">
        <v>8464771428571.4287</v>
      </c>
      <c r="C4995" s="13">
        <v>4.7534251535760123E-2</v>
      </c>
      <c r="D4995" s="14">
        <v>308745538</v>
      </c>
    </row>
    <row r="4996" spans="1:4">
      <c r="A4996" s="12">
        <v>40154</v>
      </c>
      <c r="B4996" s="7">
        <v>8474799999999.999</v>
      </c>
      <c r="C4996" s="13">
        <v>4.4942466956740867E-2</v>
      </c>
      <c r="D4996" s="14">
        <v>308745538</v>
      </c>
    </row>
    <row r="4997" spans="1:4">
      <c r="A4997" s="12">
        <v>40155</v>
      </c>
      <c r="B4997" s="7">
        <v>8482314285714.2852</v>
      </c>
      <c r="C4997" s="13">
        <v>4.4479188052282799E-2</v>
      </c>
      <c r="D4997" s="14">
        <v>308745538</v>
      </c>
    </row>
    <row r="4998" spans="1:4">
      <c r="A4998" s="12">
        <v>40156</v>
      </c>
      <c r="B4998" s="7">
        <v>8489828571428.5703</v>
      </c>
      <c r="C4998" s="13">
        <v>4.7271509621251699E-2</v>
      </c>
      <c r="D4998" s="14">
        <v>308745538</v>
      </c>
    </row>
    <row r="4999" spans="1:4">
      <c r="A4999" s="12">
        <v>40157</v>
      </c>
      <c r="B4999" s="7">
        <v>8497342857142.8555</v>
      </c>
      <c r="C4999" s="13">
        <v>4.4093715673241426E-2</v>
      </c>
      <c r="D4999" s="14">
        <v>308745538</v>
      </c>
    </row>
    <row r="5000" spans="1:4">
      <c r="A5000" s="12">
        <v>40158</v>
      </c>
      <c r="B5000" s="7">
        <v>8504857142857.1436</v>
      </c>
      <c r="C5000" s="13">
        <v>4.5530645028249307E-2</v>
      </c>
      <c r="D5000" s="14">
        <v>308745538</v>
      </c>
    </row>
    <row r="5001" spans="1:4">
      <c r="A5001" s="12">
        <v>40161</v>
      </c>
      <c r="B5001" s="7">
        <v>8527400000000</v>
      </c>
      <c r="C5001" s="13">
        <v>4.4412417019115996E-2</v>
      </c>
      <c r="D5001" s="14">
        <v>308745538</v>
      </c>
    </row>
    <row r="5002" spans="1:4">
      <c r="A5002" s="12">
        <v>40162</v>
      </c>
      <c r="B5002" s="7">
        <v>8527171428571.4277</v>
      </c>
      <c r="C5002" s="13">
        <v>4.2443200898484926E-2</v>
      </c>
      <c r="D5002" s="14">
        <v>308745538</v>
      </c>
    </row>
    <row r="5003" spans="1:4">
      <c r="A5003" s="12">
        <v>40163</v>
      </c>
      <c r="B5003" s="7">
        <v>8526942857142.8564</v>
      </c>
      <c r="C5003" s="13">
        <v>4.1881051308684476E-2</v>
      </c>
      <c r="D5003" s="14">
        <v>308745538</v>
      </c>
    </row>
    <row r="5004" spans="1:4">
      <c r="A5004" s="12">
        <v>40164</v>
      </c>
      <c r="B5004" s="7">
        <v>8526714285714.2842</v>
      </c>
      <c r="C5004" s="13">
        <v>3.988026813634761E-2</v>
      </c>
      <c r="D5004" s="14">
        <v>308745538</v>
      </c>
    </row>
    <row r="5005" spans="1:4">
      <c r="A5005" s="12">
        <v>40165</v>
      </c>
      <c r="B5005" s="7">
        <v>8526485714285.7148</v>
      </c>
      <c r="C5005" s="13">
        <v>3.9492738332860898E-2</v>
      </c>
      <c r="D5005" s="14">
        <v>308745538</v>
      </c>
    </row>
    <row r="5006" spans="1:4">
      <c r="A5006" s="12">
        <v>40168</v>
      </c>
      <c r="B5006" s="7">
        <v>8525799999999.999</v>
      </c>
      <c r="C5006" s="13">
        <v>4.0586457380988712E-2</v>
      </c>
      <c r="D5006" s="14">
        <v>308745538</v>
      </c>
    </row>
    <row r="5007" spans="1:4">
      <c r="A5007" s="12">
        <v>40169</v>
      </c>
      <c r="B5007" s="7">
        <v>8523471428571.4268</v>
      </c>
      <c r="C5007" s="13">
        <v>3.9385889333507451E-2</v>
      </c>
      <c r="D5007" s="14">
        <v>308745538</v>
      </c>
    </row>
    <row r="5008" spans="1:4">
      <c r="A5008" s="12">
        <v>40170</v>
      </c>
      <c r="B5008" s="7">
        <v>8521142857142.8564</v>
      </c>
      <c r="C5008" s="13">
        <v>3.7806153510837569E-2</v>
      </c>
      <c r="D5008" s="14">
        <v>308745538</v>
      </c>
    </row>
    <row r="5009" spans="1:4">
      <c r="A5009" s="12">
        <v>40171</v>
      </c>
      <c r="B5009" s="7">
        <v>8518814285714.2852</v>
      </c>
      <c r="C5009" s="13">
        <v>3.8290001385675052E-2</v>
      </c>
      <c r="D5009" s="14">
        <v>308745538</v>
      </c>
    </row>
    <row r="5010" spans="1:4">
      <c r="A5010" s="12">
        <v>40175</v>
      </c>
      <c r="B5010" s="7">
        <v>8509500000000</v>
      </c>
      <c r="C5010" s="13">
        <v>3.6013433700684529E-2</v>
      </c>
      <c r="D5010" s="14">
        <v>308745538</v>
      </c>
    </row>
    <row r="5011" spans="1:4">
      <c r="A5011" s="12">
        <v>40176</v>
      </c>
      <c r="B5011" s="7">
        <v>8507414285714.2852</v>
      </c>
      <c r="C5011" s="13">
        <v>3.6958252274661818E-2</v>
      </c>
      <c r="D5011" s="14">
        <v>308745538</v>
      </c>
    </row>
    <row r="5012" spans="1:4">
      <c r="A5012" s="12">
        <v>40177</v>
      </c>
      <c r="B5012" s="7">
        <v>8505328571428.5723</v>
      </c>
      <c r="C5012" s="13">
        <v>3.7367583867834488E-2</v>
      </c>
      <c r="D5012" s="14">
        <v>308745538</v>
      </c>
    </row>
    <row r="5013" spans="1:4">
      <c r="A5013" s="12">
        <v>40178</v>
      </c>
      <c r="B5013" s="7">
        <v>8503242857142.8574</v>
      </c>
      <c r="C5013" s="13">
        <v>3.8174363393778936E-2</v>
      </c>
      <c r="D5013" s="14">
        <v>308745538</v>
      </c>
    </row>
    <row r="5014" spans="1:4">
      <c r="A5014" s="12">
        <v>40182</v>
      </c>
      <c r="B5014" s="7">
        <v>8494900000000</v>
      </c>
      <c r="C5014" s="13">
        <v>3.5546361570507959E-2</v>
      </c>
      <c r="D5014" s="14">
        <v>308745538</v>
      </c>
    </row>
    <row r="5015" spans="1:4">
      <c r="A5015" s="12">
        <v>40183</v>
      </c>
      <c r="B5015" s="7">
        <v>8495871428571.4287</v>
      </c>
      <c r="C5015" s="13">
        <v>3.679337259350611E-2</v>
      </c>
      <c r="D5015" s="14">
        <v>308745538</v>
      </c>
    </row>
    <row r="5016" spans="1:4">
      <c r="A5016" s="12">
        <v>40184</v>
      </c>
      <c r="B5016" s="7">
        <v>8496842857142.8574</v>
      </c>
      <c r="C5016" s="13">
        <v>3.4257570228114161E-2</v>
      </c>
      <c r="D5016" s="14">
        <v>308745538</v>
      </c>
    </row>
    <row r="5017" spans="1:4">
      <c r="A5017" s="12">
        <v>40185</v>
      </c>
      <c r="B5017" s="7">
        <v>8497814285714.2861</v>
      </c>
      <c r="C5017" s="13">
        <v>3.5495782869107775E-2</v>
      </c>
      <c r="D5017" s="14">
        <v>308745538</v>
      </c>
    </row>
    <row r="5018" spans="1:4">
      <c r="A5018" s="12">
        <v>40186</v>
      </c>
      <c r="B5018" s="7">
        <v>8498785714285.7139</v>
      </c>
      <c r="C5018" s="13">
        <v>3.5792946734862004E-2</v>
      </c>
      <c r="D5018" s="14">
        <v>308745538</v>
      </c>
    </row>
    <row r="5019" spans="1:4">
      <c r="A5019" s="12">
        <v>40189</v>
      </c>
      <c r="B5019" s="7">
        <v>8501700000000.001</v>
      </c>
      <c r="C5019" s="13">
        <v>3.7651743635007791E-2</v>
      </c>
      <c r="D5019" s="14">
        <v>308745538</v>
      </c>
    </row>
    <row r="5020" spans="1:4">
      <c r="A5020" s="12">
        <v>40190</v>
      </c>
      <c r="B5020" s="7">
        <v>8496114285714.2861</v>
      </c>
      <c r="C5020" s="13">
        <v>3.7474567674834827E-2</v>
      </c>
      <c r="D5020" s="14">
        <v>308745538</v>
      </c>
    </row>
    <row r="5021" spans="1:4">
      <c r="A5021" s="12">
        <v>40191</v>
      </c>
      <c r="B5021" s="7">
        <v>8490528571428.5732</v>
      </c>
      <c r="C5021" s="13">
        <v>3.7102848483218411E-2</v>
      </c>
      <c r="D5021" s="14">
        <v>308745538</v>
      </c>
    </row>
    <row r="5022" spans="1:4">
      <c r="A5022" s="12">
        <v>40192</v>
      </c>
      <c r="B5022" s="7">
        <v>8484942857142.8584</v>
      </c>
      <c r="C5022" s="13">
        <v>3.803946250920838E-2</v>
      </c>
      <c r="D5022" s="14">
        <v>308745538</v>
      </c>
    </row>
    <row r="5023" spans="1:4">
      <c r="A5023" s="12">
        <v>40193</v>
      </c>
      <c r="B5023" s="7">
        <v>8479357142857.1436</v>
      </c>
      <c r="C5023" s="13">
        <v>3.8010234173745175E-2</v>
      </c>
      <c r="D5023" s="14">
        <v>308745538</v>
      </c>
    </row>
    <row r="5024" spans="1:4">
      <c r="A5024" s="12">
        <v>40197</v>
      </c>
      <c r="B5024" s="7">
        <v>8459914285714.2852</v>
      </c>
      <c r="C5024" s="13">
        <v>3.8376480250491972E-2</v>
      </c>
      <c r="D5024" s="14">
        <v>308745538</v>
      </c>
    </row>
    <row r="5025" spans="1:4">
      <c r="A5025" s="12">
        <v>40198</v>
      </c>
      <c r="B5025" s="7">
        <v>8457228571428.5713</v>
      </c>
      <c r="C5025" s="13">
        <v>3.9347205525568474E-2</v>
      </c>
      <c r="D5025" s="14">
        <v>308745538</v>
      </c>
    </row>
    <row r="5026" spans="1:4">
      <c r="A5026" s="12">
        <v>40199</v>
      </c>
      <c r="B5026" s="7">
        <v>8454542857142.8564</v>
      </c>
      <c r="C5026" s="13">
        <v>3.9257117842784725E-2</v>
      </c>
      <c r="D5026" s="14">
        <v>308745538</v>
      </c>
    </row>
    <row r="5027" spans="1:4">
      <c r="A5027" s="12">
        <v>40200</v>
      </c>
      <c r="B5027" s="7">
        <v>8451857142857.1436</v>
      </c>
      <c r="C5027" s="13">
        <v>3.8724881915443383E-2</v>
      </c>
      <c r="D5027" s="14">
        <v>308745538</v>
      </c>
    </row>
    <row r="5028" spans="1:4">
      <c r="A5028" s="12">
        <v>40203</v>
      </c>
      <c r="B5028" s="7">
        <v>8443799999999.999</v>
      </c>
      <c r="C5028" s="13">
        <v>3.9003330515973482E-2</v>
      </c>
      <c r="D5028" s="14">
        <v>308745538</v>
      </c>
    </row>
    <row r="5029" spans="1:4">
      <c r="A5029" s="12">
        <v>40204</v>
      </c>
      <c r="B5029" s="7">
        <v>8434485714285.7148</v>
      </c>
      <c r="C5029" s="13">
        <v>4.0709533501126917E-2</v>
      </c>
      <c r="D5029" s="14">
        <v>308745538</v>
      </c>
    </row>
    <row r="5030" spans="1:4">
      <c r="A5030" s="12">
        <v>40205</v>
      </c>
      <c r="B5030" s="7">
        <v>8425171428571.4277</v>
      </c>
      <c r="C5030" s="13">
        <v>4.2737166492723432E-2</v>
      </c>
      <c r="D5030" s="14">
        <v>308745538</v>
      </c>
    </row>
    <row r="5031" spans="1:4">
      <c r="A5031" s="12">
        <v>40206</v>
      </c>
      <c r="B5031" s="7">
        <v>8415857142857.1436</v>
      </c>
      <c r="C5031" s="13">
        <v>4.372979266829307E-2</v>
      </c>
      <c r="D5031" s="14">
        <v>308745538</v>
      </c>
    </row>
    <row r="5032" spans="1:4">
      <c r="A5032" s="12">
        <v>40207</v>
      </c>
      <c r="B5032" s="7">
        <v>8406542857142.8564</v>
      </c>
      <c r="C5032" s="13">
        <v>4.4184385453471454E-2</v>
      </c>
      <c r="D5032" s="14">
        <v>308745538</v>
      </c>
    </row>
    <row r="5033" spans="1:4">
      <c r="A5033" s="12">
        <v>40210</v>
      </c>
      <c r="B5033" s="7">
        <v>8378600000000</v>
      </c>
      <c r="C5033" s="13">
        <v>4.1243380096289174E-2</v>
      </c>
      <c r="D5033" s="14">
        <v>308745538</v>
      </c>
    </row>
    <row r="5034" spans="1:4">
      <c r="A5034" s="12">
        <v>40211</v>
      </c>
      <c r="B5034" s="7">
        <v>8381071428571.4297</v>
      </c>
      <c r="C5034" s="13">
        <v>3.9841940102161522E-2</v>
      </c>
      <c r="D5034" s="14">
        <v>308745538</v>
      </c>
    </row>
    <row r="5035" spans="1:4">
      <c r="A5035" s="12">
        <v>40212</v>
      </c>
      <c r="B5035" s="7">
        <v>8383542857142.8564</v>
      </c>
      <c r="C5035" s="13">
        <v>4.015083521782592E-2</v>
      </c>
      <c r="D5035" s="14">
        <v>308745538</v>
      </c>
    </row>
    <row r="5036" spans="1:4">
      <c r="A5036" s="12">
        <v>40213</v>
      </c>
      <c r="B5036" s="7">
        <v>8386014285714.2852</v>
      </c>
      <c r="C5036" s="13">
        <v>4.1924908029186393E-2</v>
      </c>
      <c r="D5036" s="14">
        <v>308745538</v>
      </c>
    </row>
    <row r="5037" spans="1:4">
      <c r="A5037" s="12">
        <v>40214</v>
      </c>
      <c r="B5037" s="7">
        <v>8388485714285.7148</v>
      </c>
      <c r="C5037" s="13">
        <v>4.2192961902120352E-2</v>
      </c>
      <c r="D5037" s="14">
        <v>308745538</v>
      </c>
    </row>
    <row r="5038" spans="1:4">
      <c r="A5038" s="12">
        <v>40217</v>
      </c>
      <c r="B5038" s="7">
        <v>8395900000000</v>
      </c>
      <c r="C5038" s="13">
        <v>4.2677792184413137E-2</v>
      </c>
      <c r="D5038" s="14">
        <v>308745538</v>
      </c>
    </row>
    <row r="5039" spans="1:4">
      <c r="A5039" s="12">
        <v>40218</v>
      </c>
      <c r="B5039" s="7">
        <v>8403457142857.1416</v>
      </c>
      <c r="C5039" s="13">
        <v>4.2552426518716699E-2</v>
      </c>
      <c r="D5039" s="14">
        <v>308745538</v>
      </c>
    </row>
    <row r="5040" spans="1:4">
      <c r="A5040" s="12">
        <v>40219</v>
      </c>
      <c r="B5040" s="7">
        <v>8411014285714.2852</v>
      </c>
      <c r="C5040" s="13">
        <v>4.2182160751365515E-2</v>
      </c>
      <c r="D5040" s="14">
        <v>308745538</v>
      </c>
    </row>
    <row r="5041" spans="1:4">
      <c r="A5041" s="12">
        <v>40220</v>
      </c>
      <c r="B5041" s="7">
        <v>8418571428571.4277</v>
      </c>
      <c r="C5041" s="13">
        <v>4.1053681631662051E-2</v>
      </c>
      <c r="D5041" s="14">
        <v>308745538</v>
      </c>
    </row>
    <row r="5042" spans="1:4">
      <c r="A5042" s="12">
        <v>40221</v>
      </c>
      <c r="B5042" s="7">
        <v>8426128571428.5713</v>
      </c>
      <c r="C5042" s="13">
        <v>4.1112667665968217E-2</v>
      </c>
      <c r="D5042" s="14">
        <v>308745538</v>
      </c>
    </row>
    <row r="5043" spans="1:4">
      <c r="A5043" s="12">
        <v>40225</v>
      </c>
      <c r="B5043" s="7">
        <v>8455771428571.4287</v>
      </c>
      <c r="C5043" s="13">
        <v>4.0887725424170733E-2</v>
      </c>
      <c r="D5043" s="14">
        <v>308745538</v>
      </c>
    </row>
    <row r="5044" spans="1:4">
      <c r="A5044" s="12">
        <v>40226</v>
      </c>
      <c r="B5044" s="7">
        <v>8462742857142.8574</v>
      </c>
      <c r="C5044" s="13">
        <v>4.0197300296620386E-2</v>
      </c>
      <c r="D5044" s="14">
        <v>308745538</v>
      </c>
    </row>
    <row r="5045" spans="1:4">
      <c r="A5045" s="12">
        <v>40227</v>
      </c>
      <c r="B5045" s="7">
        <v>8469714285714.2861</v>
      </c>
      <c r="C5045" s="13">
        <v>4.0970075436102926E-2</v>
      </c>
      <c r="D5045" s="14">
        <v>308745538</v>
      </c>
    </row>
    <row r="5046" spans="1:4">
      <c r="A5046" s="12">
        <v>40228</v>
      </c>
      <c r="B5046" s="7">
        <v>8476685714285.7139</v>
      </c>
      <c r="C5046" s="13">
        <v>4.1601089952991041E-2</v>
      </c>
      <c r="D5046" s="14">
        <v>308745538</v>
      </c>
    </row>
    <row r="5047" spans="1:4">
      <c r="A5047" s="12">
        <v>40231</v>
      </c>
      <c r="B5047" s="7">
        <v>8497600000000</v>
      </c>
      <c r="C5047" s="13">
        <v>4.2534820254427029E-2</v>
      </c>
      <c r="D5047" s="14">
        <v>308745538</v>
      </c>
    </row>
    <row r="5048" spans="1:4">
      <c r="A5048" s="12">
        <v>40232</v>
      </c>
      <c r="B5048" s="7">
        <v>8494457142857.1436</v>
      </c>
      <c r="C5048" s="13">
        <v>4.4124994089163129E-2</v>
      </c>
      <c r="D5048" s="14">
        <v>308745538</v>
      </c>
    </row>
    <row r="5049" spans="1:4">
      <c r="A5049" s="12">
        <v>40233</v>
      </c>
      <c r="B5049" s="7">
        <v>8491314285714.2861</v>
      </c>
      <c r="C5049" s="13">
        <v>4.3259150247195483E-2</v>
      </c>
      <c r="D5049" s="14">
        <v>308745538</v>
      </c>
    </row>
    <row r="5050" spans="1:4">
      <c r="A5050" s="12">
        <v>40234</v>
      </c>
      <c r="B5050" s="7">
        <v>8488171428571.4297</v>
      </c>
      <c r="C5050" s="13">
        <v>4.4538921739129746E-2</v>
      </c>
      <c r="D5050" s="14">
        <v>308745538</v>
      </c>
    </row>
    <row r="5051" spans="1:4">
      <c r="A5051" s="12">
        <v>40235</v>
      </c>
      <c r="B5051" s="7">
        <v>8485028571428.5713</v>
      </c>
      <c r="C5051" s="13">
        <v>4.3498511613266698E-2</v>
      </c>
      <c r="D5051" s="14">
        <v>308745538</v>
      </c>
    </row>
    <row r="5052" spans="1:4">
      <c r="A5052" s="12">
        <v>40238</v>
      </c>
      <c r="B5052" s="7">
        <v>8475600000000</v>
      </c>
      <c r="C5052" s="13">
        <v>4.5074624108814562E-2</v>
      </c>
      <c r="D5052" s="14">
        <v>308745538</v>
      </c>
    </row>
    <row r="5053" spans="1:4">
      <c r="A5053" s="12">
        <v>40239</v>
      </c>
      <c r="B5053" s="7">
        <v>8478342857142.8574</v>
      </c>
      <c r="C5053" s="13">
        <v>4.43436099246746E-2</v>
      </c>
      <c r="D5053" s="14">
        <v>308745538</v>
      </c>
    </row>
    <row r="5054" spans="1:4">
      <c r="A5054" s="12">
        <v>40240</v>
      </c>
      <c r="B5054" s="7">
        <v>8481085714285.7148</v>
      </c>
      <c r="C5054" s="13">
        <v>4.3365214644822493E-2</v>
      </c>
      <c r="D5054" s="14">
        <v>308745538</v>
      </c>
    </row>
    <row r="5055" spans="1:4">
      <c r="A5055" s="12">
        <v>40241</v>
      </c>
      <c r="B5055" s="7">
        <v>8483828571428.5723</v>
      </c>
      <c r="C5055" s="13">
        <v>4.5258998904156349E-2</v>
      </c>
      <c r="D5055" s="14">
        <v>308745538</v>
      </c>
    </row>
    <row r="5056" spans="1:4">
      <c r="A5056" s="12">
        <v>40242</v>
      </c>
      <c r="B5056" s="7">
        <v>8486571428571.4277</v>
      </c>
      <c r="C5056" s="13">
        <v>4.4563143879688814E-2</v>
      </c>
      <c r="D5056" s="14">
        <v>308745538</v>
      </c>
    </row>
    <row r="5057" spans="1:4">
      <c r="A5057" s="12">
        <v>40245</v>
      </c>
      <c r="B5057" s="7">
        <v>8494799999999.999</v>
      </c>
      <c r="C5057" s="13">
        <v>4.4941528240607306E-2</v>
      </c>
      <c r="D5057" s="14">
        <v>308745538</v>
      </c>
    </row>
    <row r="5058" spans="1:4">
      <c r="A5058" s="12">
        <v>40246</v>
      </c>
      <c r="B5058" s="7">
        <v>8502371428571.4287</v>
      </c>
      <c r="C5058" s="13">
        <v>4.5211683675578748E-2</v>
      </c>
      <c r="D5058" s="14">
        <v>308745538</v>
      </c>
    </row>
    <row r="5059" spans="1:4">
      <c r="A5059" s="12">
        <v>40247</v>
      </c>
      <c r="B5059" s="7">
        <v>8509942857142.8564</v>
      </c>
      <c r="C5059" s="13">
        <v>4.4564128251136981E-2</v>
      </c>
      <c r="D5059" s="14">
        <v>308745538</v>
      </c>
    </row>
    <row r="5060" spans="1:4">
      <c r="A5060" s="12">
        <v>40248</v>
      </c>
      <c r="B5060" s="7">
        <v>8517514285714.2852</v>
      </c>
      <c r="C5060" s="13">
        <v>4.5680374001984513E-2</v>
      </c>
      <c r="D5060" s="14">
        <v>308745538</v>
      </c>
    </row>
    <row r="5061" spans="1:4">
      <c r="A5061" s="12">
        <v>40249</v>
      </c>
      <c r="B5061" s="7">
        <v>8525085714285.7129</v>
      </c>
      <c r="C5061" s="13">
        <v>4.6485178401597792E-2</v>
      </c>
      <c r="D5061" s="14">
        <v>308745538</v>
      </c>
    </row>
    <row r="5062" spans="1:4">
      <c r="A5062" s="12">
        <v>40252</v>
      </c>
      <c r="B5062" s="7">
        <v>8547799999999.999</v>
      </c>
      <c r="C5062" s="13">
        <v>4.7290361997382221E-2</v>
      </c>
      <c r="D5062" s="14">
        <v>308745538</v>
      </c>
    </row>
    <row r="5063" spans="1:4">
      <c r="A5063" s="12">
        <v>40253</v>
      </c>
      <c r="B5063" s="7">
        <v>8550400000000</v>
      </c>
      <c r="C5063" s="13">
        <v>4.6763535562550744E-2</v>
      </c>
      <c r="D5063" s="14">
        <v>308745538</v>
      </c>
    </row>
    <row r="5064" spans="1:4">
      <c r="A5064" s="12">
        <v>40254</v>
      </c>
      <c r="B5064" s="7">
        <v>8553000000000</v>
      </c>
      <c r="C5064" s="13">
        <v>4.6682835126848808E-2</v>
      </c>
      <c r="D5064" s="14">
        <v>308745538</v>
      </c>
    </row>
    <row r="5065" spans="1:4">
      <c r="A5065" s="12">
        <v>40255</v>
      </c>
      <c r="B5065" s="7">
        <v>8555600000000</v>
      </c>
      <c r="C5065" s="13">
        <v>4.9308250992070819E-2</v>
      </c>
      <c r="D5065" s="14">
        <v>308745538</v>
      </c>
    </row>
    <row r="5066" spans="1:4">
      <c r="A5066" s="12">
        <v>40256</v>
      </c>
      <c r="B5066" s="7">
        <v>8558199999999.999</v>
      </c>
      <c r="C5066" s="13">
        <v>4.9178385004994815E-2</v>
      </c>
      <c r="D5066" s="14">
        <v>308745538</v>
      </c>
    </row>
    <row r="5067" spans="1:4">
      <c r="A5067" s="12">
        <v>40259</v>
      </c>
      <c r="B5067" s="7">
        <v>8566000000000</v>
      </c>
      <c r="C5067" s="13">
        <v>4.9907372264143789E-2</v>
      </c>
      <c r="D5067" s="14">
        <v>308745538</v>
      </c>
    </row>
    <row r="5068" spans="1:4">
      <c r="A5068" s="12">
        <v>40260</v>
      </c>
      <c r="B5068" s="7">
        <v>8561085714285.7148</v>
      </c>
      <c r="C5068" s="13">
        <v>4.9001695276490731E-2</v>
      </c>
      <c r="D5068" s="14">
        <v>308745538</v>
      </c>
    </row>
    <row r="5069" spans="1:4">
      <c r="A5069" s="12">
        <v>40261</v>
      </c>
      <c r="B5069" s="7">
        <v>8556171428571.4277</v>
      </c>
      <c r="C5069" s="13">
        <v>4.9892467581647268E-2</v>
      </c>
      <c r="D5069" s="14">
        <v>308745538</v>
      </c>
    </row>
    <row r="5070" spans="1:4">
      <c r="A5070" s="12">
        <v>40262</v>
      </c>
      <c r="B5070" s="7">
        <v>8551257142857.1426</v>
      </c>
      <c r="C5070" s="13">
        <v>5.1477069132711953E-2</v>
      </c>
      <c r="D5070" s="14">
        <v>308745538</v>
      </c>
    </row>
    <row r="5071" spans="1:4">
      <c r="A5071" s="12">
        <v>40263</v>
      </c>
      <c r="B5071" s="7">
        <v>8546342857142.8574</v>
      </c>
      <c r="C5071" s="13">
        <v>5.3158327055880437E-2</v>
      </c>
      <c r="D5071" s="14">
        <v>308745538</v>
      </c>
    </row>
    <row r="5072" spans="1:4">
      <c r="A5072" s="12">
        <v>40266</v>
      </c>
      <c r="B5072" s="7">
        <v>8531600000000</v>
      </c>
      <c r="C5072" s="13">
        <v>5.2368325726028279E-2</v>
      </c>
      <c r="D5072" s="14">
        <v>308745538</v>
      </c>
    </row>
    <row r="5073" spans="1:4">
      <c r="A5073" s="12">
        <v>40267</v>
      </c>
      <c r="B5073" s="7">
        <v>8530571428571.4297</v>
      </c>
      <c r="C5073" s="13">
        <v>5.0632382863561316E-2</v>
      </c>
      <c r="D5073" s="14">
        <v>308745538</v>
      </c>
    </row>
    <row r="5074" spans="1:4">
      <c r="A5074" s="12">
        <v>40268</v>
      </c>
      <c r="B5074" s="7">
        <v>8529542857142.8564</v>
      </c>
      <c r="C5074" s="13">
        <v>5.1151917299527984E-2</v>
      </c>
      <c r="D5074" s="14">
        <v>308745538</v>
      </c>
    </row>
    <row r="5075" spans="1:4">
      <c r="A5075" s="12">
        <v>40269</v>
      </c>
      <c r="B5075" s="7">
        <v>8528514285714.2852</v>
      </c>
      <c r="C5075" s="13">
        <v>4.7997877555226061E-2</v>
      </c>
      <c r="D5075" s="14">
        <v>308745538</v>
      </c>
    </row>
    <row r="5076" spans="1:4">
      <c r="A5076" s="12">
        <v>40273</v>
      </c>
      <c r="B5076" s="7">
        <v>8524400000000</v>
      </c>
      <c r="C5076" s="13">
        <v>4.5191742445184993E-2</v>
      </c>
      <c r="D5076" s="14">
        <v>308770680.26666665</v>
      </c>
    </row>
    <row r="5077" spans="1:4">
      <c r="A5077" s="12">
        <v>40274</v>
      </c>
      <c r="B5077" s="7">
        <v>8538571428571.4277</v>
      </c>
      <c r="C5077" s="13">
        <v>4.642928130242973E-2</v>
      </c>
      <c r="D5077" s="14">
        <v>308776965.83333331</v>
      </c>
    </row>
    <row r="5078" spans="1:4">
      <c r="A5078" s="12">
        <v>40275</v>
      </c>
      <c r="B5078" s="7">
        <v>8552742857142.8574</v>
      </c>
      <c r="C5078" s="13">
        <v>4.8305300359191013E-2</v>
      </c>
      <c r="D5078" s="14">
        <v>308783251.39999998</v>
      </c>
    </row>
    <row r="5079" spans="1:4">
      <c r="A5079" s="12">
        <v>40276</v>
      </c>
      <c r="B5079" s="7">
        <v>8566914285714.2852</v>
      </c>
      <c r="C5079" s="13">
        <v>4.9837587630533781E-2</v>
      </c>
      <c r="D5079" s="14">
        <v>308789536.96666664</v>
      </c>
    </row>
    <row r="5080" spans="1:4">
      <c r="A5080" s="12">
        <v>40277</v>
      </c>
      <c r="B5080" s="7">
        <v>8581085714285.7148</v>
      </c>
      <c r="C5080" s="13">
        <v>4.8197505219455865E-2</v>
      </c>
      <c r="D5080" s="14">
        <v>308795822.53333336</v>
      </c>
    </row>
    <row r="5081" spans="1:4">
      <c r="A5081" s="12">
        <v>40280</v>
      </c>
      <c r="B5081" s="7">
        <v>8623600000000</v>
      </c>
      <c r="C5081" s="13">
        <v>4.9165183541680202E-2</v>
      </c>
      <c r="D5081" s="14">
        <v>308814679.23333335</v>
      </c>
    </row>
    <row r="5082" spans="1:4">
      <c r="A5082" s="12">
        <v>40281</v>
      </c>
      <c r="B5082" s="7">
        <v>8621328571428.5723</v>
      </c>
      <c r="C5082" s="13">
        <v>4.7621657254863052E-2</v>
      </c>
      <c r="D5082" s="14">
        <v>308820964.80000001</v>
      </c>
    </row>
    <row r="5083" spans="1:4">
      <c r="A5083" s="12">
        <v>40282</v>
      </c>
      <c r="B5083" s="7">
        <v>8619057142857.1436</v>
      </c>
      <c r="C5083" s="13">
        <v>4.635897834291236E-2</v>
      </c>
      <c r="D5083" s="14">
        <v>308827250.36666667</v>
      </c>
    </row>
    <row r="5084" spans="1:4">
      <c r="A5084" s="12">
        <v>40283</v>
      </c>
      <c r="B5084" s="7">
        <v>8616785714285.7158</v>
      </c>
      <c r="C5084" s="13">
        <v>4.882828083707582E-2</v>
      </c>
      <c r="D5084" s="14">
        <v>308833535.93333334</v>
      </c>
    </row>
    <row r="5085" spans="1:4">
      <c r="A5085" s="12">
        <v>40284</v>
      </c>
      <c r="B5085" s="7">
        <v>8614514285714.2852</v>
      </c>
      <c r="C5085" s="13">
        <v>4.9361527494224927E-2</v>
      </c>
      <c r="D5085" s="14">
        <v>308839821.5</v>
      </c>
    </row>
    <row r="5086" spans="1:4">
      <c r="A5086" s="12">
        <v>40287</v>
      </c>
      <c r="B5086" s="7">
        <v>8607700000000.001</v>
      </c>
      <c r="C5086" s="13">
        <v>5.1481158849305202E-2</v>
      </c>
      <c r="D5086" s="14">
        <v>308858678.19999999</v>
      </c>
    </row>
    <row r="5087" spans="1:4">
      <c r="A5087" s="12">
        <v>40288</v>
      </c>
      <c r="B5087" s="7">
        <v>8604857142857.1436</v>
      </c>
      <c r="C5087" s="13">
        <v>4.9961539374723342E-2</v>
      </c>
      <c r="D5087" s="14">
        <v>308864963.76666665</v>
      </c>
    </row>
    <row r="5088" spans="1:4">
      <c r="A5088" s="12">
        <v>40289</v>
      </c>
      <c r="B5088" s="7">
        <v>8602014285714.2852</v>
      </c>
      <c r="C5088" s="13">
        <v>5.0085159418954014E-2</v>
      </c>
      <c r="D5088" s="14">
        <v>308871249.33333331</v>
      </c>
    </row>
    <row r="5089" spans="1:4">
      <c r="A5089" s="12">
        <v>40290</v>
      </c>
      <c r="B5089" s="7">
        <v>8599171428571.4277</v>
      </c>
      <c r="C5089" s="13">
        <v>4.8117961035551625E-2</v>
      </c>
      <c r="D5089" s="14">
        <v>308877534.89999998</v>
      </c>
    </row>
    <row r="5090" spans="1:4">
      <c r="A5090" s="12">
        <v>40291</v>
      </c>
      <c r="B5090" s="7">
        <v>8596328571428.5723</v>
      </c>
      <c r="C5090" s="13">
        <v>4.6069480545614605E-2</v>
      </c>
      <c r="D5090" s="14">
        <v>308883820.46666664</v>
      </c>
    </row>
    <row r="5091" spans="1:4">
      <c r="A5091" s="12">
        <v>40294</v>
      </c>
      <c r="B5091" s="7">
        <v>8587799999999.999</v>
      </c>
      <c r="C5091" s="13">
        <v>4.6495062263237429E-2</v>
      </c>
      <c r="D5091" s="14">
        <v>308902677.16666669</v>
      </c>
    </row>
    <row r="5092" spans="1:4">
      <c r="A5092" s="12">
        <v>40295</v>
      </c>
      <c r="B5092" s="7">
        <v>8574171428571.4277</v>
      </c>
      <c r="C5092" s="13">
        <v>4.7754359684309938E-2</v>
      </c>
      <c r="D5092" s="14">
        <v>308908962.73333335</v>
      </c>
    </row>
    <row r="5093" spans="1:4">
      <c r="A5093" s="12">
        <v>40296</v>
      </c>
      <c r="B5093" s="7">
        <v>8560542857142.8564</v>
      </c>
      <c r="C5093" s="13">
        <v>4.6853469970598902E-2</v>
      </c>
      <c r="D5093" s="14">
        <v>308915248.30000001</v>
      </c>
    </row>
    <row r="5094" spans="1:4">
      <c r="A5094" s="12">
        <v>40297</v>
      </c>
      <c r="B5094" s="7">
        <v>8546914285714.2852</v>
      </c>
      <c r="C5094" s="13">
        <v>4.9109855510613386E-2</v>
      </c>
      <c r="D5094" s="14">
        <v>308921533.86666667</v>
      </c>
    </row>
    <row r="5095" spans="1:4">
      <c r="A5095" s="12">
        <v>40298</v>
      </c>
      <c r="B5095" s="7">
        <v>8533285714285.7139</v>
      </c>
      <c r="C5095" s="13">
        <v>4.9345858496293894E-2</v>
      </c>
      <c r="D5095" s="14">
        <v>308927819.43333334</v>
      </c>
    </row>
    <row r="5096" spans="1:4">
      <c r="A5096" s="12">
        <v>40301</v>
      </c>
      <c r="B5096" s="7">
        <v>8492400000000</v>
      </c>
      <c r="C5096" s="13">
        <v>4.8387149186205285E-2</v>
      </c>
      <c r="D5096" s="14">
        <v>308946486.87096775</v>
      </c>
    </row>
    <row r="5097" spans="1:4">
      <c r="A5097" s="12">
        <v>40302</v>
      </c>
      <c r="B5097" s="7">
        <v>8496214285714.2861</v>
      </c>
      <c r="C5097" s="13">
        <v>4.9964335728260964E-2</v>
      </c>
      <c r="D5097" s="14">
        <v>308952677.80645162</v>
      </c>
    </row>
    <row r="5098" spans="1:4">
      <c r="A5098" s="12">
        <v>40303</v>
      </c>
      <c r="B5098" s="7">
        <v>8500028571428.5713</v>
      </c>
      <c r="C5098" s="13">
        <v>5.165523055346817E-2</v>
      </c>
      <c r="D5098" s="14">
        <v>308958868.74193549</v>
      </c>
    </row>
    <row r="5099" spans="1:4">
      <c r="A5099" s="12">
        <v>40304</v>
      </c>
      <c r="B5099" s="7">
        <v>8503842857142.8574</v>
      </c>
      <c r="C5099" s="13">
        <v>5.4016382790213688E-2</v>
      </c>
      <c r="D5099" s="14">
        <v>308965059.67741936</v>
      </c>
    </row>
    <row r="5100" spans="1:4">
      <c r="A5100" s="12">
        <v>40305</v>
      </c>
      <c r="B5100" s="7">
        <v>8507657142857.1426</v>
      </c>
      <c r="C5100" s="13">
        <v>5.4035072917507775E-2</v>
      </c>
      <c r="D5100" s="14">
        <v>308971250.61290324</v>
      </c>
    </row>
    <row r="5101" spans="1:4">
      <c r="A5101" s="12">
        <v>40308</v>
      </c>
      <c r="B5101" s="7">
        <v>8519100000000</v>
      </c>
      <c r="C5101" s="13">
        <v>5.1245467000328726E-2</v>
      </c>
      <c r="D5101" s="14">
        <v>308989823.41935486</v>
      </c>
    </row>
    <row r="5102" spans="1:4">
      <c r="A5102" s="12">
        <v>40309</v>
      </c>
      <c r="B5102" s="7">
        <v>8523071428571.4297</v>
      </c>
      <c r="C5102" s="13">
        <v>5.1954763807925949E-2</v>
      </c>
      <c r="D5102" s="14">
        <v>308996014.35483873</v>
      </c>
    </row>
    <row r="5103" spans="1:4">
      <c r="A5103" s="12">
        <v>40310</v>
      </c>
      <c r="B5103" s="7">
        <v>8527042857142.8564</v>
      </c>
      <c r="C5103" s="13">
        <v>5.0638330113741872E-2</v>
      </c>
      <c r="D5103" s="14">
        <v>309002205.2903226</v>
      </c>
    </row>
    <row r="5104" spans="1:4">
      <c r="A5104" s="12">
        <v>40311</v>
      </c>
      <c r="B5104" s="7">
        <v>8531014285714.2852</v>
      </c>
      <c r="C5104" s="13">
        <v>5.0678740386677704E-2</v>
      </c>
      <c r="D5104" s="14">
        <v>309008396.22580647</v>
      </c>
    </row>
    <row r="5105" spans="1:4">
      <c r="A5105" s="12">
        <v>40312</v>
      </c>
      <c r="B5105" s="7">
        <v>8534985714285.7148</v>
      </c>
      <c r="C5105" s="13">
        <v>5.2645298517833998E-2</v>
      </c>
      <c r="D5105" s="14">
        <v>309014587.16129035</v>
      </c>
    </row>
    <row r="5106" spans="1:4">
      <c r="A5106" s="12">
        <v>40315</v>
      </c>
      <c r="B5106" s="7">
        <v>8546900000000</v>
      </c>
      <c r="C5106" s="13">
        <v>5.2566448710999983E-2</v>
      </c>
      <c r="D5106" s="14">
        <v>309033159.96774191</v>
      </c>
    </row>
    <row r="5107" spans="1:4">
      <c r="A5107" s="12">
        <v>40316</v>
      </c>
      <c r="B5107" s="7">
        <v>8552085714285.7148</v>
      </c>
      <c r="C5107" s="13">
        <v>5.3663751995633759E-2</v>
      </c>
      <c r="D5107" s="14">
        <v>309039350.90322578</v>
      </c>
    </row>
    <row r="5108" spans="1:4">
      <c r="A5108" s="12">
        <v>40317</v>
      </c>
      <c r="B5108" s="7">
        <v>8557271428571.4287</v>
      </c>
      <c r="C5108" s="13">
        <v>5.5529306663449768E-2</v>
      </c>
      <c r="D5108" s="14">
        <v>309045541.83870965</v>
      </c>
    </row>
    <row r="5109" spans="1:4">
      <c r="A5109" s="12">
        <v>40318</v>
      </c>
      <c r="B5109" s="7">
        <v>8562457142857.1436</v>
      </c>
      <c r="C5109" s="13">
        <v>5.7412211738230856E-2</v>
      </c>
      <c r="D5109" s="14">
        <v>309051732.77419353</v>
      </c>
    </row>
    <row r="5110" spans="1:4">
      <c r="A5110" s="12">
        <v>40319</v>
      </c>
      <c r="B5110" s="7">
        <v>8567642857142.8564</v>
      </c>
      <c r="C5110" s="13">
        <v>5.6963646465399746E-2</v>
      </c>
      <c r="D5110" s="14">
        <v>309057923.7096774</v>
      </c>
    </row>
    <row r="5111" spans="1:4">
      <c r="A5111" s="12">
        <v>40322</v>
      </c>
      <c r="B5111" s="7">
        <v>8583200000000.001</v>
      </c>
      <c r="C5111" s="13">
        <v>5.7117111721205573E-2</v>
      </c>
      <c r="D5111" s="14">
        <v>309076496.51612902</v>
      </c>
    </row>
    <row r="5112" spans="1:4">
      <c r="A5112" s="12">
        <v>40323</v>
      </c>
      <c r="B5112" s="7">
        <v>8573414285714.2871</v>
      </c>
      <c r="C5112" s="13">
        <v>5.7699762067772907E-2</v>
      </c>
      <c r="D5112" s="14">
        <v>309082687.45161289</v>
      </c>
    </row>
    <row r="5113" spans="1:4">
      <c r="A5113" s="12">
        <v>40324</v>
      </c>
      <c r="B5113" s="7">
        <v>8563628571428.5713</v>
      </c>
      <c r="C5113" s="13">
        <v>5.4483073874263203E-2</v>
      </c>
      <c r="D5113" s="14">
        <v>309088878.38709676</v>
      </c>
    </row>
    <row r="5114" spans="1:4">
      <c r="A5114" s="12">
        <v>40325</v>
      </c>
      <c r="B5114" s="7">
        <v>8553842857142.8574</v>
      </c>
      <c r="C5114" s="13">
        <v>5.1145795045035067E-2</v>
      </c>
      <c r="D5114" s="14">
        <v>309095069.32258064</v>
      </c>
    </row>
    <row r="5115" spans="1:4">
      <c r="A5115" s="12">
        <v>40326</v>
      </c>
      <c r="B5115" s="7">
        <v>8544057142857.1436</v>
      </c>
      <c r="C5115" s="13">
        <v>5.092283762360824E-2</v>
      </c>
      <c r="D5115" s="14">
        <v>309101260.25806451</v>
      </c>
    </row>
    <row r="5116" spans="1:4">
      <c r="A5116" s="12">
        <v>40330</v>
      </c>
      <c r="B5116" s="7">
        <v>8520571428571.4297</v>
      </c>
      <c r="C5116" s="13">
        <v>5.2751879921118267E-2</v>
      </c>
      <c r="D5116" s="14">
        <v>309126024</v>
      </c>
    </row>
    <row r="5117" spans="1:4">
      <c r="A5117" s="12">
        <v>40331</v>
      </c>
      <c r="B5117" s="7">
        <v>8526442857142.8584</v>
      </c>
      <c r="C5117" s="13">
        <v>5.0692903975889526E-2</v>
      </c>
      <c r="D5117" s="14">
        <v>309132830.5</v>
      </c>
    </row>
    <row r="5118" spans="1:4">
      <c r="A5118" s="12">
        <v>40332</v>
      </c>
      <c r="B5118" s="7">
        <v>8532314285714.2861</v>
      </c>
      <c r="C5118" s="13">
        <v>4.7042371269505605E-2</v>
      </c>
      <c r="D5118" s="14">
        <v>309139637</v>
      </c>
    </row>
    <row r="5119" spans="1:4">
      <c r="A5119" s="12">
        <v>40333</v>
      </c>
      <c r="B5119" s="7">
        <v>8538185714285.7139</v>
      </c>
      <c r="C5119" s="13">
        <v>4.770288862175464E-2</v>
      </c>
      <c r="D5119" s="14">
        <v>309146443.5</v>
      </c>
    </row>
    <row r="5120" spans="1:4">
      <c r="A5120" s="12">
        <v>40336</v>
      </c>
      <c r="B5120" s="7">
        <v>8555799999999.999</v>
      </c>
      <c r="C5120" s="13">
        <v>4.667414232219156E-2</v>
      </c>
      <c r="D5120" s="14">
        <v>309166863</v>
      </c>
    </row>
    <row r="5121" spans="1:4">
      <c r="A5121" s="12">
        <v>40337</v>
      </c>
      <c r="B5121" s="7">
        <v>8564628571428.5713</v>
      </c>
      <c r="C5121" s="13">
        <v>4.7348179659892756E-2</v>
      </c>
      <c r="D5121" s="14">
        <v>309173669.5</v>
      </c>
    </row>
    <row r="5122" spans="1:4">
      <c r="A5122" s="12">
        <v>40338</v>
      </c>
      <c r="B5122" s="7">
        <v>8573457142857.1416</v>
      </c>
      <c r="C5122" s="13">
        <v>4.7256773409405817E-2</v>
      </c>
      <c r="D5122" s="14">
        <v>309180476</v>
      </c>
    </row>
    <row r="5123" spans="1:4">
      <c r="A5123" s="12">
        <v>40339</v>
      </c>
      <c r="B5123" s="7">
        <v>8582285714285.7139</v>
      </c>
      <c r="C5123" s="13">
        <v>4.6960093359777313E-2</v>
      </c>
      <c r="D5123" s="14">
        <v>309187282.5</v>
      </c>
    </row>
    <row r="5124" spans="1:4">
      <c r="A5124" s="12">
        <v>40340</v>
      </c>
      <c r="B5124" s="7">
        <v>8591114285714.2861</v>
      </c>
      <c r="C5124" s="13">
        <v>4.6657916533466057E-2</v>
      </c>
      <c r="D5124" s="14">
        <v>309194089</v>
      </c>
    </row>
    <row r="5125" spans="1:4">
      <c r="A5125" s="12">
        <v>40343</v>
      </c>
      <c r="B5125" s="7">
        <v>8617600000000</v>
      </c>
      <c r="C5125" s="13">
        <v>4.4021417213514297E-2</v>
      </c>
      <c r="D5125" s="14">
        <v>309214508.5</v>
      </c>
    </row>
    <row r="5126" spans="1:4">
      <c r="A5126" s="12">
        <v>40344</v>
      </c>
      <c r="B5126" s="7">
        <v>8614285714285.7139</v>
      </c>
      <c r="C5126" s="13">
        <v>4.1776631785517167E-2</v>
      </c>
      <c r="D5126" s="14">
        <v>309221315</v>
      </c>
    </row>
    <row r="5127" spans="1:4">
      <c r="A5127" s="12">
        <v>40345</v>
      </c>
      <c r="B5127" s="7">
        <v>8610971428571.4287</v>
      </c>
      <c r="C5127" s="13">
        <v>4.3038344377783477E-2</v>
      </c>
      <c r="D5127" s="14">
        <v>309228121.5</v>
      </c>
    </row>
    <row r="5128" spans="1:4">
      <c r="A5128" s="12">
        <v>40346</v>
      </c>
      <c r="B5128" s="7">
        <v>8607657142857.1426</v>
      </c>
      <c r="C5128" s="13">
        <v>4.2066834350601892E-2</v>
      </c>
      <c r="D5128" s="14">
        <v>309234928</v>
      </c>
    </row>
    <row r="5129" spans="1:4">
      <c r="A5129" s="12">
        <v>40347</v>
      </c>
      <c r="B5129" s="7">
        <v>8604342857142.8574</v>
      </c>
      <c r="C5129" s="13">
        <v>4.31098988056779E-2</v>
      </c>
      <c r="D5129" s="14">
        <v>309241734.5</v>
      </c>
    </row>
    <row r="5130" spans="1:4">
      <c r="A5130" s="12">
        <v>40350</v>
      </c>
      <c r="B5130" s="7">
        <v>8594400000000</v>
      </c>
      <c r="C5130" s="13">
        <v>4.3859684341762815E-2</v>
      </c>
      <c r="D5130" s="14">
        <v>309262154</v>
      </c>
    </row>
    <row r="5131" spans="1:4">
      <c r="A5131" s="12">
        <v>40351</v>
      </c>
      <c r="B5131" s="7">
        <v>8590357142857.1436</v>
      </c>
      <c r="C5131" s="13">
        <v>4.5091334979306646E-2</v>
      </c>
      <c r="D5131" s="14">
        <v>309268960.5</v>
      </c>
    </row>
    <row r="5132" spans="1:4">
      <c r="A5132" s="12">
        <v>40352</v>
      </c>
      <c r="B5132" s="7">
        <v>8586314285714.2852</v>
      </c>
      <c r="C5132" s="13">
        <v>4.5166911153562181E-2</v>
      </c>
      <c r="D5132" s="14">
        <v>309275767</v>
      </c>
    </row>
    <row r="5133" spans="1:4">
      <c r="A5133" s="12">
        <v>40353</v>
      </c>
      <c r="B5133" s="7">
        <v>8582271428571.4287</v>
      </c>
      <c r="C5133" s="13">
        <v>4.5525579353728148E-2</v>
      </c>
      <c r="D5133" s="14">
        <v>309282573.5</v>
      </c>
    </row>
    <row r="5134" spans="1:4">
      <c r="A5134" s="12">
        <v>40354</v>
      </c>
      <c r="B5134" s="7">
        <v>8578228571428.5713</v>
      </c>
      <c r="C5134" s="13">
        <v>4.3453829026564479E-2</v>
      </c>
      <c r="D5134" s="14">
        <v>309289380</v>
      </c>
    </row>
    <row r="5135" spans="1:4">
      <c r="A5135" s="12">
        <v>40357</v>
      </c>
      <c r="B5135" s="7">
        <v>8566100000000</v>
      </c>
      <c r="C5135" s="13">
        <v>4.4936649646118515E-2</v>
      </c>
      <c r="D5135" s="14">
        <v>309309799.5</v>
      </c>
    </row>
    <row r="5136" spans="1:4">
      <c r="A5136" s="12">
        <v>40358</v>
      </c>
      <c r="B5136" s="7">
        <v>8559857142857.1436</v>
      </c>
      <c r="C5136" s="13">
        <v>4.7674657056807436E-2</v>
      </c>
      <c r="D5136" s="14">
        <v>309316606</v>
      </c>
    </row>
    <row r="5137" spans="1:4">
      <c r="A5137" s="12">
        <v>40359</v>
      </c>
      <c r="B5137" s="7">
        <v>8553614285714.2861</v>
      </c>
      <c r="C5137" s="13">
        <v>4.7164375154008481E-2</v>
      </c>
      <c r="D5137" s="14">
        <v>309323412.5</v>
      </c>
    </row>
    <row r="5138" spans="1:4">
      <c r="A5138" s="12">
        <v>40360</v>
      </c>
      <c r="B5138" s="7">
        <v>8547371428571.4287</v>
      </c>
      <c r="C5138" s="13">
        <v>4.9430438620076941E-2</v>
      </c>
      <c r="D5138" s="14">
        <v>309330219</v>
      </c>
    </row>
    <row r="5139" spans="1:4">
      <c r="A5139" s="12">
        <v>40361</v>
      </c>
      <c r="B5139" s="7">
        <v>8541128571428.5713</v>
      </c>
      <c r="C5139" s="13">
        <v>5.146643908816851E-2</v>
      </c>
      <c r="D5139" s="14">
        <v>309337314.58064514</v>
      </c>
    </row>
    <row r="5140" spans="1:4">
      <c r="A5140" s="12">
        <v>40365</v>
      </c>
      <c r="B5140" s="7">
        <v>8529271428571.4287</v>
      </c>
      <c r="C5140" s="13">
        <v>5.1663394689828446E-2</v>
      </c>
      <c r="D5140" s="14">
        <v>309365696.90322578</v>
      </c>
    </row>
    <row r="5141" spans="1:4">
      <c r="A5141" s="12">
        <v>40366</v>
      </c>
      <c r="B5141" s="7">
        <v>8536142857142.8564</v>
      </c>
      <c r="C5141" s="13">
        <v>5.1584832314322447E-2</v>
      </c>
      <c r="D5141" s="14">
        <v>309372792.48387098</v>
      </c>
    </row>
    <row r="5142" spans="1:4">
      <c r="A5142" s="12">
        <v>40367</v>
      </c>
      <c r="B5142" s="7">
        <v>8543014285714.2852</v>
      </c>
      <c r="C5142" s="13">
        <v>5.2644254145585566E-2</v>
      </c>
      <c r="D5142" s="14">
        <v>309379888.06451613</v>
      </c>
    </row>
    <row r="5143" spans="1:4">
      <c r="A5143" s="12">
        <v>40368</v>
      </c>
      <c r="B5143" s="7">
        <v>8549885714285.7139</v>
      </c>
      <c r="C5143" s="13">
        <v>5.2270468750823293E-2</v>
      </c>
      <c r="D5143" s="14">
        <v>309386983.64516127</v>
      </c>
    </row>
    <row r="5144" spans="1:4">
      <c r="A5144" s="12">
        <v>40371</v>
      </c>
      <c r="B5144" s="7">
        <v>8570500000000</v>
      </c>
      <c r="C5144" s="13">
        <v>5.3042898495186917E-2</v>
      </c>
      <c r="D5144" s="14">
        <v>309408270.38709676</v>
      </c>
    </row>
    <row r="5145" spans="1:4">
      <c r="A5145" s="12">
        <v>40372</v>
      </c>
      <c r="B5145" s="7">
        <v>8569657142857.1426</v>
      </c>
      <c r="C5145" s="13">
        <v>5.2231332738431446E-2</v>
      </c>
      <c r="D5145" s="14">
        <v>309415365.96774191</v>
      </c>
    </row>
    <row r="5146" spans="1:4">
      <c r="A5146" s="12">
        <v>40373</v>
      </c>
      <c r="B5146" s="7">
        <v>8568814285714.2861</v>
      </c>
      <c r="C5146" s="13">
        <v>5.2750902631353812E-2</v>
      </c>
      <c r="D5146" s="14">
        <v>309422461.54838711</v>
      </c>
    </row>
    <row r="5147" spans="1:4">
      <c r="A5147" s="12">
        <v>40374</v>
      </c>
      <c r="B5147" s="7">
        <v>8567971428571.4287</v>
      </c>
      <c r="C5147" s="13">
        <v>4.9948549716357218E-2</v>
      </c>
      <c r="D5147" s="14">
        <v>309429557.12903225</v>
      </c>
    </row>
    <row r="5148" spans="1:4">
      <c r="A5148" s="12">
        <v>40375</v>
      </c>
      <c r="B5148" s="7">
        <v>8567128571428.5713</v>
      </c>
      <c r="C5148" s="13">
        <v>5.101116255079946E-2</v>
      </c>
      <c r="D5148" s="14">
        <v>309436652.7096774</v>
      </c>
    </row>
    <row r="5149" spans="1:4">
      <c r="A5149" s="12">
        <v>40378</v>
      </c>
      <c r="B5149" s="7">
        <v>8564600000000</v>
      </c>
      <c r="C5149" s="13">
        <v>5.0822263803967212E-2</v>
      </c>
      <c r="D5149" s="14">
        <v>309457939.45161289</v>
      </c>
    </row>
    <row r="5150" spans="1:4">
      <c r="A5150" s="12">
        <v>40379</v>
      </c>
      <c r="B5150" s="7">
        <v>8561028571428.5713</v>
      </c>
      <c r="C5150" s="13">
        <v>4.9506570421923489E-2</v>
      </c>
      <c r="D5150" s="14">
        <v>309465035.03225809</v>
      </c>
    </row>
    <row r="5151" spans="1:4">
      <c r="A5151" s="12">
        <v>40380</v>
      </c>
      <c r="B5151" s="7">
        <v>8557457142857.1436</v>
      </c>
      <c r="C5151" s="13">
        <v>5.0811201771205669E-2</v>
      </c>
      <c r="D5151" s="14">
        <v>309472130.61290324</v>
      </c>
    </row>
    <row r="5152" spans="1:4">
      <c r="A5152" s="12">
        <v>40381</v>
      </c>
      <c r="B5152" s="7">
        <v>8553885714285.7139</v>
      </c>
      <c r="C5152" s="13">
        <v>4.8042408977469857E-2</v>
      </c>
      <c r="D5152" s="14">
        <v>309479226.19354838</v>
      </c>
    </row>
    <row r="5153" spans="1:4">
      <c r="A5153" s="12">
        <v>40382</v>
      </c>
      <c r="B5153" s="7">
        <v>8550314285714.2861</v>
      </c>
      <c r="C5153" s="13">
        <v>4.8796940274304333E-2</v>
      </c>
      <c r="D5153" s="14">
        <v>309486321.77419353</v>
      </c>
    </row>
    <row r="5154" spans="1:4">
      <c r="A5154" s="12">
        <v>40385</v>
      </c>
      <c r="B5154" s="7">
        <v>8539600000000</v>
      </c>
      <c r="C5154" s="13">
        <v>4.849933092304335E-2</v>
      </c>
      <c r="D5154" s="14">
        <v>309507608.51612902</v>
      </c>
    </row>
    <row r="5155" spans="1:4">
      <c r="A5155" s="12">
        <v>40386</v>
      </c>
      <c r="B5155" s="7">
        <v>8534000000000</v>
      </c>
      <c r="C5155" s="13">
        <v>4.8584429786455864E-2</v>
      </c>
      <c r="D5155" s="14">
        <v>309514704.09677422</v>
      </c>
    </row>
    <row r="5156" spans="1:4">
      <c r="A5156" s="12">
        <v>40387</v>
      </c>
      <c r="B5156" s="7">
        <v>8528400000000</v>
      </c>
      <c r="C5156" s="13">
        <v>4.7993745509012739E-2</v>
      </c>
      <c r="D5156" s="14">
        <v>309521799.67741936</v>
      </c>
    </row>
    <row r="5157" spans="1:4">
      <c r="A5157" s="12">
        <v>40388</v>
      </c>
      <c r="B5157" s="7">
        <v>8522799999999.999</v>
      </c>
      <c r="C5157" s="13">
        <v>4.674244212134427E-2</v>
      </c>
      <c r="D5157" s="14">
        <v>309528895.25806451</v>
      </c>
    </row>
    <row r="5158" spans="1:4">
      <c r="A5158" s="12">
        <v>40389</v>
      </c>
      <c r="B5158" s="7">
        <v>8517200000000.001</v>
      </c>
      <c r="C5158" s="13">
        <v>4.5658725263178247E-2</v>
      </c>
      <c r="D5158" s="14">
        <v>309535990.83870965</v>
      </c>
    </row>
    <row r="5159" spans="1:4">
      <c r="A5159" s="12">
        <v>40392</v>
      </c>
      <c r="B5159" s="7">
        <v>8500400000000</v>
      </c>
      <c r="C5159" s="13">
        <v>4.6464410780217166E-2</v>
      </c>
      <c r="D5159" s="14">
        <v>309557285.41935486</v>
      </c>
    </row>
    <row r="5160" spans="1:4">
      <c r="A5160" s="12">
        <v>40393</v>
      </c>
      <c r="B5160" s="7">
        <v>8507657142857.1426</v>
      </c>
      <c r="C5160" s="13">
        <v>4.6444472036156349E-2</v>
      </c>
      <c r="D5160" s="14">
        <v>309564388.83870965</v>
      </c>
    </row>
    <row r="5161" spans="1:4">
      <c r="A5161" s="12">
        <v>40394</v>
      </c>
      <c r="B5161" s="7">
        <v>8514914285714.2852</v>
      </c>
      <c r="C5161" s="13">
        <v>4.5563434145590567E-2</v>
      </c>
      <c r="D5161" s="14">
        <v>309571492.25806451</v>
      </c>
    </row>
    <row r="5162" spans="1:4">
      <c r="A5162" s="12">
        <v>40395</v>
      </c>
      <c r="B5162" s="7">
        <v>8522171428571.4277</v>
      </c>
      <c r="C5162" s="13">
        <v>4.708348421372803E-2</v>
      </c>
      <c r="D5162" s="14">
        <v>309578595.67741936</v>
      </c>
    </row>
    <row r="5163" spans="1:4">
      <c r="A5163" s="12">
        <v>40396</v>
      </c>
      <c r="B5163" s="7">
        <v>8529428571428.5723</v>
      </c>
      <c r="C5163" s="13">
        <v>4.9029728063202382E-2</v>
      </c>
      <c r="D5163" s="14">
        <v>309585699.09677422</v>
      </c>
    </row>
    <row r="5164" spans="1:4">
      <c r="A5164" s="12">
        <v>40399</v>
      </c>
      <c r="B5164" s="7">
        <v>8551200000000.001</v>
      </c>
      <c r="C5164" s="13">
        <v>5.0337197177114823E-2</v>
      </c>
      <c r="D5164" s="14">
        <v>309607009.35483873</v>
      </c>
    </row>
    <row r="5165" spans="1:4">
      <c r="A5165" s="12">
        <v>40400</v>
      </c>
      <c r="B5165" s="7">
        <v>8557057142857.1436</v>
      </c>
      <c r="C5165" s="13">
        <v>5.1095547776380333E-2</v>
      </c>
      <c r="D5165" s="14">
        <v>309614112.77419353</v>
      </c>
    </row>
    <row r="5166" spans="1:4">
      <c r="A5166" s="12">
        <v>40401</v>
      </c>
      <c r="B5166" s="7">
        <v>8562914285714.2871</v>
      </c>
      <c r="C5166" s="13">
        <v>5.1970900338331558E-2</v>
      </c>
      <c r="D5166" s="14">
        <v>309621216.19354838</v>
      </c>
    </row>
    <row r="5167" spans="1:4">
      <c r="A5167" s="12">
        <v>40402</v>
      </c>
      <c r="B5167" s="7">
        <v>8568771428571.4297</v>
      </c>
      <c r="C5167" s="13">
        <v>5.3619316562375535E-2</v>
      </c>
      <c r="D5167" s="14">
        <v>309628319.61290324</v>
      </c>
    </row>
    <row r="5168" spans="1:4">
      <c r="A5168" s="12">
        <v>40403</v>
      </c>
      <c r="B5168" s="7">
        <v>8574628571428.5713</v>
      </c>
      <c r="C5168" s="13">
        <v>5.3474140715875799E-2</v>
      </c>
      <c r="D5168" s="14">
        <v>309635423.03225809</v>
      </c>
    </row>
    <row r="5169" spans="1:4">
      <c r="A5169" s="12">
        <v>40406</v>
      </c>
      <c r="B5169" s="7">
        <v>8592200000000.001</v>
      </c>
      <c r="C5169" s="13">
        <v>5.4755995796834753E-2</v>
      </c>
      <c r="D5169" s="14">
        <v>309656733.2903226</v>
      </c>
    </row>
    <row r="5170" spans="1:4">
      <c r="A5170" s="12">
        <v>40407</v>
      </c>
      <c r="B5170" s="7">
        <v>8593000000000</v>
      </c>
      <c r="C5170" s="13">
        <v>5.3956892520690324E-2</v>
      </c>
      <c r="D5170" s="14">
        <v>309663836.7096774</v>
      </c>
    </row>
    <row r="5171" spans="1:4">
      <c r="A5171" s="12">
        <v>40408</v>
      </c>
      <c r="B5171" s="7">
        <v>8593800000000.001</v>
      </c>
      <c r="C5171" s="13">
        <v>5.4526037596770466E-2</v>
      </c>
      <c r="D5171" s="14">
        <v>309670940.12903225</v>
      </c>
    </row>
    <row r="5172" spans="1:4">
      <c r="A5172" s="12">
        <v>40409</v>
      </c>
      <c r="B5172" s="7">
        <v>8594600000000</v>
      </c>
      <c r="C5172" s="13">
        <v>5.599910597390622E-2</v>
      </c>
      <c r="D5172" s="14">
        <v>309678043.54838711</v>
      </c>
    </row>
    <row r="5173" spans="1:4">
      <c r="A5173" s="12">
        <v>40410</v>
      </c>
      <c r="B5173" s="7">
        <v>8595400000000</v>
      </c>
      <c r="C5173" s="13">
        <v>5.7257652189088168E-2</v>
      </c>
      <c r="D5173" s="14">
        <v>309685146.96774191</v>
      </c>
    </row>
    <row r="5174" spans="1:4">
      <c r="A5174" s="12">
        <v>40413</v>
      </c>
      <c r="B5174" s="7">
        <v>8597799999999.999</v>
      </c>
      <c r="C5174" s="13">
        <v>5.815801124340067E-2</v>
      </c>
      <c r="D5174" s="14">
        <v>309706457.22580647</v>
      </c>
    </row>
    <row r="5175" spans="1:4">
      <c r="A5175" s="12">
        <v>40414</v>
      </c>
      <c r="B5175" s="7">
        <v>8590342857142.8555</v>
      </c>
      <c r="C5175" s="13">
        <v>5.9551251306208738E-2</v>
      </c>
      <c r="D5175" s="14">
        <v>309713560.64516127</v>
      </c>
    </row>
    <row r="5176" spans="1:4">
      <c r="A5176" s="12">
        <v>40415</v>
      </c>
      <c r="B5176" s="7">
        <v>8582885714285.7139</v>
      </c>
      <c r="C5176" s="13">
        <v>6.1408975538347954E-2</v>
      </c>
      <c r="D5176" s="14">
        <v>309720664.06451613</v>
      </c>
    </row>
    <row r="5177" spans="1:4">
      <c r="A5177" s="12">
        <v>40416</v>
      </c>
      <c r="B5177" s="7">
        <v>8575428571428.5703</v>
      </c>
      <c r="C5177" s="13">
        <v>6.159061341122947E-2</v>
      </c>
      <c r="D5177" s="14">
        <v>309727767.48387098</v>
      </c>
    </row>
    <row r="5178" spans="1:4">
      <c r="A5178" s="12">
        <v>40417</v>
      </c>
      <c r="B5178" s="7">
        <v>8567971428571.4287</v>
      </c>
      <c r="C5178" s="13">
        <v>6.3055745643006589E-2</v>
      </c>
      <c r="D5178" s="14">
        <v>309734870.90322578</v>
      </c>
    </row>
    <row r="5179" spans="1:4">
      <c r="A5179" s="12">
        <v>40420</v>
      </c>
      <c r="B5179" s="7">
        <v>8545600000000</v>
      </c>
      <c r="C5179" s="13">
        <v>6.0833567417100338E-2</v>
      </c>
      <c r="D5179" s="14">
        <v>309756181.16129035</v>
      </c>
    </row>
    <row r="5180" spans="1:4">
      <c r="A5180" s="12">
        <v>40421</v>
      </c>
      <c r="B5180" s="7">
        <v>8546500000000</v>
      </c>
      <c r="C5180" s="13">
        <v>6.2598337129314646E-2</v>
      </c>
      <c r="D5180" s="14">
        <v>309763284.58064514</v>
      </c>
    </row>
    <row r="5181" spans="1:4">
      <c r="A5181" s="12">
        <v>40422</v>
      </c>
      <c r="B5181" s="7">
        <v>8547400000000</v>
      </c>
      <c r="C5181" s="13">
        <v>6.2146407257268041E-2</v>
      </c>
      <c r="D5181" s="14">
        <v>309770388</v>
      </c>
    </row>
    <row r="5182" spans="1:4">
      <c r="A5182" s="12">
        <v>40423</v>
      </c>
      <c r="B5182" s="7">
        <v>8548299999999.999</v>
      </c>
      <c r="C5182" s="13">
        <v>6.1546245918474476E-2</v>
      </c>
      <c r="D5182" s="14">
        <v>309777677.66666669</v>
      </c>
    </row>
    <row r="5183" spans="1:4">
      <c r="A5183" s="12">
        <v>40424</v>
      </c>
      <c r="B5183" s="7">
        <v>8549200000000.001</v>
      </c>
      <c r="C5183" s="13">
        <v>5.8984229892419478E-2</v>
      </c>
      <c r="D5183" s="14">
        <v>309784967.33333331</v>
      </c>
    </row>
    <row r="5184" spans="1:4">
      <c r="A5184" s="12">
        <v>40428</v>
      </c>
      <c r="B5184" s="7">
        <v>8563885714285.7139</v>
      </c>
      <c r="C5184" s="13">
        <v>6.0637969341356721E-2</v>
      </c>
      <c r="D5184" s="14">
        <v>309814126</v>
      </c>
    </row>
    <row r="5185" spans="1:4">
      <c r="A5185" s="12">
        <v>40429</v>
      </c>
      <c r="B5185" s="7">
        <v>8575871428571.4287</v>
      </c>
      <c r="C5185" s="13">
        <v>6.0853673684518605E-2</v>
      </c>
      <c r="D5185" s="14">
        <v>309821415.66666669</v>
      </c>
    </row>
    <row r="5186" spans="1:4">
      <c r="A5186" s="12">
        <v>40430</v>
      </c>
      <c r="B5186" s="7">
        <v>8587857142857.1436</v>
      </c>
      <c r="C5186" s="13">
        <v>6.1755760966516832E-2</v>
      </c>
      <c r="D5186" s="14">
        <v>309828705.33333331</v>
      </c>
    </row>
    <row r="5187" spans="1:4">
      <c r="A5187" s="12">
        <v>40431</v>
      </c>
      <c r="B5187" s="7">
        <v>8599842857142.8555</v>
      </c>
      <c r="C5187" s="13">
        <v>5.8655011532669575E-2</v>
      </c>
      <c r="D5187" s="14">
        <v>309835995</v>
      </c>
    </row>
    <row r="5188" spans="1:4">
      <c r="A5188" s="12">
        <v>40434</v>
      </c>
      <c r="B5188" s="7">
        <v>8635799999999.999</v>
      </c>
      <c r="C5188" s="13">
        <v>5.7344253548519915E-2</v>
      </c>
      <c r="D5188" s="14">
        <v>309857864</v>
      </c>
    </row>
    <row r="5189" spans="1:4">
      <c r="A5189" s="12">
        <v>40435</v>
      </c>
      <c r="B5189" s="7">
        <v>8637599999999.999</v>
      </c>
      <c r="C5189" s="13">
        <v>5.7170952022086059E-2</v>
      </c>
      <c r="D5189" s="14">
        <v>309865153.66666669</v>
      </c>
    </row>
    <row r="5190" spans="1:4">
      <c r="A5190" s="12">
        <v>40436</v>
      </c>
      <c r="B5190" s="7">
        <v>8639400000000</v>
      </c>
      <c r="C5190" s="13">
        <v>5.7244603025096062E-2</v>
      </c>
      <c r="D5190" s="14">
        <v>309872443.33333331</v>
      </c>
    </row>
    <row r="5191" spans="1:4">
      <c r="A5191" s="12">
        <v>40437</v>
      </c>
      <c r="B5191" s="7">
        <v>8641199999999.999</v>
      </c>
      <c r="C5191" s="13">
        <v>5.7345908827493783E-2</v>
      </c>
      <c r="D5191" s="14">
        <v>309879733</v>
      </c>
    </row>
    <row r="5192" spans="1:4">
      <c r="A5192" s="12">
        <v>40438</v>
      </c>
      <c r="B5192" s="7">
        <v>8643000000000</v>
      </c>
      <c r="C5192" s="13">
        <v>5.8475539679211958E-2</v>
      </c>
      <c r="D5192" s="14">
        <v>309887022.66666669</v>
      </c>
    </row>
    <row r="5193" spans="1:4">
      <c r="A5193" s="12">
        <v>40441</v>
      </c>
      <c r="B5193" s="7">
        <v>8648400000000</v>
      </c>
      <c r="C5193" s="13">
        <v>6.0574811419373369E-2</v>
      </c>
      <c r="D5193" s="14">
        <v>309908891.66666669</v>
      </c>
    </row>
    <row r="5194" spans="1:4">
      <c r="A5194" s="12">
        <v>40442</v>
      </c>
      <c r="B5194" s="7">
        <v>8643157142857.1426</v>
      </c>
      <c r="C5194" s="13">
        <v>5.998575112308998E-2</v>
      </c>
      <c r="D5194" s="14">
        <v>309916181.33333331</v>
      </c>
    </row>
    <row r="5195" spans="1:4">
      <c r="A5195" s="12">
        <v>40443</v>
      </c>
      <c r="B5195" s="7">
        <v>8637914285714.2852</v>
      </c>
      <c r="C5195" s="13">
        <v>5.8489184010067745E-2</v>
      </c>
      <c r="D5195" s="14">
        <v>309923471</v>
      </c>
    </row>
    <row r="5196" spans="1:4">
      <c r="A5196" s="12">
        <v>40444</v>
      </c>
      <c r="B5196" s="7">
        <v>8632671428571.4277</v>
      </c>
      <c r="C5196" s="13">
        <v>5.7499460964399708E-2</v>
      </c>
      <c r="D5196" s="14">
        <v>309930760.66666669</v>
      </c>
    </row>
    <row r="5197" spans="1:4">
      <c r="A5197" s="12">
        <v>40445</v>
      </c>
      <c r="B5197" s="7">
        <v>8627428571428.5723</v>
      </c>
      <c r="C5197" s="13">
        <v>5.8629651184689463E-2</v>
      </c>
      <c r="D5197" s="14">
        <v>309938050.33333331</v>
      </c>
    </row>
    <row r="5198" spans="1:4">
      <c r="A5198" s="12">
        <v>40448</v>
      </c>
      <c r="B5198" s="7">
        <v>8611700000000.001</v>
      </c>
      <c r="C5198" s="13">
        <v>5.9788084393352425E-2</v>
      </c>
      <c r="D5198" s="14">
        <v>309959919.33333331</v>
      </c>
    </row>
    <row r="5199" spans="1:4">
      <c r="A5199" s="12">
        <v>40449</v>
      </c>
      <c r="B5199" s="7">
        <v>8605614285714.2861</v>
      </c>
      <c r="C5199" s="13">
        <v>5.9411261201082623E-2</v>
      </c>
      <c r="D5199" s="14">
        <v>309967209</v>
      </c>
    </row>
    <row r="5200" spans="1:4">
      <c r="A5200" s="12">
        <v>40450</v>
      </c>
      <c r="B5200" s="7">
        <v>8599528571428.5732</v>
      </c>
      <c r="C5200" s="13">
        <v>5.6660750036607907E-2</v>
      </c>
      <c r="D5200" s="14">
        <v>309974498.66666669</v>
      </c>
    </row>
    <row r="5201" spans="1:4">
      <c r="A5201" s="12">
        <v>40451</v>
      </c>
      <c r="B5201" s="7">
        <v>8593442857142.8584</v>
      </c>
      <c r="C5201" s="13">
        <v>5.6643642476322878E-2</v>
      </c>
      <c r="D5201" s="14">
        <v>309981788.33333331</v>
      </c>
    </row>
    <row r="5202" spans="1:4">
      <c r="A5202" s="12">
        <v>40452</v>
      </c>
      <c r="B5202" s="7">
        <v>8587357142857.1436</v>
      </c>
      <c r="C5202" s="13">
        <v>5.6691034063020743E-2</v>
      </c>
      <c r="D5202" s="14">
        <v>309989078</v>
      </c>
    </row>
    <row r="5203" spans="1:4">
      <c r="A5203" s="12">
        <v>40455</v>
      </c>
      <c r="B5203" s="7">
        <v>8569100000000</v>
      </c>
      <c r="C5203" s="13">
        <v>5.7775410640447937E-2</v>
      </c>
      <c r="D5203" s="14">
        <v>310007114.96774191</v>
      </c>
    </row>
    <row r="5204" spans="1:4">
      <c r="A5204" s="12">
        <v>40456</v>
      </c>
      <c r="B5204" s="7">
        <v>8581800000000.001</v>
      </c>
      <c r="C5204" s="13">
        <v>5.6841244711658412E-2</v>
      </c>
      <c r="D5204" s="14">
        <v>310013127.2903226</v>
      </c>
    </row>
    <row r="5205" spans="1:4">
      <c r="A5205" s="12">
        <v>40457</v>
      </c>
      <c r="B5205" s="7">
        <v>8594500000000</v>
      </c>
      <c r="C5205" s="13">
        <v>5.4783257887232435E-2</v>
      </c>
      <c r="D5205" s="14">
        <v>310019139.61290324</v>
      </c>
    </row>
    <row r="5206" spans="1:4">
      <c r="A5206" s="12">
        <v>40458</v>
      </c>
      <c r="B5206" s="7">
        <v>8607200000000.001</v>
      </c>
      <c r="C5206" s="13">
        <v>5.9339023326323403E-2</v>
      </c>
      <c r="D5206" s="14">
        <v>310025151.93548387</v>
      </c>
    </row>
    <row r="5207" spans="1:4">
      <c r="A5207" s="12">
        <v>40459</v>
      </c>
      <c r="B5207" s="7">
        <v>8619900000000</v>
      </c>
      <c r="C5207" s="13">
        <v>5.8280860735912168E-2</v>
      </c>
      <c r="D5207" s="14">
        <v>310031164.25806451</v>
      </c>
    </row>
    <row r="5208" spans="1:4">
      <c r="A5208" s="12">
        <v>40462</v>
      </c>
      <c r="B5208" s="7">
        <v>8658000000000</v>
      </c>
      <c r="C5208" s="13">
        <v>5.9863818632461478E-2</v>
      </c>
      <c r="D5208" s="14">
        <v>310049201.22580647</v>
      </c>
    </row>
    <row r="5209" spans="1:4">
      <c r="A5209" s="12">
        <v>40463</v>
      </c>
      <c r="B5209" s="7">
        <v>8661228571428.5713</v>
      </c>
      <c r="C5209" s="13">
        <v>5.9181843162513327E-2</v>
      </c>
      <c r="D5209" s="14">
        <v>310055213.54838711</v>
      </c>
    </row>
    <row r="5210" spans="1:4">
      <c r="A5210" s="12">
        <v>40464</v>
      </c>
      <c r="B5210" s="7">
        <v>8664457142857.1436</v>
      </c>
      <c r="C5210" s="13">
        <v>5.7119486502742484E-2</v>
      </c>
      <c r="D5210" s="14">
        <v>310061225.87096775</v>
      </c>
    </row>
    <row r="5211" spans="1:4">
      <c r="A5211" s="12">
        <v>40465</v>
      </c>
      <c r="B5211" s="7">
        <v>8667685714285.7148</v>
      </c>
      <c r="C5211" s="13">
        <v>5.8110162634596167E-2</v>
      </c>
      <c r="D5211" s="14">
        <v>310067238.19354838</v>
      </c>
    </row>
    <row r="5212" spans="1:4">
      <c r="A5212" s="12">
        <v>40466</v>
      </c>
      <c r="B5212" s="7">
        <v>8670914285714.2852</v>
      </c>
      <c r="C5212" s="13">
        <v>6.0889957916830259E-2</v>
      </c>
      <c r="D5212" s="14">
        <v>310073250.51612902</v>
      </c>
    </row>
    <row r="5213" spans="1:4">
      <c r="A5213" s="12">
        <v>40469</v>
      </c>
      <c r="B5213" s="7">
        <v>8680600000000</v>
      </c>
      <c r="C5213" s="13">
        <v>6.1617564054690141E-2</v>
      </c>
      <c r="D5213" s="14">
        <v>310091287.48387098</v>
      </c>
    </row>
    <row r="5214" spans="1:4">
      <c r="A5214" s="12">
        <v>40470</v>
      </c>
      <c r="B5214" s="7">
        <v>8683928571428.5723</v>
      </c>
      <c r="C5214" s="13">
        <v>6.2518256209058362E-2</v>
      </c>
      <c r="D5214" s="14">
        <v>310097299.80645162</v>
      </c>
    </row>
    <row r="5215" spans="1:4">
      <c r="A5215" s="12">
        <v>40471</v>
      </c>
      <c r="B5215" s="7">
        <v>8687257142857.1426</v>
      </c>
      <c r="C5215" s="13">
        <v>6.0567271198663016E-2</v>
      </c>
      <c r="D5215" s="14">
        <v>310103312.12903225</v>
      </c>
    </row>
    <row r="5216" spans="1:4">
      <c r="A5216" s="12">
        <v>40472</v>
      </c>
      <c r="B5216" s="7">
        <v>8690585714285.7148</v>
      </c>
      <c r="C5216" s="13">
        <v>6.4304643820899537E-2</v>
      </c>
      <c r="D5216" s="14">
        <v>310109324.45161289</v>
      </c>
    </row>
    <row r="5217" spans="1:4">
      <c r="A5217" s="12">
        <v>40473</v>
      </c>
      <c r="B5217" s="7">
        <v>8693914285714.2852</v>
      </c>
      <c r="C5217" s="13">
        <v>6.430282641967941E-2</v>
      </c>
      <c r="D5217" s="14">
        <v>310115336.77419353</v>
      </c>
    </row>
    <row r="5218" spans="1:4">
      <c r="A5218" s="12">
        <v>40476</v>
      </c>
      <c r="B5218" s="7">
        <v>8703900000000</v>
      </c>
      <c r="C5218" s="13">
        <v>6.3949907496055711E-2</v>
      </c>
      <c r="D5218" s="14">
        <v>310133373.74193549</v>
      </c>
    </row>
    <row r="5219" spans="1:4">
      <c r="A5219" s="12">
        <v>40477</v>
      </c>
      <c r="B5219" s="7">
        <v>8693785714285.7139</v>
      </c>
      <c r="C5219" s="13">
        <v>6.3376567506821593E-2</v>
      </c>
      <c r="D5219" s="14">
        <v>310139386.06451613</v>
      </c>
    </row>
    <row r="5220" spans="1:4">
      <c r="A5220" s="12">
        <v>40478</v>
      </c>
      <c r="B5220" s="7">
        <v>8683671428571.4277</v>
      </c>
      <c r="C5220" s="13">
        <v>6.4894131317248943E-2</v>
      </c>
      <c r="D5220" s="14">
        <v>310145398.38709676</v>
      </c>
    </row>
    <row r="5221" spans="1:4">
      <c r="A5221" s="12">
        <v>40479</v>
      </c>
      <c r="B5221" s="7">
        <v>8673557142857.1416</v>
      </c>
      <c r="C5221" s="13">
        <v>5.5096739411309791E-2</v>
      </c>
      <c r="D5221" s="14">
        <v>310151410.7096774</v>
      </c>
    </row>
    <row r="5222" spans="1:4">
      <c r="A5222" s="12">
        <v>40480</v>
      </c>
      <c r="B5222" s="7">
        <v>8663442857142.8584</v>
      </c>
      <c r="C5222" s="13">
        <v>5.3552491951012485E-2</v>
      </c>
      <c r="D5222" s="14">
        <v>310157423.03225809</v>
      </c>
    </row>
    <row r="5223" spans="1:4">
      <c r="A5223" s="12">
        <v>40483</v>
      </c>
      <c r="B5223" s="7">
        <v>8633100000000</v>
      </c>
      <c r="C5223" s="13">
        <v>5.5487330794149123E-2</v>
      </c>
      <c r="D5223" s="14">
        <v>310175460</v>
      </c>
    </row>
    <row r="5224" spans="1:4">
      <c r="A5224" s="12">
        <v>40484</v>
      </c>
      <c r="B5224" s="7">
        <v>8638485714285.7148</v>
      </c>
      <c r="C5224" s="13">
        <v>5.4415936742818652E-2</v>
      </c>
      <c r="D5224" s="14">
        <v>310180936.13333333</v>
      </c>
    </row>
    <row r="5225" spans="1:4">
      <c r="A5225" s="12">
        <v>40485</v>
      </c>
      <c r="B5225" s="7">
        <v>8643871428571.4287</v>
      </c>
      <c r="C5225" s="13">
        <v>5.4393020079700864E-2</v>
      </c>
      <c r="D5225" s="14">
        <v>310186412.26666665</v>
      </c>
    </row>
    <row r="5226" spans="1:4">
      <c r="A5226" s="12">
        <v>40486</v>
      </c>
      <c r="B5226" s="7">
        <v>8649257142857.1426</v>
      </c>
      <c r="C5226" s="13">
        <v>5.3172790918835998E-2</v>
      </c>
      <c r="D5226" s="14">
        <v>310191888.39999998</v>
      </c>
    </row>
    <row r="5227" spans="1:4">
      <c r="A5227" s="12">
        <v>40487</v>
      </c>
      <c r="B5227" s="7">
        <v>8654642857142.8564</v>
      </c>
      <c r="C5227" s="13">
        <v>5.1955960117673991E-2</v>
      </c>
      <c r="D5227" s="14">
        <v>310197364.53333336</v>
      </c>
    </row>
    <row r="5228" spans="1:4">
      <c r="A5228" s="12">
        <v>40490</v>
      </c>
      <c r="B5228" s="7">
        <v>8670799999999.999</v>
      </c>
      <c r="C5228" s="13">
        <v>5.003197468363732E-2</v>
      </c>
      <c r="D5228" s="14">
        <v>310213792.93333334</v>
      </c>
    </row>
    <row r="5229" spans="1:4">
      <c r="A5229" s="12">
        <v>40491</v>
      </c>
      <c r="B5229" s="7">
        <v>8679842857142.8555</v>
      </c>
      <c r="C5229" s="13">
        <v>4.8834635399016502E-2</v>
      </c>
      <c r="D5229" s="14">
        <v>310219269.06666666</v>
      </c>
    </row>
    <row r="5230" spans="1:4">
      <c r="A5230" s="12">
        <v>40492</v>
      </c>
      <c r="B5230" s="7">
        <v>8688885714285.7139</v>
      </c>
      <c r="C5230" s="13">
        <v>5.0137850244337021E-2</v>
      </c>
      <c r="D5230" s="14">
        <v>310224745.19999999</v>
      </c>
    </row>
    <row r="5231" spans="1:4">
      <c r="A5231" s="12">
        <v>40493</v>
      </c>
      <c r="B5231" s="7">
        <v>8697928571428.5703</v>
      </c>
      <c r="C5231" s="13">
        <v>5.1600628780903608E-2</v>
      </c>
      <c r="D5231" s="14">
        <v>310230221.33333331</v>
      </c>
    </row>
    <row r="5232" spans="1:4">
      <c r="A5232" s="12">
        <v>40494</v>
      </c>
      <c r="B5232" s="7">
        <v>8706971428571.4287</v>
      </c>
      <c r="C5232" s="13">
        <v>5.4838334753616699E-2</v>
      </c>
      <c r="D5232" s="14">
        <v>310235697.46666664</v>
      </c>
    </row>
    <row r="5233" spans="1:4">
      <c r="A5233" s="12">
        <v>40497</v>
      </c>
      <c r="B5233" s="7">
        <v>8734100000000</v>
      </c>
      <c r="C5233" s="13">
        <v>5.4166254601535506E-2</v>
      </c>
      <c r="D5233" s="14">
        <v>310252125.86666667</v>
      </c>
    </row>
    <row r="5234" spans="1:4">
      <c r="A5234" s="12">
        <v>40498</v>
      </c>
      <c r="B5234" s="7">
        <v>8736857142857.1436</v>
      </c>
      <c r="C5234" s="13">
        <v>5.5971217353886354E-2</v>
      </c>
      <c r="D5234" s="14">
        <v>310257602</v>
      </c>
    </row>
    <row r="5235" spans="1:4">
      <c r="A5235" s="12">
        <v>40499</v>
      </c>
      <c r="B5235" s="7">
        <v>8739614285714.2861</v>
      </c>
      <c r="C5235" s="13">
        <v>5.4230877334680558E-2</v>
      </c>
      <c r="D5235" s="14">
        <v>310263078.13333333</v>
      </c>
    </row>
    <row r="5236" spans="1:4">
      <c r="A5236" s="12">
        <v>40500</v>
      </c>
      <c r="B5236" s="7">
        <v>8742371428571.4287</v>
      </c>
      <c r="C5236" s="13">
        <v>5.3702314391951472E-2</v>
      </c>
      <c r="D5236" s="14">
        <v>310268554.26666665</v>
      </c>
    </row>
    <row r="5237" spans="1:4">
      <c r="A5237" s="12">
        <v>40501</v>
      </c>
      <c r="B5237" s="7">
        <v>8745128571428.5713</v>
      </c>
      <c r="C5237" s="13">
        <v>5.2039649873739338E-2</v>
      </c>
      <c r="D5237" s="14">
        <v>310274030.39999998</v>
      </c>
    </row>
    <row r="5238" spans="1:4">
      <c r="A5238" s="12">
        <v>40504</v>
      </c>
      <c r="B5238" s="7">
        <v>8753400000000</v>
      </c>
      <c r="C5238" s="13">
        <v>5.0647680232219938E-2</v>
      </c>
      <c r="D5238" s="14">
        <v>310290458.80000001</v>
      </c>
    </row>
    <row r="5239" spans="1:4">
      <c r="A5239" s="12">
        <v>40505</v>
      </c>
      <c r="B5239" s="7">
        <v>8750028571428.5713</v>
      </c>
      <c r="C5239" s="13">
        <v>5.101706710456979E-2</v>
      </c>
      <c r="D5239" s="14">
        <v>310295934.93333334</v>
      </c>
    </row>
    <row r="5240" spans="1:4">
      <c r="A5240" s="12">
        <v>40506</v>
      </c>
      <c r="B5240" s="7">
        <v>8746657142857.1426</v>
      </c>
      <c r="C5240" s="13">
        <v>4.9568069546485578E-2</v>
      </c>
      <c r="D5240" s="14">
        <v>310301411.06666666</v>
      </c>
    </row>
    <row r="5241" spans="1:4">
      <c r="A5241" s="12">
        <v>40508</v>
      </c>
      <c r="B5241" s="7">
        <v>8739914285714.2852</v>
      </c>
      <c r="C5241" s="13">
        <v>4.8229421989494425E-2</v>
      </c>
      <c r="D5241" s="14">
        <v>310312363.33333331</v>
      </c>
    </row>
    <row r="5242" spans="1:4">
      <c r="A5242" s="12">
        <v>40511</v>
      </c>
      <c r="B5242" s="7">
        <v>8729799999999.999</v>
      </c>
      <c r="C5242" s="13">
        <v>4.9311479517610501E-2</v>
      </c>
      <c r="D5242" s="14">
        <v>310328791.73333335</v>
      </c>
    </row>
    <row r="5243" spans="1:4">
      <c r="A5243" s="12">
        <v>40512</v>
      </c>
      <c r="B5243" s="7">
        <v>8732771428571.4287</v>
      </c>
      <c r="C5243" s="13">
        <v>5.0453754890576193E-2</v>
      </c>
      <c r="D5243" s="14">
        <v>310334267.86666667</v>
      </c>
    </row>
    <row r="5244" spans="1:4">
      <c r="A5244" s="12">
        <v>40513</v>
      </c>
      <c r="B5244" s="7">
        <v>8735742857142.8574</v>
      </c>
      <c r="C5244" s="13">
        <v>4.8168332890548025E-2</v>
      </c>
      <c r="D5244" s="14">
        <v>310339744</v>
      </c>
    </row>
    <row r="5245" spans="1:4">
      <c r="A5245" s="12">
        <v>40514</v>
      </c>
      <c r="B5245" s="7">
        <v>8738714285714.2861</v>
      </c>
      <c r="C5245" s="13">
        <v>4.6858274875390758E-2</v>
      </c>
      <c r="D5245" s="14">
        <v>310345908.35483873</v>
      </c>
    </row>
    <row r="5246" spans="1:4">
      <c r="A5246" s="12">
        <v>40515</v>
      </c>
      <c r="B5246" s="7">
        <v>8741685714285.7139</v>
      </c>
      <c r="C5246" s="13">
        <v>4.6224633222670293E-2</v>
      </c>
      <c r="D5246" s="14">
        <v>310352072.7096774</v>
      </c>
    </row>
    <row r="5247" spans="1:4">
      <c r="A5247" s="12">
        <v>40518</v>
      </c>
      <c r="B5247" s="7">
        <v>8750600000000</v>
      </c>
      <c r="C5247" s="13">
        <v>4.4777140912574682E-2</v>
      </c>
      <c r="D5247" s="14">
        <v>310370565.77419353</v>
      </c>
    </row>
    <row r="5248" spans="1:4">
      <c r="A5248" s="12">
        <v>40519</v>
      </c>
      <c r="B5248" s="7">
        <v>8756828571428.5723</v>
      </c>
      <c r="C5248" s="13">
        <v>4.6045194309011939E-2</v>
      </c>
      <c r="D5248" s="14">
        <v>310376730.12903225</v>
      </c>
    </row>
    <row r="5249" spans="1:4">
      <c r="A5249" s="12">
        <v>40520</v>
      </c>
      <c r="B5249" s="7">
        <v>8763057142857.1436</v>
      </c>
      <c r="C5249" s="13">
        <v>4.4140365145668693E-2</v>
      </c>
      <c r="D5249" s="14">
        <v>310382894.48387098</v>
      </c>
    </row>
    <row r="5250" spans="1:4">
      <c r="A5250" s="12">
        <v>40521</v>
      </c>
      <c r="B5250" s="7">
        <v>8769285714285.7158</v>
      </c>
      <c r="C5250" s="13">
        <v>4.5694539151732425E-2</v>
      </c>
      <c r="D5250" s="14">
        <v>310389058.83870965</v>
      </c>
    </row>
    <row r="5251" spans="1:4">
      <c r="A5251" s="12">
        <v>40522</v>
      </c>
      <c r="B5251" s="7">
        <v>8775514285714.2852</v>
      </c>
      <c r="C5251" s="13">
        <v>4.6148091423093805E-2</v>
      </c>
      <c r="D5251" s="14">
        <v>310395223.19354838</v>
      </c>
    </row>
    <row r="5252" spans="1:4">
      <c r="A5252" s="12">
        <v>40525</v>
      </c>
      <c r="B5252" s="7">
        <v>8794200000000.001</v>
      </c>
      <c r="C5252" s="13">
        <v>4.5784319636100183E-2</v>
      </c>
      <c r="D5252" s="14">
        <v>310413716.25806451</v>
      </c>
    </row>
    <row r="5253" spans="1:4">
      <c r="A5253" s="12">
        <v>40526</v>
      </c>
      <c r="B5253" s="7">
        <v>8796928571428.5723</v>
      </c>
      <c r="C5253" s="13">
        <v>4.7564660712050802E-2</v>
      </c>
      <c r="D5253" s="14">
        <v>310419880.61290324</v>
      </c>
    </row>
    <row r="5254" spans="1:4">
      <c r="A5254" s="12">
        <v>40527</v>
      </c>
      <c r="B5254" s="7">
        <v>8799657142857.1426</v>
      </c>
      <c r="C5254" s="13">
        <v>4.7836717415320348E-2</v>
      </c>
      <c r="D5254" s="14">
        <v>310426044.96774191</v>
      </c>
    </row>
    <row r="5255" spans="1:4">
      <c r="A5255" s="12">
        <v>40528</v>
      </c>
      <c r="B5255" s="7">
        <v>8802385714285.7148</v>
      </c>
      <c r="C5255" s="13">
        <v>5.0191120783832144E-2</v>
      </c>
      <c r="D5255" s="14">
        <v>310432209.32258064</v>
      </c>
    </row>
    <row r="5256" spans="1:4">
      <c r="A5256" s="12">
        <v>40529</v>
      </c>
      <c r="B5256" s="7">
        <v>8805114285714.2852</v>
      </c>
      <c r="C5256" s="13">
        <v>4.980170143906195E-2</v>
      </c>
      <c r="D5256" s="14">
        <v>310438373.67741936</v>
      </c>
    </row>
    <row r="5257" spans="1:4">
      <c r="A5257" s="12">
        <v>40532</v>
      </c>
      <c r="B5257" s="7">
        <v>8813300000000</v>
      </c>
      <c r="C5257" s="13">
        <v>4.7535425839505881E-2</v>
      </c>
      <c r="D5257" s="14">
        <v>310456866.74193549</v>
      </c>
    </row>
    <row r="5258" spans="1:4">
      <c r="A5258" s="12">
        <v>40533</v>
      </c>
      <c r="B5258" s="7">
        <v>8814628571428.5723</v>
      </c>
      <c r="C5258" s="13">
        <v>4.9068212706206552E-2</v>
      </c>
      <c r="D5258" s="14">
        <v>310463031.09677422</v>
      </c>
    </row>
    <row r="5259" spans="1:4">
      <c r="A5259" s="12">
        <v>40534</v>
      </c>
      <c r="B5259" s="7">
        <v>8815957142857.1426</v>
      </c>
      <c r="C5259" s="13">
        <v>4.7753435003219373E-2</v>
      </c>
      <c r="D5259" s="14">
        <v>310469195.45161289</v>
      </c>
    </row>
    <row r="5260" spans="1:4">
      <c r="A5260" s="12">
        <v>40535</v>
      </c>
      <c r="B5260" s="7">
        <v>8817285714285.7129</v>
      </c>
      <c r="C5260" s="13">
        <v>4.8069255558702416E-2</v>
      </c>
      <c r="D5260" s="14">
        <v>310475359.80645162</v>
      </c>
    </row>
    <row r="5261" spans="1:4">
      <c r="A5261" s="12">
        <v>40539</v>
      </c>
      <c r="B5261" s="7">
        <v>8822600000000</v>
      </c>
      <c r="C5261" s="13">
        <v>4.7962034622942393E-2</v>
      </c>
      <c r="D5261" s="14">
        <v>310500017.22580647</v>
      </c>
    </row>
    <row r="5262" spans="1:4">
      <c r="A5262" s="12">
        <v>40540</v>
      </c>
      <c r="B5262" s="7">
        <v>8825014285714.2852</v>
      </c>
      <c r="C5262" s="13">
        <v>4.655519845425201E-2</v>
      </c>
      <c r="D5262" s="14">
        <v>310506181.58064514</v>
      </c>
    </row>
    <row r="5263" spans="1:4">
      <c r="A5263" s="12">
        <v>40541</v>
      </c>
      <c r="B5263" s="7">
        <v>8827428571428.5723</v>
      </c>
      <c r="C5263" s="13">
        <v>4.5990823148467107E-2</v>
      </c>
      <c r="D5263" s="14">
        <v>310512345.93548387</v>
      </c>
    </row>
    <row r="5264" spans="1:4">
      <c r="A5264" s="12">
        <v>40542</v>
      </c>
      <c r="B5264" s="7">
        <v>8829842857142.8574</v>
      </c>
      <c r="C5264" s="13">
        <v>4.6039844741485036E-2</v>
      </c>
      <c r="D5264" s="14">
        <v>310518510.2903226</v>
      </c>
    </row>
    <row r="5265" spans="1:4">
      <c r="A5265" s="12">
        <v>40543</v>
      </c>
      <c r="B5265" s="7">
        <v>8832257142857.1426</v>
      </c>
      <c r="C5265" s="13">
        <v>4.4692639579290219E-2</v>
      </c>
      <c r="D5265" s="14">
        <v>310524674.64516127</v>
      </c>
    </row>
    <row r="5266" spans="1:4">
      <c r="A5266" s="12">
        <v>40546</v>
      </c>
      <c r="B5266" s="7">
        <v>8839500000000</v>
      </c>
      <c r="C5266" s="13">
        <v>4.2440830197704157E-2</v>
      </c>
      <c r="D5266" s="14">
        <v>310541445.51612902</v>
      </c>
    </row>
    <row r="5267" spans="1:4">
      <c r="A5267" s="12">
        <v>40547</v>
      </c>
      <c r="B5267" s="7">
        <v>8841414285714.2852</v>
      </c>
      <c r="C5267" s="13">
        <v>4.3147341290704209E-2</v>
      </c>
      <c r="D5267" s="14">
        <v>310546748.77419353</v>
      </c>
    </row>
    <row r="5268" spans="1:4">
      <c r="A5268" s="12">
        <v>40548</v>
      </c>
      <c r="B5268" s="7">
        <v>8843328571428.5723</v>
      </c>
      <c r="C5268" s="13">
        <v>4.4575028690751667E-2</v>
      </c>
      <c r="D5268" s="14">
        <v>310552052.03225809</v>
      </c>
    </row>
    <row r="5269" spans="1:4">
      <c r="A5269" s="12">
        <v>40549</v>
      </c>
      <c r="B5269" s="7">
        <v>8845242857142.8574</v>
      </c>
      <c r="C5269" s="13">
        <v>4.5787727478881449E-2</v>
      </c>
      <c r="D5269" s="14">
        <v>310557355.2903226</v>
      </c>
    </row>
    <row r="5270" spans="1:4">
      <c r="A5270" s="12">
        <v>40550</v>
      </c>
      <c r="B5270" s="7">
        <v>8847157142857.1426</v>
      </c>
      <c r="C5270" s="13">
        <v>4.6041025091904983E-2</v>
      </c>
      <c r="D5270" s="14">
        <v>310562658.54838711</v>
      </c>
    </row>
    <row r="5271" spans="1:4">
      <c r="A5271" s="12">
        <v>40553</v>
      </c>
      <c r="B5271" s="7">
        <v>8852900000000</v>
      </c>
      <c r="C5271" s="13">
        <v>4.5700269905521722E-2</v>
      </c>
      <c r="D5271" s="14">
        <v>310578568.32258064</v>
      </c>
    </row>
    <row r="5272" spans="1:4">
      <c r="A5272" s="12">
        <v>40554</v>
      </c>
      <c r="B5272" s="7">
        <v>8852785714285.7129</v>
      </c>
      <c r="C5272" s="13">
        <v>4.4142411811166467E-2</v>
      </c>
      <c r="D5272" s="14">
        <v>310583871.58064514</v>
      </c>
    </row>
    <row r="5273" spans="1:4">
      <c r="A5273" s="12">
        <v>40555</v>
      </c>
      <c r="B5273" s="7">
        <v>8852671428571.4277</v>
      </c>
      <c r="C5273" s="13">
        <v>4.3375617933625023E-2</v>
      </c>
      <c r="D5273" s="14">
        <v>310589174.83870965</v>
      </c>
    </row>
    <row r="5274" spans="1:4">
      <c r="A5274" s="12">
        <v>40556</v>
      </c>
      <c r="B5274" s="7">
        <v>8852557142857.1426</v>
      </c>
      <c r="C5274" s="13">
        <v>4.4684271933196351E-2</v>
      </c>
      <c r="D5274" s="14">
        <v>310594478.09677422</v>
      </c>
    </row>
    <row r="5275" spans="1:4">
      <c r="A5275" s="12">
        <v>40557</v>
      </c>
      <c r="B5275" s="7">
        <v>8852442857142.8574</v>
      </c>
      <c r="C5275" s="13">
        <v>4.3964818026153034E-2</v>
      </c>
      <c r="D5275" s="14">
        <v>310599781.35483873</v>
      </c>
    </row>
    <row r="5276" spans="1:4">
      <c r="A5276" s="12">
        <v>40561</v>
      </c>
      <c r="B5276" s="7">
        <v>8855400000000</v>
      </c>
      <c r="C5276" s="13">
        <v>4.4501328411839472E-2</v>
      </c>
      <c r="D5276" s="14">
        <v>310620994.38709676</v>
      </c>
    </row>
    <row r="5277" spans="1:4">
      <c r="A5277" s="12">
        <v>40562</v>
      </c>
      <c r="B5277" s="7">
        <v>8858700000000</v>
      </c>
      <c r="C5277" s="13">
        <v>4.3512061207576863E-2</v>
      </c>
      <c r="D5277" s="14">
        <v>310626297.64516127</v>
      </c>
    </row>
    <row r="5278" spans="1:4">
      <c r="A5278" s="12">
        <v>40563</v>
      </c>
      <c r="B5278" s="7">
        <v>8862000000000</v>
      </c>
      <c r="C5278" s="13">
        <v>4.3102796029965161E-2</v>
      </c>
      <c r="D5278" s="14">
        <v>310631600.90322578</v>
      </c>
    </row>
    <row r="5279" spans="1:4">
      <c r="A5279" s="12">
        <v>40564</v>
      </c>
      <c r="B5279" s="7">
        <v>8865300000000.002</v>
      </c>
      <c r="C5279" s="13">
        <v>4.2658316969362162E-2</v>
      </c>
      <c r="D5279" s="14">
        <v>310636904.16129035</v>
      </c>
    </row>
    <row r="5280" spans="1:4">
      <c r="A5280" s="12">
        <v>40567</v>
      </c>
      <c r="B5280" s="7">
        <v>8875200000000</v>
      </c>
      <c r="C5280" s="13">
        <v>4.4589397702057908E-2</v>
      </c>
      <c r="D5280" s="14">
        <v>310652813.93548387</v>
      </c>
    </row>
    <row r="5281" spans="1:4">
      <c r="A5281" s="12">
        <v>40568</v>
      </c>
      <c r="B5281" s="7">
        <v>8858071428571.4297</v>
      </c>
      <c r="C5281" s="13">
        <v>4.6379165023453767E-2</v>
      </c>
      <c r="D5281" s="14">
        <v>310658117.19354838</v>
      </c>
    </row>
    <row r="5282" spans="1:4">
      <c r="A5282" s="12">
        <v>40569</v>
      </c>
      <c r="B5282" s="7">
        <v>8840942857142.8574</v>
      </c>
      <c r="C5282" s="13">
        <v>4.5671267323121711E-2</v>
      </c>
      <c r="D5282" s="14">
        <v>310663420.45161289</v>
      </c>
    </row>
    <row r="5283" spans="1:4">
      <c r="A5283" s="12">
        <v>40570</v>
      </c>
      <c r="B5283" s="7">
        <v>8823814285714.2871</v>
      </c>
      <c r="C5283" s="13">
        <v>4.8161866459725922E-2</v>
      </c>
      <c r="D5283" s="14">
        <v>310668723.7096774</v>
      </c>
    </row>
    <row r="5284" spans="1:4">
      <c r="A5284" s="12">
        <v>40571</v>
      </c>
      <c r="B5284" s="7">
        <v>8806685714285.7129</v>
      </c>
      <c r="C5284" s="13">
        <v>4.6462662955439007E-2</v>
      </c>
      <c r="D5284" s="14">
        <v>310674026.96774191</v>
      </c>
    </row>
    <row r="5285" spans="1:4">
      <c r="A5285" s="12">
        <v>40574</v>
      </c>
      <c r="B5285" s="7">
        <v>8755299999999.999</v>
      </c>
      <c r="C5285" s="13">
        <v>4.4261043179433184E-2</v>
      </c>
      <c r="D5285" s="14">
        <v>310689936.74193549</v>
      </c>
    </row>
    <row r="5286" spans="1:4">
      <c r="A5286" s="12">
        <v>40575</v>
      </c>
      <c r="B5286" s="7">
        <v>8755214285714.2842</v>
      </c>
      <c r="C5286" s="13">
        <v>4.5537337017250941E-2</v>
      </c>
      <c r="D5286" s="14">
        <v>310695240</v>
      </c>
    </row>
    <row r="5287" spans="1:4">
      <c r="A5287" s="12">
        <v>40576</v>
      </c>
      <c r="B5287" s="7">
        <v>8755128571428.5713</v>
      </c>
      <c r="C5287" s="13">
        <v>4.4719103839917798E-2</v>
      </c>
      <c r="D5287" s="14">
        <v>310700632.28571427</v>
      </c>
    </row>
    <row r="5288" spans="1:4">
      <c r="A5288" s="12">
        <v>40577</v>
      </c>
      <c r="B5288" s="7">
        <v>8755042857142.8564</v>
      </c>
      <c r="C5288" s="13">
        <v>4.5735938027469655E-2</v>
      </c>
      <c r="D5288" s="14">
        <v>310706024.5714286</v>
      </c>
    </row>
    <row r="5289" spans="1:4">
      <c r="A5289" s="12">
        <v>40578</v>
      </c>
      <c r="B5289" s="7">
        <v>8754957142857.1436</v>
      </c>
      <c r="C5289" s="13">
        <v>4.6703060683065831E-2</v>
      </c>
      <c r="D5289" s="14">
        <v>310711416.85714287</v>
      </c>
    </row>
    <row r="5290" spans="1:4">
      <c r="A5290" s="12">
        <v>40581</v>
      </c>
      <c r="B5290" s="7">
        <v>8754700000000.001</v>
      </c>
      <c r="C5290" s="13">
        <v>4.9712579791584777E-2</v>
      </c>
      <c r="D5290" s="14">
        <v>310727593.71428573</v>
      </c>
    </row>
    <row r="5291" spans="1:4">
      <c r="A5291" s="12">
        <v>40582</v>
      </c>
      <c r="B5291" s="7">
        <v>8765985714285.7148</v>
      </c>
      <c r="C5291" s="13">
        <v>5.0681747504472019E-2</v>
      </c>
      <c r="D5291" s="14">
        <v>310732986</v>
      </c>
    </row>
    <row r="5292" spans="1:4">
      <c r="A5292" s="12">
        <v>40583</v>
      </c>
      <c r="B5292" s="7">
        <v>8777271428571.4297</v>
      </c>
      <c r="C5292" s="13">
        <v>5.0795413470378789E-2</v>
      </c>
      <c r="D5292" s="14">
        <v>310738378.28571427</v>
      </c>
    </row>
    <row r="5293" spans="1:4">
      <c r="A5293" s="12">
        <v>40584</v>
      </c>
      <c r="B5293" s="7">
        <v>8788557142857.1436</v>
      </c>
      <c r="C5293" s="13">
        <v>5.1393202457971986E-2</v>
      </c>
      <c r="D5293" s="14">
        <v>310743770.5714286</v>
      </c>
    </row>
    <row r="5294" spans="1:4">
      <c r="A5294" s="12">
        <v>40585</v>
      </c>
      <c r="B5294" s="7">
        <v>8799842857142.8574</v>
      </c>
      <c r="C5294" s="13">
        <v>5.2991917326602522E-2</v>
      </c>
      <c r="D5294" s="14">
        <v>310749162.85714287</v>
      </c>
    </row>
    <row r="5295" spans="1:4">
      <c r="A5295" s="12">
        <v>40588</v>
      </c>
      <c r="B5295" s="7">
        <v>8833700000000</v>
      </c>
      <c r="C5295" s="13">
        <v>5.3136817651526384E-2</v>
      </c>
      <c r="D5295" s="14">
        <v>310765339.71428573</v>
      </c>
    </row>
    <row r="5296" spans="1:4">
      <c r="A5296" s="12">
        <v>40589</v>
      </c>
      <c r="B5296" s="7">
        <v>8836228571428.5723</v>
      </c>
      <c r="C5296" s="13">
        <v>5.2755334609945033E-2</v>
      </c>
      <c r="D5296" s="14">
        <v>310770732</v>
      </c>
    </row>
    <row r="5297" spans="1:4">
      <c r="A5297" s="12">
        <v>40590</v>
      </c>
      <c r="B5297" s="7">
        <v>8838757142857.1426</v>
      </c>
      <c r="C5297" s="13">
        <v>5.3171477853114109E-2</v>
      </c>
      <c r="D5297" s="14">
        <v>310776124.28571427</v>
      </c>
    </row>
    <row r="5298" spans="1:4">
      <c r="A5298" s="12">
        <v>40591</v>
      </c>
      <c r="B5298" s="7">
        <v>8841285714285.7129</v>
      </c>
      <c r="C5298" s="13">
        <v>5.3108469929942573E-2</v>
      </c>
      <c r="D5298" s="14">
        <v>310781516.5714286</v>
      </c>
    </row>
    <row r="5299" spans="1:4">
      <c r="A5299" s="12">
        <v>40592</v>
      </c>
      <c r="B5299" s="7">
        <v>8843814285714.2871</v>
      </c>
      <c r="C5299" s="13">
        <v>5.3060262943695508E-2</v>
      </c>
      <c r="D5299" s="14">
        <v>310786908.85714287</v>
      </c>
    </row>
    <row r="5300" spans="1:4">
      <c r="A5300" s="12">
        <v>40596</v>
      </c>
      <c r="B5300" s="7">
        <v>8851442857142.8555</v>
      </c>
      <c r="C5300" s="13">
        <v>4.961435643508022E-2</v>
      </c>
      <c r="D5300" s="14">
        <v>310808478</v>
      </c>
    </row>
    <row r="5301" spans="1:4">
      <c r="A5301" s="12">
        <v>40597</v>
      </c>
      <c r="B5301" s="7">
        <v>8851485714285.7148</v>
      </c>
      <c r="C5301" s="13">
        <v>4.7292191069229536E-2</v>
      </c>
      <c r="D5301" s="14">
        <v>310813870.28571427</v>
      </c>
    </row>
    <row r="5302" spans="1:4">
      <c r="A5302" s="12">
        <v>40598</v>
      </c>
      <c r="B5302" s="7">
        <v>8851528571428.5703</v>
      </c>
      <c r="C5302" s="13">
        <v>4.896433572313006E-2</v>
      </c>
      <c r="D5302" s="14">
        <v>310819262.5714286</v>
      </c>
    </row>
    <row r="5303" spans="1:4">
      <c r="A5303" s="12">
        <v>40599</v>
      </c>
      <c r="B5303" s="7">
        <v>8851571428571.4297</v>
      </c>
      <c r="C5303" s="13">
        <v>4.6134544337248978E-2</v>
      </c>
      <c r="D5303" s="14">
        <v>310824654.85714287</v>
      </c>
    </row>
    <row r="5304" spans="1:4">
      <c r="A5304" s="12">
        <v>40602</v>
      </c>
      <c r="B5304" s="7">
        <v>8851700000000</v>
      </c>
      <c r="C5304" s="13">
        <v>4.6175478293411239E-2</v>
      </c>
      <c r="D5304" s="14">
        <v>310840831.71428573</v>
      </c>
    </row>
    <row r="5305" spans="1:4">
      <c r="A5305" s="12">
        <v>40603</v>
      </c>
      <c r="B5305" s="7">
        <v>8854885714285.7148</v>
      </c>
      <c r="C5305" s="13">
        <v>4.7014359973056079E-2</v>
      </c>
      <c r="D5305" s="14">
        <v>310846224</v>
      </c>
    </row>
    <row r="5306" spans="1:4">
      <c r="A5306" s="12">
        <v>40604</v>
      </c>
      <c r="B5306" s="7">
        <v>8858071428571.4297</v>
      </c>
      <c r="C5306" s="13">
        <v>4.6560415289118182E-2</v>
      </c>
      <c r="D5306" s="14">
        <v>310852177.41935486</v>
      </c>
    </row>
    <row r="5307" spans="1:4">
      <c r="A5307" s="12">
        <v>40605</v>
      </c>
      <c r="B5307" s="7">
        <v>8861257142857.1426</v>
      </c>
      <c r="C5307" s="13">
        <v>4.7163137564703965E-2</v>
      </c>
      <c r="D5307" s="14">
        <v>310858130.83870965</v>
      </c>
    </row>
    <row r="5308" spans="1:4">
      <c r="A5308" s="12">
        <v>40606</v>
      </c>
      <c r="B5308" s="7">
        <v>8864442857142.8574</v>
      </c>
      <c r="C5308" s="13">
        <v>4.5829796218287686E-2</v>
      </c>
      <c r="D5308" s="14">
        <v>310864084.25806451</v>
      </c>
    </row>
    <row r="5309" spans="1:4">
      <c r="A5309" s="12">
        <v>40609</v>
      </c>
      <c r="B5309" s="7">
        <v>8874000000000</v>
      </c>
      <c r="C5309" s="13">
        <v>4.41063225489998E-2</v>
      </c>
      <c r="D5309" s="14">
        <v>310881944.51612902</v>
      </c>
    </row>
    <row r="5310" spans="1:4">
      <c r="A5310" s="12">
        <v>40610</v>
      </c>
      <c r="B5310" s="7">
        <v>8886557142857.1426</v>
      </c>
      <c r="C5310" s="13">
        <v>4.5032686765939994E-2</v>
      </c>
      <c r="D5310" s="14">
        <v>310887897.93548387</v>
      </c>
    </row>
    <row r="5311" spans="1:4">
      <c r="A5311" s="12">
        <v>40611</v>
      </c>
      <c r="B5311" s="7">
        <v>8899114285714.2852</v>
      </c>
      <c r="C5311" s="13">
        <v>4.4494899616384184E-2</v>
      </c>
      <c r="D5311" s="14">
        <v>310893851.35483873</v>
      </c>
    </row>
    <row r="5312" spans="1:4">
      <c r="A5312" s="12">
        <v>40612</v>
      </c>
      <c r="B5312" s="7">
        <v>8911671428571.4277</v>
      </c>
      <c r="C5312" s="13">
        <v>4.625937353036675E-2</v>
      </c>
      <c r="D5312" s="14">
        <v>310899804.77419353</v>
      </c>
    </row>
    <row r="5313" spans="1:4">
      <c r="A5313" s="12">
        <v>40613</v>
      </c>
      <c r="B5313" s="7">
        <v>8924228571428.5723</v>
      </c>
      <c r="C5313" s="13">
        <v>4.617070484147829E-2</v>
      </c>
      <c r="D5313" s="14">
        <v>310905758.19354838</v>
      </c>
    </row>
    <row r="5314" spans="1:4">
      <c r="A5314" s="12">
        <v>40616</v>
      </c>
      <c r="B5314" s="7">
        <v>8961900000000</v>
      </c>
      <c r="C5314" s="13">
        <v>4.5931614787599447E-2</v>
      </c>
      <c r="D5314" s="14">
        <v>310923618.45161289</v>
      </c>
    </row>
    <row r="5315" spans="1:4">
      <c r="A5315" s="12">
        <v>40617</v>
      </c>
      <c r="B5315" s="7">
        <v>8963771428571.4277</v>
      </c>
      <c r="C5315" s="13">
        <v>4.721151159573695E-2</v>
      </c>
      <c r="D5315" s="14">
        <v>310929571.87096775</v>
      </c>
    </row>
    <row r="5316" spans="1:4">
      <c r="A5316" s="12">
        <v>40618</v>
      </c>
      <c r="B5316" s="7">
        <v>8965642857142.8574</v>
      </c>
      <c r="C5316" s="13">
        <v>4.6879957841358802E-2</v>
      </c>
      <c r="D5316" s="14">
        <v>310935525.2903226</v>
      </c>
    </row>
    <row r="5317" spans="1:4">
      <c r="A5317" s="12">
        <v>40619</v>
      </c>
      <c r="B5317" s="7">
        <v>8967514285714.2852</v>
      </c>
      <c r="C5317" s="13">
        <v>4.3193654858133923E-2</v>
      </c>
      <c r="D5317" s="14">
        <v>310941478.7096774</v>
      </c>
    </row>
    <row r="5318" spans="1:4">
      <c r="A5318" s="12">
        <v>40620</v>
      </c>
      <c r="B5318" s="7">
        <v>8969385714285.7148</v>
      </c>
      <c r="C5318" s="13">
        <v>4.3223663284171043E-2</v>
      </c>
      <c r="D5318" s="14">
        <v>310947432.12903225</v>
      </c>
    </row>
    <row r="5319" spans="1:4">
      <c r="A5319" s="12">
        <v>40623</v>
      </c>
      <c r="B5319" s="7">
        <v>8975000000000</v>
      </c>
      <c r="C5319" s="13">
        <v>4.2860617472814187E-2</v>
      </c>
      <c r="D5319" s="14">
        <v>310965292.38709676</v>
      </c>
    </row>
    <row r="5320" spans="1:4">
      <c r="A5320" s="12">
        <v>40624</v>
      </c>
      <c r="B5320" s="7">
        <v>8974371428571.4277</v>
      </c>
      <c r="C5320" s="13">
        <v>4.1405265963893899E-2</v>
      </c>
      <c r="D5320" s="14">
        <v>310971245.80645162</v>
      </c>
    </row>
    <row r="5321" spans="1:4">
      <c r="A5321" s="12">
        <v>40625</v>
      </c>
      <c r="B5321" s="7">
        <v>8973742857142.8574</v>
      </c>
      <c r="C5321" s="13">
        <v>3.9998446657850725E-2</v>
      </c>
      <c r="D5321" s="14">
        <v>310977199.22580647</v>
      </c>
    </row>
    <row r="5322" spans="1:4">
      <c r="A5322" s="12">
        <v>40626</v>
      </c>
      <c r="B5322" s="7">
        <v>8973114285714.2852</v>
      </c>
      <c r="C5322" s="13">
        <v>4.0950853490683954E-2</v>
      </c>
      <c r="D5322" s="14">
        <v>310983152.64516127</v>
      </c>
    </row>
    <row r="5323" spans="1:4">
      <c r="A5323" s="12">
        <v>40627</v>
      </c>
      <c r="B5323" s="7">
        <v>8972485714285.7148</v>
      </c>
      <c r="C5323" s="13">
        <v>3.9591860199862994E-2</v>
      </c>
      <c r="D5323" s="14">
        <v>310989106.06451613</v>
      </c>
    </row>
    <row r="5324" spans="1:4">
      <c r="A5324" s="12">
        <v>40630</v>
      </c>
      <c r="B5324" s="7">
        <v>8970600000000</v>
      </c>
      <c r="C5324" s="13">
        <v>4.0325039019198483E-2</v>
      </c>
      <c r="D5324" s="14">
        <v>311006966.32258064</v>
      </c>
    </row>
    <row r="5325" spans="1:4">
      <c r="A5325" s="12">
        <v>40631</v>
      </c>
      <c r="B5325" s="7">
        <v>8967671428571.4297</v>
      </c>
      <c r="C5325" s="13">
        <v>4.122637647646997E-2</v>
      </c>
      <c r="D5325" s="14">
        <v>311012919.74193549</v>
      </c>
    </row>
    <row r="5326" spans="1:4">
      <c r="A5326" s="12">
        <v>40632</v>
      </c>
      <c r="B5326" s="7">
        <v>8964742857142.8574</v>
      </c>
      <c r="C5326" s="13">
        <v>4.0315413816355179E-2</v>
      </c>
      <c r="D5326" s="14">
        <v>311018873.16129035</v>
      </c>
    </row>
    <row r="5327" spans="1:4">
      <c r="A5327" s="12">
        <v>40633</v>
      </c>
      <c r="B5327" s="7">
        <v>8961814285714.2871</v>
      </c>
      <c r="C5327" s="13">
        <v>3.9249123840040166E-2</v>
      </c>
      <c r="D5327" s="14">
        <v>311024826.58064514</v>
      </c>
    </row>
    <row r="5328" spans="1:4">
      <c r="A5328" s="12">
        <v>40634</v>
      </c>
      <c r="B5328" s="7">
        <v>8958885714285.7148</v>
      </c>
      <c r="C5328" s="13">
        <v>3.9116419870422713E-2</v>
      </c>
      <c r="D5328" s="14">
        <v>311030780</v>
      </c>
    </row>
    <row r="5329" spans="1:4">
      <c r="A5329" s="12">
        <v>40637</v>
      </c>
      <c r="B5329" s="7">
        <v>8950100000000</v>
      </c>
      <c r="C5329" s="13">
        <v>3.9556885714358975E-2</v>
      </c>
      <c r="D5329" s="14">
        <v>311049213.80000001</v>
      </c>
    </row>
    <row r="5330" spans="1:4">
      <c r="A5330" s="12">
        <v>40638</v>
      </c>
      <c r="B5330" s="7">
        <v>8962342857142.8574</v>
      </c>
      <c r="C5330" s="13">
        <v>4.0136237322244132E-2</v>
      </c>
      <c r="D5330" s="14">
        <v>311055358.39999998</v>
      </c>
    </row>
    <row r="5331" spans="1:4">
      <c r="A5331" s="12">
        <v>40639</v>
      </c>
      <c r="B5331" s="7">
        <v>8974585714285.7148</v>
      </c>
      <c r="C5331" s="13">
        <v>4.0717222028442926E-2</v>
      </c>
      <c r="D5331" s="14">
        <v>311061503</v>
      </c>
    </row>
    <row r="5332" spans="1:4">
      <c r="A5332" s="12">
        <v>40640</v>
      </c>
      <c r="B5332" s="7">
        <v>8986828571428.5723</v>
      </c>
      <c r="C5332" s="13">
        <v>4.1099378813790458E-2</v>
      </c>
      <c r="D5332" s="14">
        <v>311067647.60000002</v>
      </c>
    </row>
    <row r="5333" spans="1:4">
      <c r="A5333" s="12">
        <v>40641</v>
      </c>
      <c r="B5333" s="7">
        <v>8999071428571.4277</v>
      </c>
      <c r="C5333" s="13">
        <v>4.0495605555755897E-2</v>
      </c>
      <c r="D5333" s="14">
        <v>311073792.19999999</v>
      </c>
    </row>
    <row r="5334" spans="1:4">
      <c r="A5334" s="12">
        <v>40644</v>
      </c>
      <c r="B5334" s="7">
        <v>9035800000000</v>
      </c>
      <c r="C5334" s="13">
        <v>4.0741258724009563E-2</v>
      </c>
      <c r="D5334" s="14">
        <v>311092226</v>
      </c>
    </row>
    <row r="5335" spans="1:4">
      <c r="A5335" s="12">
        <v>40645</v>
      </c>
      <c r="B5335" s="7">
        <v>9036871428571.4277</v>
      </c>
      <c r="C5335" s="13">
        <v>4.2065199896640308E-2</v>
      </c>
      <c r="D5335" s="14">
        <v>311098370.60000002</v>
      </c>
    </row>
    <row r="5336" spans="1:4">
      <c r="A5336" s="12">
        <v>40646</v>
      </c>
      <c r="B5336" s="7">
        <v>9037942857142.8555</v>
      </c>
      <c r="C5336" s="13">
        <v>4.138319507987915E-2</v>
      </c>
      <c r="D5336" s="14">
        <v>311104515.19999999</v>
      </c>
    </row>
    <row r="5337" spans="1:4">
      <c r="A5337" s="12">
        <v>40647</v>
      </c>
      <c r="B5337" s="7">
        <v>9039014285714.2852</v>
      </c>
      <c r="C5337" s="13">
        <v>4.0393940380261402E-2</v>
      </c>
      <c r="D5337" s="14">
        <v>311110659.80000001</v>
      </c>
    </row>
    <row r="5338" spans="1:4">
      <c r="A5338" s="12">
        <v>40648</v>
      </c>
      <c r="B5338" s="7">
        <v>9040085714285.7129</v>
      </c>
      <c r="C5338" s="13">
        <v>3.9985326910026271E-2</v>
      </c>
      <c r="D5338" s="14">
        <v>311116804.39999998</v>
      </c>
    </row>
    <row r="5339" spans="1:4">
      <c r="A5339" s="12">
        <v>40651</v>
      </c>
      <c r="B5339" s="7">
        <v>9043300000000</v>
      </c>
      <c r="C5339" s="13">
        <v>4.1379825914464617E-2</v>
      </c>
      <c r="D5339" s="14">
        <v>311135238.19999999</v>
      </c>
    </row>
    <row r="5340" spans="1:4">
      <c r="A5340" s="12">
        <v>40652</v>
      </c>
      <c r="B5340" s="7">
        <v>9045657142857.1426</v>
      </c>
      <c r="C5340" s="13">
        <v>3.9926602858737094E-2</v>
      </c>
      <c r="D5340" s="14">
        <v>311141382.80000001</v>
      </c>
    </row>
    <row r="5341" spans="1:4">
      <c r="A5341" s="12">
        <v>40653</v>
      </c>
      <c r="B5341" s="7">
        <v>9048014285714.2852</v>
      </c>
      <c r="C5341" s="13">
        <v>3.8456860554476301E-2</v>
      </c>
      <c r="D5341" s="14">
        <v>311147527.39999998</v>
      </c>
    </row>
    <row r="5342" spans="1:4">
      <c r="A5342" s="12">
        <v>40654</v>
      </c>
      <c r="B5342" s="7">
        <v>9050371428571.4277</v>
      </c>
      <c r="C5342" s="13">
        <v>3.7374495614977528E-2</v>
      </c>
      <c r="D5342" s="14">
        <v>311153672</v>
      </c>
    </row>
    <row r="5343" spans="1:4">
      <c r="A5343" s="12">
        <v>40658</v>
      </c>
      <c r="B5343" s="7">
        <v>9059800000000</v>
      </c>
      <c r="C5343" s="13">
        <v>3.7540264858486175E-2</v>
      </c>
      <c r="D5343" s="14">
        <v>311178250.39999998</v>
      </c>
    </row>
    <row r="5344" spans="1:4">
      <c r="A5344" s="12">
        <v>40659</v>
      </c>
      <c r="B5344" s="7">
        <v>9048657142857.1426</v>
      </c>
      <c r="C5344" s="13">
        <v>3.7560854405168237E-2</v>
      </c>
      <c r="D5344" s="14">
        <v>311184395</v>
      </c>
    </row>
    <row r="5345" spans="1:4">
      <c r="A5345" s="12">
        <v>40660</v>
      </c>
      <c r="B5345" s="7">
        <v>9037514285714.2852</v>
      </c>
      <c r="C5345" s="13">
        <v>3.7481381866242225E-2</v>
      </c>
      <c r="D5345" s="14">
        <v>311190539.60000002</v>
      </c>
    </row>
    <row r="5346" spans="1:4">
      <c r="A5346" s="12">
        <v>40661</v>
      </c>
      <c r="B5346" s="7">
        <v>9026371428571.4277</v>
      </c>
      <c r="C5346" s="13">
        <v>3.5963540292716631E-2</v>
      </c>
      <c r="D5346" s="14">
        <v>311196684.19999999</v>
      </c>
    </row>
    <row r="5347" spans="1:4">
      <c r="A5347" s="12">
        <v>40662</v>
      </c>
      <c r="B5347" s="7">
        <v>9015228571428.5703</v>
      </c>
      <c r="C5347" s="13">
        <v>3.4725473264949402E-2</v>
      </c>
      <c r="D5347" s="14">
        <v>311202828.80000001</v>
      </c>
    </row>
    <row r="5348" spans="1:4">
      <c r="A5348" s="12">
        <v>40665</v>
      </c>
      <c r="B5348" s="7">
        <v>8981800000000</v>
      </c>
      <c r="C5348" s="13">
        <v>3.4906847718604986E-2</v>
      </c>
      <c r="D5348" s="14">
        <v>311220752.58064514</v>
      </c>
    </row>
    <row r="5349" spans="1:4">
      <c r="A5349" s="12">
        <v>40666</v>
      </c>
      <c r="B5349" s="7">
        <v>8979085714285.7129</v>
      </c>
      <c r="C5349" s="13">
        <v>3.5735398907318569E-2</v>
      </c>
      <c r="D5349" s="14">
        <v>311226387.16129035</v>
      </c>
    </row>
    <row r="5350" spans="1:4">
      <c r="A5350" s="12">
        <v>40667</v>
      </c>
      <c r="B5350" s="7">
        <v>8976371428571.4277</v>
      </c>
      <c r="C5350" s="13">
        <v>3.693276296029574E-2</v>
      </c>
      <c r="D5350" s="14">
        <v>311232021.74193549</v>
      </c>
    </row>
    <row r="5351" spans="1:4">
      <c r="A5351" s="12">
        <v>40668</v>
      </c>
      <c r="B5351" s="7">
        <v>8973657142857.1426</v>
      </c>
      <c r="C5351" s="13">
        <v>4.2816100065518302E-2</v>
      </c>
      <c r="D5351" s="14">
        <v>311237656.32258064</v>
      </c>
    </row>
    <row r="5352" spans="1:4">
      <c r="A5352" s="12">
        <v>40669</v>
      </c>
      <c r="B5352" s="7">
        <v>8970942857142.8555</v>
      </c>
      <c r="C5352" s="13">
        <v>4.4008057833834074E-2</v>
      </c>
      <c r="D5352" s="14">
        <v>311243290.90322578</v>
      </c>
    </row>
    <row r="5353" spans="1:4">
      <c r="A5353" s="12">
        <v>40672</v>
      </c>
      <c r="B5353" s="7">
        <v>8962800000000</v>
      </c>
      <c r="C5353" s="13">
        <v>4.2879625825719705E-2</v>
      </c>
      <c r="D5353" s="14">
        <v>311260194.64516127</v>
      </c>
    </row>
    <row r="5354" spans="1:4">
      <c r="A5354" s="12">
        <v>40673</v>
      </c>
      <c r="B5354" s="7">
        <v>8967085714285.7129</v>
      </c>
      <c r="C5354" s="13">
        <v>4.1446854853388691E-2</v>
      </c>
      <c r="D5354" s="14">
        <v>311265829.22580647</v>
      </c>
    </row>
    <row r="5355" spans="1:4">
      <c r="A5355" s="12">
        <v>40674</v>
      </c>
      <c r="B5355" s="7">
        <v>8971371428571.4277</v>
      </c>
      <c r="C5355" s="13">
        <v>4.4207686872077254E-2</v>
      </c>
      <c r="D5355" s="14">
        <v>311271463.80645162</v>
      </c>
    </row>
    <row r="5356" spans="1:4">
      <c r="A5356" s="12">
        <v>40675</v>
      </c>
      <c r="B5356" s="7">
        <v>8975657142857.1426</v>
      </c>
      <c r="C5356" s="13">
        <v>4.381440538490626E-2</v>
      </c>
      <c r="D5356" s="14">
        <v>311277098.38709676</v>
      </c>
    </row>
    <row r="5357" spans="1:4">
      <c r="A5357" s="12">
        <v>40676</v>
      </c>
      <c r="B5357" s="7">
        <v>8979942857142.8555</v>
      </c>
      <c r="C5357" s="13">
        <v>4.2968164634267482E-2</v>
      </c>
      <c r="D5357" s="14">
        <v>311282732.96774191</v>
      </c>
    </row>
    <row r="5358" spans="1:4">
      <c r="A5358" s="12">
        <v>40679</v>
      </c>
      <c r="B5358" s="7">
        <v>8992800000000</v>
      </c>
      <c r="C5358" s="13">
        <v>4.3157841669988532E-2</v>
      </c>
      <c r="D5358" s="14">
        <v>311299636.7096774</v>
      </c>
    </row>
    <row r="5359" spans="1:4">
      <c r="A5359" s="12">
        <v>40680</v>
      </c>
      <c r="B5359" s="7">
        <v>8996042857142.8574</v>
      </c>
      <c r="C5359" s="13">
        <v>4.4718138063914316E-2</v>
      </c>
      <c r="D5359" s="14">
        <v>311305271.2903226</v>
      </c>
    </row>
    <row r="5360" spans="1:4">
      <c r="A5360" s="12">
        <v>40681</v>
      </c>
      <c r="B5360" s="7">
        <v>8999285714285.7129</v>
      </c>
      <c r="C5360" s="13">
        <v>4.3287916929851497E-2</v>
      </c>
      <c r="D5360" s="14">
        <v>311310905.87096775</v>
      </c>
    </row>
    <row r="5361" spans="1:4">
      <c r="A5361" s="12">
        <v>40682</v>
      </c>
      <c r="B5361" s="7">
        <v>9002528571428.5703</v>
      </c>
      <c r="C5361" s="13">
        <v>4.5047257754221928E-2</v>
      </c>
      <c r="D5361" s="14">
        <v>311316540.45161289</v>
      </c>
    </row>
    <row r="5362" spans="1:4">
      <c r="A5362" s="12">
        <v>40683</v>
      </c>
      <c r="B5362" s="7">
        <v>9005771428571.4277</v>
      </c>
      <c r="C5362" s="13">
        <v>4.3222220348555808E-2</v>
      </c>
      <c r="D5362" s="14">
        <v>311322175.03225809</v>
      </c>
    </row>
    <row r="5363" spans="1:4">
      <c r="A5363" s="12">
        <v>40686</v>
      </c>
      <c r="B5363" s="7">
        <v>9015500000000</v>
      </c>
      <c r="C5363" s="13">
        <v>4.2749299337096272E-2</v>
      </c>
      <c r="D5363" s="14">
        <v>311339078.77419353</v>
      </c>
    </row>
    <row r="5364" spans="1:4">
      <c r="A5364" s="12">
        <v>40687</v>
      </c>
      <c r="B5364" s="7">
        <v>9008114285714.2852</v>
      </c>
      <c r="C5364" s="13">
        <v>4.2047166925249235E-2</v>
      </c>
      <c r="D5364" s="14">
        <v>311344713.35483873</v>
      </c>
    </row>
    <row r="5365" spans="1:4">
      <c r="A5365" s="12">
        <v>40688</v>
      </c>
      <c r="B5365" s="7">
        <v>9000728571428.5723</v>
      </c>
      <c r="C5365" s="13">
        <v>4.1153848879605076E-2</v>
      </c>
      <c r="D5365" s="14">
        <v>311350347.93548387</v>
      </c>
    </row>
    <row r="5366" spans="1:4">
      <c r="A5366" s="12">
        <v>40689</v>
      </c>
      <c r="B5366" s="7">
        <v>8993342857142.8574</v>
      </c>
      <c r="C5366" s="13">
        <v>4.1998731813085353E-2</v>
      </c>
      <c r="D5366" s="14">
        <v>311355982.51612902</v>
      </c>
    </row>
    <row r="5367" spans="1:4">
      <c r="A5367" s="12">
        <v>40690</v>
      </c>
      <c r="B5367" s="7">
        <v>8985957142857.1426</v>
      </c>
      <c r="C5367" s="13">
        <v>4.0191648638042587E-2</v>
      </c>
      <c r="D5367" s="14">
        <v>311361617.09677422</v>
      </c>
    </row>
    <row r="5368" spans="1:4">
      <c r="A5368" s="12">
        <v>40694</v>
      </c>
      <c r="B5368" s="7">
        <v>8966457142857.1426</v>
      </c>
      <c r="C5368" s="13">
        <v>3.8268680754820303E-2</v>
      </c>
      <c r="D5368" s="14">
        <v>311384155.41935486</v>
      </c>
    </row>
    <row r="5369" spans="1:4">
      <c r="A5369" s="12">
        <v>40695</v>
      </c>
      <c r="B5369" s="7">
        <v>8969114285714.2852</v>
      </c>
      <c r="C5369" s="13">
        <v>3.9387450104844596E-2</v>
      </c>
      <c r="D5369" s="14">
        <v>311389790</v>
      </c>
    </row>
    <row r="5370" spans="1:4">
      <c r="A5370" s="12">
        <v>40696</v>
      </c>
      <c r="B5370" s="7">
        <v>8971771428571.4277</v>
      </c>
      <c r="C5370" s="13">
        <v>3.8106133816550092E-2</v>
      </c>
      <c r="D5370" s="14">
        <v>311396527.56666666</v>
      </c>
    </row>
    <row r="5371" spans="1:4">
      <c r="A5371" s="12">
        <v>40697</v>
      </c>
      <c r="B5371" s="7">
        <v>8974428571428.5703</v>
      </c>
      <c r="C5371" s="13">
        <v>3.8777628702029991E-2</v>
      </c>
      <c r="D5371" s="14">
        <v>311403265.13333333</v>
      </c>
    </row>
    <row r="5372" spans="1:4">
      <c r="A5372" s="12">
        <v>40700</v>
      </c>
      <c r="B5372" s="7">
        <v>8982400000000</v>
      </c>
      <c r="C5372" s="13">
        <v>3.8269813972636624E-2</v>
      </c>
      <c r="D5372" s="14">
        <v>311423477.83333331</v>
      </c>
    </row>
    <row r="5373" spans="1:4">
      <c r="A5373" s="12">
        <v>40701</v>
      </c>
      <c r="B5373" s="7">
        <v>8993457142857.1426</v>
      </c>
      <c r="C5373" s="13">
        <v>3.8242954900016321E-2</v>
      </c>
      <c r="D5373" s="14">
        <v>311430215.39999998</v>
      </c>
    </row>
    <row r="5374" spans="1:4">
      <c r="A5374" s="12">
        <v>40702</v>
      </c>
      <c r="B5374" s="7">
        <v>9004514285714.2852</v>
      </c>
      <c r="C5374" s="13">
        <v>3.7550725724713414E-2</v>
      </c>
      <c r="D5374" s="14">
        <v>311436952.96666664</v>
      </c>
    </row>
    <row r="5375" spans="1:4">
      <c r="A5375" s="12">
        <v>40703</v>
      </c>
      <c r="B5375" s="7">
        <v>9015571428571.4277</v>
      </c>
      <c r="C5375" s="13">
        <v>3.8520482396861115E-2</v>
      </c>
      <c r="D5375" s="14">
        <v>311443690.53333336</v>
      </c>
    </row>
    <row r="5376" spans="1:4">
      <c r="A5376" s="12">
        <v>40704</v>
      </c>
      <c r="B5376" s="7">
        <v>9026628571428.5723</v>
      </c>
      <c r="C5376" s="13">
        <v>3.8705134629819435E-2</v>
      </c>
      <c r="D5376" s="14">
        <v>311450428.10000002</v>
      </c>
    </row>
    <row r="5377" spans="1:4">
      <c r="A5377" s="12">
        <v>40707</v>
      </c>
      <c r="B5377" s="7">
        <v>9059800000000</v>
      </c>
      <c r="C5377" s="13">
        <v>4.0270281966381813E-2</v>
      </c>
      <c r="D5377" s="14">
        <v>311470640.80000001</v>
      </c>
    </row>
    <row r="5378" spans="1:4">
      <c r="A5378" s="12">
        <v>40708</v>
      </c>
      <c r="B5378" s="7">
        <v>9059857142857.1426</v>
      </c>
      <c r="C5378" s="13">
        <v>4.0114389511883633E-2</v>
      </c>
      <c r="D5378" s="14">
        <v>311477378.36666667</v>
      </c>
    </row>
    <row r="5379" spans="1:4">
      <c r="A5379" s="12">
        <v>40709</v>
      </c>
      <c r="B5379" s="7">
        <v>9059914285714.2852</v>
      </c>
      <c r="C5379" s="13">
        <v>4.1776981366109411E-2</v>
      </c>
      <c r="D5379" s="14">
        <v>311484115.93333334</v>
      </c>
    </row>
    <row r="5380" spans="1:4">
      <c r="A5380" s="12">
        <v>40710</v>
      </c>
      <c r="B5380" s="7">
        <v>9059971428571.4297</v>
      </c>
      <c r="C5380" s="13">
        <v>4.3247024089753755E-2</v>
      </c>
      <c r="D5380" s="14">
        <v>311490853.5</v>
      </c>
    </row>
    <row r="5381" spans="1:4">
      <c r="A5381" s="12">
        <v>40711</v>
      </c>
      <c r="B5381" s="7">
        <v>9060028571428.5703</v>
      </c>
      <c r="C5381" s="13">
        <v>4.4793012809150476E-2</v>
      </c>
      <c r="D5381" s="14">
        <v>311497591.06666666</v>
      </c>
    </row>
    <row r="5382" spans="1:4">
      <c r="A5382" s="12">
        <v>40714</v>
      </c>
      <c r="B5382" s="7">
        <v>9060200000000</v>
      </c>
      <c r="C5382" s="13">
        <v>4.4788438100043029E-2</v>
      </c>
      <c r="D5382" s="14">
        <v>311517803.76666665</v>
      </c>
    </row>
    <row r="5383" spans="1:4">
      <c r="A5383" s="12">
        <v>40715</v>
      </c>
      <c r="B5383" s="7">
        <v>9061700000000</v>
      </c>
      <c r="C5383" s="13">
        <v>4.4052726412320886E-2</v>
      </c>
      <c r="D5383" s="14">
        <v>311524541.33333331</v>
      </c>
    </row>
    <row r="5384" spans="1:4">
      <c r="A5384" s="12">
        <v>40716</v>
      </c>
      <c r="B5384" s="7">
        <v>9063200000000</v>
      </c>
      <c r="C5384" s="13">
        <v>4.3920388531542322E-2</v>
      </c>
      <c r="D5384" s="14">
        <v>311531278.89999998</v>
      </c>
    </row>
    <row r="5385" spans="1:4">
      <c r="A5385" s="12">
        <v>40717</v>
      </c>
      <c r="B5385" s="7">
        <v>9064700000000</v>
      </c>
      <c r="C5385" s="13">
        <v>4.7079266301606075E-2</v>
      </c>
      <c r="D5385" s="14">
        <v>311538016.46666664</v>
      </c>
    </row>
    <row r="5386" spans="1:4">
      <c r="A5386" s="12">
        <v>40718</v>
      </c>
      <c r="B5386" s="7">
        <v>9066200000000</v>
      </c>
      <c r="C5386" s="13">
        <v>4.6593903466003152E-2</v>
      </c>
      <c r="D5386" s="14">
        <v>311544754.03333336</v>
      </c>
    </row>
    <row r="5387" spans="1:4">
      <c r="A5387" s="12">
        <v>40721</v>
      </c>
      <c r="B5387" s="7">
        <v>9070700000000</v>
      </c>
      <c r="C5387" s="13">
        <v>4.6521179088357255E-2</v>
      </c>
      <c r="D5387" s="14">
        <v>311564966.73333335</v>
      </c>
    </row>
    <row r="5388" spans="1:4">
      <c r="A5388" s="12">
        <v>40722</v>
      </c>
      <c r="B5388" s="7">
        <v>9072357142857.1426</v>
      </c>
      <c r="C5388" s="13">
        <v>4.454929806310199E-2</v>
      </c>
      <c r="D5388" s="14">
        <v>311571704.30000001</v>
      </c>
    </row>
    <row r="5389" spans="1:4">
      <c r="A5389" s="12">
        <v>40723</v>
      </c>
      <c r="B5389" s="7">
        <v>9074014285714.2852</v>
      </c>
      <c r="C5389" s="13">
        <v>4.417524935045776E-2</v>
      </c>
      <c r="D5389" s="14">
        <v>311578441.86666667</v>
      </c>
    </row>
    <row r="5390" spans="1:4">
      <c r="A5390" s="12">
        <v>40724</v>
      </c>
      <c r="B5390" s="7">
        <v>9075671428571.4277</v>
      </c>
      <c r="C5390" s="13">
        <v>4.3438206887799181E-2</v>
      </c>
      <c r="D5390" s="14">
        <v>311585179.43333334</v>
      </c>
    </row>
    <row r="5391" spans="1:4">
      <c r="A5391" s="12">
        <v>40725</v>
      </c>
      <c r="B5391" s="7">
        <v>9077328571428.5723</v>
      </c>
      <c r="C5391" s="13">
        <v>4.4204676026052145E-2</v>
      </c>
      <c r="D5391" s="14">
        <v>311591917</v>
      </c>
    </row>
    <row r="5392" spans="1:4">
      <c r="A5392" s="12">
        <v>40729</v>
      </c>
      <c r="B5392" s="7">
        <v>9101500000000</v>
      </c>
      <c r="C5392" s="13">
        <v>4.2963433682103508E-2</v>
      </c>
      <c r="D5392" s="14">
        <v>311619810.54838711</v>
      </c>
    </row>
    <row r="5393" spans="1:4">
      <c r="A5393" s="12">
        <v>40730</v>
      </c>
      <c r="B5393" s="7">
        <v>9120699999999.998</v>
      </c>
      <c r="C5393" s="13">
        <v>4.4415807330867613E-2</v>
      </c>
      <c r="D5393" s="14">
        <v>311626783.93548387</v>
      </c>
    </row>
    <row r="5394" spans="1:4">
      <c r="A5394" s="12">
        <v>40731</v>
      </c>
      <c r="B5394" s="7">
        <v>9139900000000</v>
      </c>
      <c r="C5394" s="13">
        <v>4.4539680464733659E-2</v>
      </c>
      <c r="D5394" s="14">
        <v>311633757.32258064</v>
      </c>
    </row>
    <row r="5395" spans="1:4">
      <c r="A5395" s="12">
        <v>40732</v>
      </c>
      <c r="B5395" s="7">
        <v>9159100000000</v>
      </c>
      <c r="C5395" s="13">
        <v>4.4695636337428298E-2</v>
      </c>
      <c r="D5395" s="14">
        <v>311640730.7096774</v>
      </c>
    </row>
    <row r="5396" spans="1:4">
      <c r="A5396" s="12">
        <v>40735</v>
      </c>
      <c r="B5396" s="7">
        <v>9216700000000</v>
      </c>
      <c r="C5396" s="13">
        <v>4.4316672209643367E-2</v>
      </c>
      <c r="D5396" s="14">
        <v>311661650.87096775</v>
      </c>
    </row>
    <row r="5397" spans="1:4">
      <c r="A5397" s="12">
        <v>40736</v>
      </c>
      <c r="B5397" s="7">
        <v>9215857142857.1426</v>
      </c>
      <c r="C5397" s="13">
        <v>4.3040003648373473E-2</v>
      </c>
      <c r="D5397" s="14">
        <v>311668624.25806451</v>
      </c>
    </row>
    <row r="5398" spans="1:4">
      <c r="A5398" s="12">
        <v>40737</v>
      </c>
      <c r="B5398" s="7">
        <v>9215014285714.2852</v>
      </c>
      <c r="C5398" s="13">
        <v>4.2156404599193398E-2</v>
      </c>
      <c r="D5398" s="14">
        <v>311675597.64516127</v>
      </c>
    </row>
    <row r="5399" spans="1:4">
      <c r="A5399" s="12">
        <v>40738</v>
      </c>
      <c r="B5399" s="7">
        <v>9214171428571.4277</v>
      </c>
      <c r="C5399" s="13">
        <v>4.3238609664348865E-2</v>
      </c>
      <c r="D5399" s="14">
        <v>311682571.03225809</v>
      </c>
    </row>
    <row r="5400" spans="1:4">
      <c r="A5400" s="12">
        <v>40739</v>
      </c>
      <c r="B5400" s="7">
        <v>9213328571428.5723</v>
      </c>
      <c r="C5400" s="13">
        <v>4.112948685376451E-2</v>
      </c>
      <c r="D5400" s="14">
        <v>311689544.41935486</v>
      </c>
    </row>
    <row r="5401" spans="1:4">
      <c r="A5401" s="12">
        <v>40742</v>
      </c>
      <c r="B5401" s="7">
        <v>9210800000000</v>
      </c>
      <c r="C5401" s="13">
        <v>4.1614107570191433E-2</v>
      </c>
      <c r="D5401" s="14">
        <v>311710464.58064514</v>
      </c>
    </row>
    <row r="5402" spans="1:4">
      <c r="A5402" s="12">
        <v>40743</v>
      </c>
      <c r="B5402" s="7">
        <v>9210614285714.2852</v>
      </c>
      <c r="C5402" s="13">
        <v>4.1206370777719978E-2</v>
      </c>
      <c r="D5402" s="14">
        <v>311717437.96774191</v>
      </c>
    </row>
    <row r="5403" spans="1:4">
      <c r="A5403" s="12">
        <v>40744</v>
      </c>
      <c r="B5403" s="7">
        <v>9210428571428.5703</v>
      </c>
      <c r="C5403" s="13">
        <v>4.1232976566914166E-2</v>
      </c>
      <c r="D5403" s="14">
        <v>311724411.35483873</v>
      </c>
    </row>
    <row r="5404" spans="1:4">
      <c r="A5404" s="12">
        <v>40745</v>
      </c>
      <c r="B5404" s="7">
        <v>9210242857142.8574</v>
      </c>
      <c r="C5404" s="13">
        <v>4.175896133372415E-2</v>
      </c>
      <c r="D5404" s="14">
        <v>311731384.74193549</v>
      </c>
    </row>
    <row r="5405" spans="1:4">
      <c r="A5405" s="12">
        <v>40746</v>
      </c>
      <c r="B5405" s="7">
        <v>9210057142857.1426</v>
      </c>
      <c r="C5405" s="13">
        <v>4.14909350963929E-2</v>
      </c>
      <c r="D5405" s="14">
        <v>311738358.12903225</v>
      </c>
    </row>
    <row r="5406" spans="1:4">
      <c r="A5406" s="12">
        <v>40749</v>
      </c>
      <c r="B5406" s="7">
        <v>9209500000000</v>
      </c>
      <c r="C5406" s="13">
        <v>4.1823945853663481E-2</v>
      </c>
      <c r="D5406" s="14">
        <v>311759278.2903226</v>
      </c>
    </row>
    <row r="5407" spans="1:4">
      <c r="A5407" s="12">
        <v>40750</v>
      </c>
      <c r="B5407" s="7">
        <v>9204728571428.5723</v>
      </c>
      <c r="C5407" s="13">
        <v>4.1863796844527269E-2</v>
      </c>
      <c r="D5407" s="14">
        <v>311766251.67741936</v>
      </c>
    </row>
    <row r="5408" spans="1:4">
      <c r="A5408" s="12">
        <v>40751</v>
      </c>
      <c r="B5408" s="7">
        <v>9199957142857.1426</v>
      </c>
      <c r="C5408" s="13">
        <v>4.2676148853147994E-2</v>
      </c>
      <c r="D5408" s="14">
        <v>311773225.06451613</v>
      </c>
    </row>
    <row r="5409" spans="1:4">
      <c r="A5409" s="12">
        <v>40752</v>
      </c>
      <c r="B5409" s="7">
        <v>9195185714285.7148</v>
      </c>
      <c r="C5409" s="13">
        <v>4.3906844988410458E-2</v>
      </c>
      <c r="D5409" s="14">
        <v>311780198.45161289</v>
      </c>
    </row>
    <row r="5410" spans="1:4">
      <c r="A5410" s="12">
        <v>40753</v>
      </c>
      <c r="B5410" s="7">
        <v>9190414285714.2852</v>
      </c>
      <c r="C5410" s="13">
        <v>4.5516109728759004E-2</v>
      </c>
      <c r="D5410" s="14">
        <v>311787171.83870965</v>
      </c>
    </row>
    <row r="5411" spans="1:4">
      <c r="A5411" s="12">
        <v>40756</v>
      </c>
      <c r="B5411" s="7">
        <v>9176100000000</v>
      </c>
      <c r="C5411" s="13">
        <v>4.5431343314733259E-2</v>
      </c>
      <c r="D5411" s="14">
        <v>311808092</v>
      </c>
    </row>
    <row r="5412" spans="1:4">
      <c r="A5412" s="12">
        <v>40757</v>
      </c>
      <c r="B5412" s="7">
        <v>9201271428571.4277</v>
      </c>
      <c r="C5412" s="13">
        <v>4.6203709892457215E-2</v>
      </c>
      <c r="D5412" s="14">
        <v>311814860.09677422</v>
      </c>
    </row>
    <row r="5413" spans="1:4">
      <c r="A5413" s="12">
        <v>40758</v>
      </c>
      <c r="B5413" s="7">
        <v>9226442857142.8574</v>
      </c>
      <c r="C5413" s="13">
        <v>4.7769951437401315E-2</v>
      </c>
      <c r="D5413" s="14">
        <v>311821628.19354838</v>
      </c>
    </row>
    <row r="5414" spans="1:4">
      <c r="A5414" s="12">
        <v>40759</v>
      </c>
      <c r="B5414" s="7">
        <v>9251614285714.2852</v>
      </c>
      <c r="C5414" s="13">
        <v>5.2067389375827035E-2</v>
      </c>
      <c r="D5414" s="14">
        <v>311828396.2903226</v>
      </c>
    </row>
    <row r="5415" spans="1:4">
      <c r="A5415" s="12">
        <v>40760</v>
      </c>
      <c r="B5415" s="7">
        <v>9276785714285.7129</v>
      </c>
      <c r="C5415" s="13">
        <v>5.1940802137675914E-2</v>
      </c>
      <c r="D5415" s="14">
        <v>311835164.38709676</v>
      </c>
    </row>
    <row r="5416" spans="1:4">
      <c r="A5416" s="12">
        <v>40763</v>
      </c>
      <c r="B5416" s="7">
        <v>9352300000000</v>
      </c>
      <c r="C5416" s="13">
        <v>5.491533175603916E-2</v>
      </c>
      <c r="D5416" s="14">
        <v>311855468.67741936</v>
      </c>
    </row>
    <row r="5417" spans="1:4">
      <c r="A5417" s="12">
        <v>40764</v>
      </c>
      <c r="B5417" s="7">
        <v>9362642857142.8574</v>
      </c>
      <c r="C5417" s="13">
        <v>5.540418648510171E-2</v>
      </c>
      <c r="D5417" s="14">
        <v>311862236.77419353</v>
      </c>
    </row>
    <row r="5418" spans="1:4">
      <c r="A5418" s="12">
        <v>40765</v>
      </c>
      <c r="B5418" s="7">
        <v>9372985714285.7148</v>
      </c>
      <c r="C5418" s="13">
        <v>5.3263551715689667E-2</v>
      </c>
      <c r="D5418" s="14">
        <v>311869004.87096775</v>
      </c>
    </row>
    <row r="5419" spans="1:4">
      <c r="A5419" s="12">
        <v>40766</v>
      </c>
      <c r="B5419" s="7">
        <v>9383328571428.5723</v>
      </c>
      <c r="C5419" s="13">
        <v>5.045736048682295E-2</v>
      </c>
      <c r="D5419" s="14">
        <v>311875772.96774191</v>
      </c>
    </row>
    <row r="5420" spans="1:4">
      <c r="A5420" s="12">
        <v>40767</v>
      </c>
      <c r="B5420" s="7">
        <v>9393671428571.4277</v>
      </c>
      <c r="C5420" s="13">
        <v>5.1220992842364053E-2</v>
      </c>
      <c r="D5420" s="14">
        <v>311882541.06451613</v>
      </c>
    </row>
    <row r="5421" spans="1:4">
      <c r="A5421" s="12">
        <v>40770</v>
      </c>
      <c r="B5421" s="7">
        <v>9424700000000</v>
      </c>
      <c r="C5421" s="13">
        <v>5.046109924553762E-2</v>
      </c>
      <c r="D5421" s="14">
        <v>311902845.35483873</v>
      </c>
    </row>
    <row r="5422" spans="1:4">
      <c r="A5422" s="12">
        <v>40771</v>
      </c>
      <c r="B5422" s="7">
        <v>9427485714285.7148</v>
      </c>
      <c r="C5422" s="13">
        <v>5.2183977043869588E-2</v>
      </c>
      <c r="D5422" s="14">
        <v>311909613.45161289</v>
      </c>
    </row>
    <row r="5423" spans="1:4">
      <c r="A5423" s="12">
        <v>40772</v>
      </c>
      <c r="B5423" s="7">
        <v>9430271428571.4297</v>
      </c>
      <c r="C5423" s="13">
        <v>5.1715254401856155E-2</v>
      </c>
      <c r="D5423" s="14">
        <v>311916381.54838711</v>
      </c>
    </row>
    <row r="5424" spans="1:4">
      <c r="A5424" s="12">
        <v>40773</v>
      </c>
      <c r="B5424" s="7">
        <v>9433057142857.1445</v>
      </c>
      <c r="C5424" s="13">
        <v>5.4984738984009955E-2</v>
      </c>
      <c r="D5424" s="14">
        <v>311923149.64516127</v>
      </c>
    </row>
    <row r="5425" spans="1:4">
      <c r="A5425" s="12">
        <v>40774</v>
      </c>
      <c r="B5425" s="7">
        <v>9435842857142.8574</v>
      </c>
      <c r="C5425" s="13">
        <v>5.4384156961071246E-2</v>
      </c>
      <c r="D5425" s="14">
        <v>311929917.74193549</v>
      </c>
    </row>
    <row r="5426" spans="1:4">
      <c r="A5426" s="12">
        <v>40777</v>
      </c>
      <c r="B5426" s="7">
        <v>9444200000000</v>
      </c>
      <c r="C5426" s="13">
        <v>5.4029203028427238E-2</v>
      </c>
      <c r="D5426" s="14">
        <v>311950222.03225809</v>
      </c>
    </row>
    <row r="5427" spans="1:4">
      <c r="A5427" s="12">
        <v>40778</v>
      </c>
      <c r="B5427" s="7">
        <v>9441142857142.8574</v>
      </c>
      <c r="C5427" s="13">
        <v>5.204742559901207E-2</v>
      </c>
      <c r="D5427" s="14">
        <v>311956990.12903225</v>
      </c>
    </row>
    <row r="5428" spans="1:4">
      <c r="A5428" s="12">
        <v>40779</v>
      </c>
      <c r="B5428" s="7">
        <v>9438085714285.7148</v>
      </c>
      <c r="C5428" s="13">
        <v>5.308209815458266E-2</v>
      </c>
      <c r="D5428" s="14">
        <v>311963758.22580647</v>
      </c>
    </row>
    <row r="5429" spans="1:4">
      <c r="A5429" s="12">
        <v>40780</v>
      </c>
      <c r="B5429" s="7">
        <v>9435028571428.5703</v>
      </c>
      <c r="C5429" s="13">
        <v>5.287969129916717E-2</v>
      </c>
      <c r="D5429" s="14">
        <v>311970526.32258064</v>
      </c>
    </row>
    <row r="5430" spans="1:4">
      <c r="A5430" s="12">
        <v>40781</v>
      </c>
      <c r="B5430" s="7">
        <v>9431971428571.4297</v>
      </c>
      <c r="C5430" s="13">
        <v>5.2843161832412701E-2</v>
      </c>
      <c r="D5430" s="14">
        <v>311977294.41935486</v>
      </c>
    </row>
    <row r="5431" spans="1:4">
      <c r="A5431" s="12">
        <v>40784</v>
      </c>
      <c r="B5431" s="7">
        <v>9422800000000</v>
      </c>
      <c r="C5431" s="13">
        <v>5.2771299189039646E-2</v>
      </c>
      <c r="D5431" s="14">
        <v>311997598.7096774</v>
      </c>
    </row>
    <row r="5432" spans="1:4">
      <c r="A5432" s="12">
        <v>40785</v>
      </c>
      <c r="B5432" s="7">
        <v>9419742857142.8574</v>
      </c>
      <c r="C5432" s="13">
        <v>5.1314441838219829E-2</v>
      </c>
      <c r="D5432" s="14">
        <v>312004366.80645162</v>
      </c>
    </row>
    <row r="5433" spans="1:4">
      <c r="A5433" s="12">
        <v>40786</v>
      </c>
      <c r="B5433" s="7">
        <v>9416685714285.7129</v>
      </c>
      <c r="C5433" s="13">
        <v>4.9658706411331181E-2</v>
      </c>
      <c r="D5433" s="14">
        <v>312011134.90322578</v>
      </c>
    </row>
    <row r="5434" spans="1:4">
      <c r="A5434" s="12">
        <v>40787</v>
      </c>
      <c r="B5434" s="7">
        <v>9413628571428.5723</v>
      </c>
      <c r="C5434" s="13">
        <v>4.9601823466093181E-2</v>
      </c>
      <c r="D5434" s="14">
        <v>312017903</v>
      </c>
    </row>
    <row r="5435" spans="1:4">
      <c r="A5435" s="12">
        <v>40788</v>
      </c>
      <c r="B5435" s="7">
        <v>9410571428571.4277</v>
      </c>
      <c r="C5435" s="13">
        <v>5.3061825373631716E-2</v>
      </c>
      <c r="D5435" s="14">
        <v>312025054.30000001</v>
      </c>
    </row>
    <row r="5436" spans="1:4">
      <c r="A5436" s="12">
        <v>40792</v>
      </c>
      <c r="B5436" s="7">
        <v>9413357142857.1426</v>
      </c>
      <c r="C5436" s="13">
        <v>5.2378865585877808E-2</v>
      </c>
      <c r="D5436" s="14">
        <v>312053659.5</v>
      </c>
    </row>
    <row r="5437" spans="1:4">
      <c r="A5437" s="12">
        <v>40793</v>
      </c>
      <c r="B5437" s="7">
        <v>9425314285714.2852</v>
      </c>
      <c r="C5437" s="13">
        <v>5.0727224780144103E-2</v>
      </c>
      <c r="D5437" s="14">
        <v>312060810.80000001</v>
      </c>
    </row>
    <row r="5438" spans="1:4">
      <c r="A5438" s="12">
        <v>40794</v>
      </c>
      <c r="B5438" s="7">
        <v>9437271428571.4277</v>
      </c>
      <c r="C5438" s="13">
        <v>5.0377863017153218E-2</v>
      </c>
      <c r="D5438" s="14">
        <v>312067962.10000002</v>
      </c>
    </row>
    <row r="5439" spans="1:4">
      <c r="A5439" s="12">
        <v>40795</v>
      </c>
      <c r="B5439" s="7">
        <v>9449228571428.5723</v>
      </c>
      <c r="C5439" s="13">
        <v>5.2012336565245676E-2</v>
      </c>
      <c r="D5439" s="14">
        <v>312075113.39999998</v>
      </c>
    </row>
    <row r="5440" spans="1:4">
      <c r="A5440" s="12">
        <v>40798</v>
      </c>
      <c r="B5440" s="7">
        <v>9485100000000</v>
      </c>
      <c r="C5440" s="13">
        <v>5.1918683036547703E-2</v>
      </c>
      <c r="D5440" s="14">
        <v>312096567.30000001</v>
      </c>
    </row>
    <row r="5441" spans="1:4">
      <c r="A5441" s="12">
        <v>40799</v>
      </c>
      <c r="B5441" s="7">
        <v>9485357142857.1426</v>
      </c>
      <c r="C5441" s="13">
        <v>4.9827147324107264E-2</v>
      </c>
      <c r="D5441" s="14">
        <v>312103718.60000002</v>
      </c>
    </row>
    <row r="5442" spans="1:4">
      <c r="A5442" s="12">
        <v>40800</v>
      </c>
      <c r="B5442" s="7">
        <v>9485614285714.2852</v>
      </c>
      <c r="C5442" s="13">
        <v>4.9728607733541125E-2</v>
      </c>
      <c r="D5442" s="14">
        <v>312110869.89999998</v>
      </c>
    </row>
    <row r="5443" spans="1:4">
      <c r="A5443" s="12">
        <v>40801</v>
      </c>
      <c r="B5443" s="7">
        <v>9485871428571.4277</v>
      </c>
      <c r="C5443" s="13">
        <v>5.1449478565071115E-2</v>
      </c>
      <c r="D5443" s="14">
        <v>312118021.19999999</v>
      </c>
    </row>
    <row r="5444" spans="1:4">
      <c r="A5444" s="12">
        <v>40802</v>
      </c>
      <c r="B5444" s="7">
        <v>9486128571428.5723</v>
      </c>
      <c r="C5444" s="13">
        <v>5.3081009065845473E-2</v>
      </c>
      <c r="D5444" s="14">
        <v>312125172.5</v>
      </c>
    </row>
    <row r="5445" spans="1:4">
      <c r="A5445" s="12">
        <v>40805</v>
      </c>
      <c r="B5445" s="7">
        <v>9486900000000</v>
      </c>
      <c r="C5445" s="13">
        <v>5.3987901464164642E-2</v>
      </c>
      <c r="D5445" s="14">
        <v>312146626.39999998</v>
      </c>
    </row>
    <row r="5446" spans="1:4">
      <c r="A5446" s="12">
        <v>40806</v>
      </c>
      <c r="B5446" s="7">
        <v>9483300000000</v>
      </c>
      <c r="C5446" s="13">
        <v>5.3768021465186125E-2</v>
      </c>
      <c r="D5446" s="14">
        <v>312153777.69999999</v>
      </c>
    </row>
    <row r="5447" spans="1:4">
      <c r="A5447" s="12">
        <v>40807</v>
      </c>
      <c r="B5447" s="7">
        <v>9479700000000</v>
      </c>
      <c r="C5447" s="13">
        <v>5.5256953892965817E-2</v>
      </c>
      <c r="D5447" s="14">
        <v>312160929</v>
      </c>
    </row>
    <row r="5448" spans="1:4">
      <c r="A5448" s="12">
        <v>40808</v>
      </c>
      <c r="B5448" s="7">
        <v>9476100000000</v>
      </c>
      <c r="C5448" s="13">
        <v>5.8650736667800359E-2</v>
      </c>
      <c r="D5448" s="14">
        <v>312168080.30000001</v>
      </c>
    </row>
    <row r="5449" spans="1:4">
      <c r="A5449" s="12">
        <v>40809</v>
      </c>
      <c r="B5449" s="7">
        <v>9472500000000</v>
      </c>
      <c r="C5449" s="13">
        <v>5.9206859852731143E-2</v>
      </c>
      <c r="D5449" s="14">
        <v>312175231.60000002</v>
      </c>
    </row>
    <row r="5450" spans="1:4">
      <c r="A5450" s="12">
        <v>40812</v>
      </c>
      <c r="B5450" s="7">
        <v>9461700000000</v>
      </c>
      <c r="C5450" s="13">
        <v>5.7770694649394369E-2</v>
      </c>
      <c r="D5450" s="14">
        <v>312196685.5</v>
      </c>
    </row>
    <row r="5451" spans="1:4">
      <c r="A5451" s="12">
        <v>40813</v>
      </c>
      <c r="B5451" s="7">
        <v>9454642857142.8574</v>
      </c>
      <c r="C5451" s="13">
        <v>5.4659295626624027E-2</v>
      </c>
      <c r="D5451" s="14">
        <v>312203836.80000001</v>
      </c>
    </row>
    <row r="5452" spans="1:4">
      <c r="A5452" s="12">
        <v>40814</v>
      </c>
      <c r="B5452" s="7">
        <v>9447585714285.7148</v>
      </c>
      <c r="C5452" s="13">
        <v>5.7486441989833693E-2</v>
      </c>
      <c r="D5452" s="14">
        <v>312210988.10000002</v>
      </c>
    </row>
    <row r="5453" spans="1:4">
      <c r="A5453" s="12">
        <v>40815</v>
      </c>
      <c r="B5453" s="7">
        <v>9440528571428.5703</v>
      </c>
      <c r="C5453" s="13">
        <v>5.7088059709530244E-2</v>
      </c>
      <c r="D5453" s="14">
        <v>312218139.39999998</v>
      </c>
    </row>
    <row r="5454" spans="1:4">
      <c r="A5454" s="12">
        <v>40816</v>
      </c>
      <c r="B5454" s="7">
        <v>9433471428571.4297</v>
      </c>
      <c r="C5454" s="13">
        <v>6.0077614060510036E-2</v>
      </c>
      <c r="D5454" s="14">
        <v>312225290.69999999</v>
      </c>
    </row>
    <row r="5455" spans="1:4">
      <c r="A5455" s="12">
        <v>40819</v>
      </c>
      <c r="B5455" s="7">
        <v>9412300000000</v>
      </c>
      <c r="C5455" s="13">
        <v>6.190500293414207E-2</v>
      </c>
      <c r="D5455" s="14">
        <v>312245074.58064514</v>
      </c>
    </row>
    <row r="5456" spans="1:4">
      <c r="A5456" s="12">
        <v>40820</v>
      </c>
      <c r="B5456" s="7">
        <v>9425185714285.7129</v>
      </c>
      <c r="C5456" s="13">
        <v>6.2877938406790818E-2</v>
      </c>
      <c r="D5456" s="14">
        <v>312251390.87096775</v>
      </c>
    </row>
    <row r="5457" spans="1:4">
      <c r="A5457" s="12">
        <v>40821</v>
      </c>
      <c r="B5457" s="7">
        <v>9438071428571.4277</v>
      </c>
      <c r="C5457" s="13">
        <v>6.1384944920995624E-2</v>
      </c>
      <c r="D5457" s="14">
        <v>312257707.16129035</v>
      </c>
    </row>
    <row r="5458" spans="1:4">
      <c r="A5458" s="12">
        <v>40822</v>
      </c>
      <c r="B5458" s="7">
        <v>9450957142857.1426</v>
      </c>
      <c r="C5458" s="13">
        <v>5.9101029369146851E-2</v>
      </c>
      <c r="D5458" s="14">
        <v>312264023.45161289</v>
      </c>
    </row>
    <row r="5459" spans="1:4">
      <c r="A5459" s="12">
        <v>40823</v>
      </c>
      <c r="B5459" s="7">
        <v>9463842857142.8574</v>
      </c>
      <c r="C5459" s="13">
        <v>6.0823841444325621E-2</v>
      </c>
      <c r="D5459" s="14">
        <v>312270339.74193549</v>
      </c>
    </row>
    <row r="5460" spans="1:4">
      <c r="A5460" s="12">
        <v>40826</v>
      </c>
      <c r="B5460" s="7">
        <v>9502500000000</v>
      </c>
      <c r="C5460" s="13">
        <v>5.840075210011076E-2</v>
      </c>
      <c r="D5460" s="14">
        <v>312289288.61290324</v>
      </c>
    </row>
    <row r="5461" spans="1:4">
      <c r="A5461" s="12">
        <v>40827</v>
      </c>
      <c r="B5461" s="7">
        <v>9505428571428.5703</v>
      </c>
      <c r="C5461" s="13">
        <v>5.6932533162145166E-2</v>
      </c>
      <c r="D5461" s="14">
        <v>312295604.90322578</v>
      </c>
    </row>
    <row r="5462" spans="1:4">
      <c r="A5462" s="12">
        <v>40828</v>
      </c>
      <c r="B5462" s="7">
        <v>9508357142857.1426</v>
      </c>
      <c r="C5462" s="13">
        <v>5.9115001105971593E-2</v>
      </c>
      <c r="D5462" s="14">
        <v>312301921.19354838</v>
      </c>
    </row>
    <row r="5463" spans="1:4">
      <c r="A5463" s="12">
        <v>40829</v>
      </c>
      <c r="B5463" s="7">
        <v>9511285714285.7129</v>
      </c>
      <c r="C5463" s="13">
        <v>5.924729514463721E-2</v>
      </c>
      <c r="D5463" s="14">
        <v>312308237.48387098</v>
      </c>
    </row>
    <row r="5464" spans="1:4">
      <c r="A5464" s="12">
        <v>40830</v>
      </c>
      <c r="B5464" s="7">
        <v>9514214285714.2871</v>
      </c>
      <c r="C5464" s="13">
        <v>5.5211703467215267E-2</v>
      </c>
      <c r="D5464" s="14">
        <v>312314553.77419353</v>
      </c>
    </row>
    <row r="5465" spans="1:4">
      <c r="A5465" s="12">
        <v>40833</v>
      </c>
      <c r="B5465" s="7">
        <v>9523000000000</v>
      </c>
      <c r="C5465" s="13">
        <v>5.5582256209514729E-2</v>
      </c>
      <c r="D5465" s="14">
        <v>312333502.64516127</v>
      </c>
    </row>
    <row r="5466" spans="1:4">
      <c r="A5466" s="12">
        <v>40834</v>
      </c>
      <c r="B5466" s="7">
        <v>9528228571428.5723</v>
      </c>
      <c r="C5466" s="13">
        <v>5.6611846359569694E-2</v>
      </c>
      <c r="D5466" s="14">
        <v>312339818.93548387</v>
      </c>
    </row>
    <row r="5467" spans="1:4">
      <c r="A5467" s="12">
        <v>40835</v>
      </c>
      <c r="B5467" s="7">
        <v>9533457142857.1426</v>
      </c>
      <c r="C5467" s="13">
        <v>5.7222651243177519E-2</v>
      </c>
      <c r="D5467" s="14">
        <v>312346135.22580647</v>
      </c>
    </row>
    <row r="5468" spans="1:4">
      <c r="A5468" s="12">
        <v>40836</v>
      </c>
      <c r="B5468" s="7">
        <v>9538685714285.7148</v>
      </c>
      <c r="C5468" s="13">
        <v>5.7066633245866173E-2</v>
      </c>
      <c r="D5468" s="14">
        <v>312352451.51612902</v>
      </c>
    </row>
    <row r="5469" spans="1:4">
      <c r="A5469" s="12">
        <v>40837</v>
      </c>
      <c r="B5469" s="7">
        <v>9543914285714.2852</v>
      </c>
      <c r="C5469" s="13">
        <v>5.5910558204727775E-2</v>
      </c>
      <c r="D5469" s="14">
        <v>312358767.80645162</v>
      </c>
    </row>
    <row r="5470" spans="1:4">
      <c r="A5470" s="12">
        <v>40840</v>
      </c>
      <c r="B5470" s="7">
        <v>9559600000000</v>
      </c>
      <c r="C5470" s="13">
        <v>5.4331596641479352E-2</v>
      </c>
      <c r="D5470" s="14">
        <v>312377716.67741936</v>
      </c>
    </row>
    <row r="5471" spans="1:4">
      <c r="A5471" s="12">
        <v>40841</v>
      </c>
      <c r="B5471" s="7">
        <v>9545628571428.5723</v>
      </c>
      <c r="C5471" s="13">
        <v>5.2543503549326888E-2</v>
      </c>
      <c r="D5471" s="14">
        <v>312384032.96774191</v>
      </c>
    </row>
    <row r="5472" spans="1:4">
      <c r="A5472" s="12">
        <v>40842</v>
      </c>
      <c r="B5472" s="7">
        <v>9531657142857.1426</v>
      </c>
      <c r="C5472" s="13">
        <v>5.5025031555522505E-2</v>
      </c>
      <c r="D5472" s="14">
        <v>312390349.25806451</v>
      </c>
    </row>
    <row r="5473" spans="1:4">
      <c r="A5473" s="12">
        <v>40843</v>
      </c>
      <c r="B5473" s="7">
        <v>9517685714285.7129</v>
      </c>
      <c r="C5473" s="13">
        <v>5.4169923384909439E-2</v>
      </c>
      <c r="D5473" s="14">
        <v>312396665.54838711</v>
      </c>
    </row>
    <row r="5474" spans="1:4">
      <c r="A5474" s="12">
        <v>40844</v>
      </c>
      <c r="B5474" s="7">
        <v>9503714285714.2871</v>
      </c>
      <c r="C5474" s="13">
        <v>4.9118680250240257E-2</v>
      </c>
      <c r="D5474" s="14">
        <v>312402981.83870965</v>
      </c>
    </row>
    <row r="5475" spans="1:4">
      <c r="A5475" s="12">
        <v>40847</v>
      </c>
      <c r="B5475" s="7">
        <v>9461800000000</v>
      </c>
      <c r="C5475" s="13">
        <v>4.9057116600849965E-2</v>
      </c>
      <c r="D5475" s="14">
        <v>312421930.7096774</v>
      </c>
    </row>
    <row r="5476" spans="1:4">
      <c r="A5476" s="12">
        <v>40848</v>
      </c>
      <c r="B5476" s="7">
        <v>9466028571428.5703</v>
      </c>
      <c r="C5476" s="13">
        <v>5.1383337050237871E-2</v>
      </c>
      <c r="D5476" s="14">
        <v>312428247</v>
      </c>
    </row>
    <row r="5477" spans="1:4">
      <c r="A5477" s="12">
        <v>40849</v>
      </c>
      <c r="B5477" s="7">
        <v>9470257142857.1426</v>
      </c>
      <c r="C5477" s="13">
        <v>5.1652727573814852E-2</v>
      </c>
      <c r="D5477" s="14">
        <v>312434063.10000002</v>
      </c>
    </row>
    <row r="5478" spans="1:4">
      <c r="A5478" s="12">
        <v>40850</v>
      </c>
      <c r="B5478" s="7">
        <v>9474485714285.7148</v>
      </c>
      <c r="C5478" s="13">
        <v>5.0545143735845094E-2</v>
      </c>
      <c r="D5478" s="14">
        <v>312439879.19999999</v>
      </c>
    </row>
    <row r="5479" spans="1:4">
      <c r="A5479" s="12">
        <v>40851</v>
      </c>
      <c r="B5479" s="7">
        <v>9478714285714.2852</v>
      </c>
      <c r="C5479" s="13">
        <v>5.0393928269170746E-2</v>
      </c>
      <c r="D5479" s="14">
        <v>312445695.30000001</v>
      </c>
    </row>
    <row r="5480" spans="1:4">
      <c r="A5480" s="12">
        <v>40854</v>
      </c>
      <c r="B5480" s="7">
        <v>9491400000000</v>
      </c>
      <c r="C5480" s="13">
        <v>5.095495341415629E-2</v>
      </c>
      <c r="D5480" s="14">
        <v>312463143.60000002</v>
      </c>
    </row>
    <row r="5481" spans="1:4">
      <c r="A5481" s="12">
        <v>40855</v>
      </c>
      <c r="B5481" s="7">
        <v>9506785714285.7129</v>
      </c>
      <c r="C5481" s="13">
        <v>4.9741782068419671E-2</v>
      </c>
      <c r="D5481" s="14">
        <v>312468959.69999999</v>
      </c>
    </row>
    <row r="5482" spans="1:4">
      <c r="A5482" s="12">
        <v>40856</v>
      </c>
      <c r="B5482" s="7">
        <v>9522171428571.4277</v>
      </c>
      <c r="C5482" s="13">
        <v>5.1445978891999963E-2</v>
      </c>
      <c r="D5482" s="14">
        <v>312474775.80000001</v>
      </c>
    </row>
    <row r="5483" spans="1:4">
      <c r="A5483" s="12">
        <v>40857</v>
      </c>
      <c r="B5483" s="7">
        <v>9537557142857.1426</v>
      </c>
      <c r="C5483" s="13">
        <v>5.0565559030288823E-2</v>
      </c>
      <c r="D5483" s="14">
        <v>312480591.89999998</v>
      </c>
    </row>
    <row r="5484" spans="1:4">
      <c r="A5484" s="12">
        <v>40858</v>
      </c>
      <c r="B5484" s="7">
        <v>9552942857142.8574</v>
      </c>
      <c r="C5484" s="13">
        <v>5.0911754961267847E-2</v>
      </c>
      <c r="D5484" s="14">
        <v>312486408</v>
      </c>
    </row>
    <row r="5485" spans="1:4">
      <c r="A5485" s="12">
        <v>40861</v>
      </c>
      <c r="B5485" s="7">
        <v>9599100000000</v>
      </c>
      <c r="C5485" s="13">
        <v>5.3098781607365475E-2</v>
      </c>
      <c r="D5485" s="14">
        <v>312503856.30000001</v>
      </c>
    </row>
    <row r="5486" spans="1:4">
      <c r="A5486" s="12">
        <v>40862</v>
      </c>
      <c r="B5486" s="7">
        <v>9602057142857.1445</v>
      </c>
      <c r="C5486" s="13">
        <v>5.3343097303451541E-2</v>
      </c>
      <c r="D5486" s="14">
        <v>312509672.39999998</v>
      </c>
    </row>
    <row r="5487" spans="1:4">
      <c r="A5487" s="12">
        <v>40863</v>
      </c>
      <c r="B5487" s="7">
        <v>9605014285714.2852</v>
      </c>
      <c r="C5487" s="13">
        <v>5.2805101506371042E-2</v>
      </c>
      <c r="D5487" s="14">
        <v>312515488.5</v>
      </c>
    </row>
    <row r="5488" spans="1:4">
      <c r="A5488" s="12">
        <v>40864</v>
      </c>
      <c r="B5488" s="7">
        <v>9607971428571.4297</v>
      </c>
      <c r="C5488" s="13">
        <v>5.3506070065101191E-2</v>
      </c>
      <c r="D5488" s="14">
        <v>312521304.60000002</v>
      </c>
    </row>
    <row r="5489" spans="1:4">
      <c r="A5489" s="12">
        <v>40865</v>
      </c>
      <c r="B5489" s="7">
        <v>9610928571428.5703</v>
      </c>
      <c r="C5489" s="13">
        <v>5.5532228704820601E-2</v>
      </c>
      <c r="D5489" s="14">
        <v>312527120.69999999</v>
      </c>
    </row>
    <row r="5490" spans="1:4">
      <c r="A5490" s="12">
        <v>40868</v>
      </c>
      <c r="B5490" s="7">
        <v>9619800000000</v>
      </c>
      <c r="C5490" s="13">
        <v>5.466515132748425E-2</v>
      </c>
      <c r="D5490" s="14">
        <v>312544569</v>
      </c>
    </row>
    <row r="5491" spans="1:4">
      <c r="A5491" s="12">
        <v>40869</v>
      </c>
      <c r="B5491" s="7">
        <v>9614471428571.4277</v>
      </c>
      <c r="C5491" s="13">
        <v>5.3925938791816397E-2</v>
      </c>
      <c r="D5491" s="14">
        <v>312550385.10000002</v>
      </c>
    </row>
    <row r="5492" spans="1:4">
      <c r="A5492" s="12">
        <v>40870</v>
      </c>
      <c r="B5492" s="7">
        <v>9609142857142.8574</v>
      </c>
      <c r="C5492" s="13">
        <v>5.4002463170345523E-2</v>
      </c>
      <c r="D5492" s="14">
        <v>312556201.19999999</v>
      </c>
    </row>
    <row r="5493" spans="1:4">
      <c r="A5493" s="12">
        <v>40872</v>
      </c>
      <c r="B5493" s="7">
        <v>9598485714285.7148</v>
      </c>
      <c r="C5493" s="13">
        <v>5.2441842881830715E-2</v>
      </c>
      <c r="D5493" s="14">
        <v>312567833.39999998</v>
      </c>
    </row>
    <row r="5494" spans="1:4">
      <c r="A5494" s="12">
        <v>40875</v>
      </c>
      <c r="B5494" s="7">
        <v>9582500000000</v>
      </c>
      <c r="C5494" s="13">
        <v>5.4504580389830054E-2</v>
      </c>
      <c r="D5494" s="14">
        <v>312585281.69999999</v>
      </c>
    </row>
    <row r="5495" spans="1:4">
      <c r="A5495" s="12">
        <v>40876</v>
      </c>
      <c r="B5495" s="7">
        <v>9581900000000</v>
      </c>
      <c r="C5495" s="13">
        <v>4.9901069436141664E-2</v>
      </c>
      <c r="D5495" s="14">
        <v>312591097.80000001</v>
      </c>
    </row>
    <row r="5496" spans="1:4">
      <c r="A5496" s="12">
        <v>40877</v>
      </c>
      <c r="B5496" s="7">
        <v>9581300000000</v>
      </c>
      <c r="C5496" s="13">
        <v>5.0780307030161488E-2</v>
      </c>
      <c r="D5496" s="14">
        <v>312596913.89999998</v>
      </c>
    </row>
    <row r="5497" spans="1:4">
      <c r="A5497" s="12">
        <v>40878</v>
      </c>
      <c r="B5497" s="7">
        <v>9580699999999.998</v>
      </c>
      <c r="C5497" s="13">
        <v>4.9527659268587702E-2</v>
      </c>
      <c r="D5497" s="14">
        <v>312602730</v>
      </c>
    </row>
    <row r="5498" spans="1:4">
      <c r="A5498" s="12">
        <v>40879</v>
      </c>
      <c r="B5498" s="7">
        <v>9580100000000</v>
      </c>
      <c r="C5498" s="13">
        <v>5.0052081317238088E-2</v>
      </c>
      <c r="D5498" s="14">
        <v>312610791.83870965</v>
      </c>
    </row>
    <row r="5499" spans="1:4">
      <c r="A5499" s="12">
        <v>40882</v>
      </c>
      <c r="B5499" s="7">
        <v>9578300000000</v>
      </c>
      <c r="C5499" s="13">
        <v>5.1788231371729741E-2</v>
      </c>
      <c r="D5499" s="14">
        <v>312634977.35483873</v>
      </c>
    </row>
    <row r="5500" spans="1:4">
      <c r="A5500" s="12">
        <v>40883</v>
      </c>
      <c r="B5500" s="7">
        <v>9588171428571.4277</v>
      </c>
      <c r="C5500" s="13">
        <v>5.1278166709790324E-2</v>
      </c>
      <c r="D5500" s="14">
        <v>312643039.19354838</v>
      </c>
    </row>
    <row r="5501" spans="1:4">
      <c r="A5501" s="12">
        <v>40884</v>
      </c>
      <c r="B5501" s="7">
        <v>9598042857142.8574</v>
      </c>
      <c r="C5501" s="13">
        <v>5.2595329176095613E-2</v>
      </c>
      <c r="D5501" s="14">
        <v>312651101.03225809</v>
      </c>
    </row>
    <row r="5502" spans="1:4">
      <c r="A5502" s="12">
        <v>40885</v>
      </c>
      <c r="B5502" s="7">
        <v>9607914285714.2852</v>
      </c>
      <c r="C5502" s="13">
        <v>5.3016481049046452E-2</v>
      </c>
      <c r="D5502" s="14">
        <v>312659162.87096775</v>
      </c>
    </row>
    <row r="5503" spans="1:4">
      <c r="A5503" s="12">
        <v>40886</v>
      </c>
      <c r="B5503" s="7">
        <v>9617785714285.7129</v>
      </c>
      <c r="C5503" s="13">
        <v>5.4687559338034972E-2</v>
      </c>
      <c r="D5503" s="14">
        <v>312667224.7096774</v>
      </c>
    </row>
    <row r="5504" spans="1:4">
      <c r="A5504" s="12">
        <v>40889</v>
      </c>
      <c r="B5504" s="7">
        <v>9647400000000</v>
      </c>
      <c r="C5504" s="13">
        <v>5.6511234814966817E-2</v>
      </c>
      <c r="D5504" s="14">
        <v>312691410.22580647</v>
      </c>
    </row>
    <row r="5505" spans="1:4">
      <c r="A5505" s="12">
        <v>40890</v>
      </c>
      <c r="B5505" s="7">
        <v>9651828571428.5703</v>
      </c>
      <c r="C5505" s="13">
        <v>5.490605796469198E-2</v>
      </c>
      <c r="D5505" s="14">
        <v>312699472.06451613</v>
      </c>
    </row>
    <row r="5506" spans="1:4">
      <c r="A5506" s="12">
        <v>40891</v>
      </c>
      <c r="B5506" s="7">
        <v>9656257142857.1426</v>
      </c>
      <c r="C5506" s="13">
        <v>6.0076521160437817E-2</v>
      </c>
      <c r="D5506" s="14">
        <v>312707533.90322578</v>
      </c>
    </row>
    <row r="5507" spans="1:4">
      <c r="A5507" s="12">
        <v>40892</v>
      </c>
      <c r="B5507" s="7">
        <v>9660685714285.7129</v>
      </c>
      <c r="C5507" s="13">
        <v>6.0833528549327338E-2</v>
      </c>
      <c r="D5507" s="14">
        <v>312715595.74193549</v>
      </c>
    </row>
    <row r="5508" spans="1:4">
      <c r="A5508" s="12">
        <v>40893</v>
      </c>
      <c r="B5508" s="7">
        <v>9665114285714.2852</v>
      </c>
      <c r="C5508" s="13">
        <v>6.0993535879368968E-2</v>
      </c>
      <c r="D5508" s="14">
        <v>312723657.58064514</v>
      </c>
    </row>
    <row r="5509" spans="1:4">
      <c r="A5509" s="12">
        <v>40896</v>
      </c>
      <c r="B5509" s="7">
        <v>9678400000000</v>
      </c>
      <c r="C5509" s="13">
        <v>6.1415752128057284E-2</v>
      </c>
      <c r="D5509" s="14">
        <v>312747843.09677422</v>
      </c>
    </row>
    <row r="5510" spans="1:4">
      <c r="A5510" s="12">
        <v>40897</v>
      </c>
      <c r="B5510" s="7">
        <v>9678671428571.4277</v>
      </c>
      <c r="C5510" s="13">
        <v>5.9041367006167848E-2</v>
      </c>
      <c r="D5510" s="14">
        <v>312755904.93548387</v>
      </c>
    </row>
    <row r="5511" spans="1:4">
      <c r="A5511" s="12">
        <v>40898</v>
      </c>
      <c r="B5511" s="7">
        <v>9678942857142.8555</v>
      </c>
      <c r="C5511" s="13">
        <v>5.7847711788851501E-2</v>
      </c>
      <c r="D5511" s="14">
        <v>312763966.77419353</v>
      </c>
    </row>
    <row r="5512" spans="1:4">
      <c r="A5512" s="12">
        <v>40899</v>
      </c>
      <c r="B5512" s="7">
        <v>9679214285714.2852</v>
      </c>
      <c r="C5512" s="13">
        <v>5.7162049495684097E-2</v>
      </c>
      <c r="D5512" s="14">
        <v>312772028.61290324</v>
      </c>
    </row>
    <row r="5513" spans="1:4">
      <c r="A5513" s="12">
        <v>40900</v>
      </c>
      <c r="B5513" s="7">
        <v>9679485714285.7148</v>
      </c>
      <c r="C5513" s="13">
        <v>5.7996251677999711E-2</v>
      </c>
      <c r="D5513" s="14">
        <v>312780090.45161289</v>
      </c>
    </row>
    <row r="5514" spans="1:4">
      <c r="A5514" s="12">
        <v>40904</v>
      </c>
      <c r="B5514" s="7">
        <v>9679542857142.8574</v>
      </c>
      <c r="C5514" s="13">
        <v>5.726048857021758E-2</v>
      </c>
      <c r="D5514" s="14">
        <v>312812337.80645162</v>
      </c>
    </row>
    <row r="5515" spans="1:4">
      <c r="A5515" s="12">
        <v>40905</v>
      </c>
      <c r="B5515" s="7">
        <v>9678785714285.7129</v>
      </c>
      <c r="C5515" s="13">
        <v>5.8687677971814414E-2</v>
      </c>
      <c r="D5515" s="14">
        <v>312820399.64516127</v>
      </c>
    </row>
    <row r="5516" spans="1:4">
      <c r="A5516" s="12">
        <v>40906</v>
      </c>
      <c r="B5516" s="7">
        <v>9678028571428.5703</v>
      </c>
      <c r="C5516" s="13">
        <v>5.964305979730429E-2</v>
      </c>
      <c r="D5516" s="14">
        <v>312828461.48387098</v>
      </c>
    </row>
    <row r="5517" spans="1:4">
      <c r="A5517" s="12">
        <v>40907</v>
      </c>
      <c r="B5517" s="7">
        <v>9677271428571.4277</v>
      </c>
      <c r="C5517" s="13">
        <v>6.0827534389593325E-2</v>
      </c>
      <c r="D5517" s="14">
        <v>312836523.32258064</v>
      </c>
    </row>
    <row r="5518" spans="1:4">
      <c r="A5518" s="12">
        <v>40911</v>
      </c>
      <c r="B5518" s="7">
        <v>9691000000000</v>
      </c>
      <c r="C5518" s="13">
        <v>5.8653325118609066E-2</v>
      </c>
      <c r="D5518" s="14">
        <v>312868770.67741936</v>
      </c>
    </row>
    <row r="5519" spans="1:4">
      <c r="A5519" s="12">
        <v>40912</v>
      </c>
      <c r="B5519" s="7">
        <v>9707000000000</v>
      </c>
      <c r="C5519" s="13">
        <v>5.6623207652996201E-2</v>
      </c>
      <c r="D5519" s="14">
        <v>312876832.51612902</v>
      </c>
    </row>
    <row r="5520" spans="1:4">
      <c r="A5520" s="12">
        <v>40913</v>
      </c>
      <c r="B5520" s="7">
        <v>9723000000000</v>
      </c>
      <c r="C5520" s="13">
        <v>5.9474520469067933E-2</v>
      </c>
      <c r="D5520" s="14">
        <v>312884894.35483873</v>
      </c>
    </row>
    <row r="5521" spans="1:4">
      <c r="A5521" s="12">
        <v>40914</v>
      </c>
      <c r="B5521" s="7">
        <v>9739000000000</v>
      </c>
      <c r="C5521" s="13">
        <v>5.8040175316812423E-2</v>
      </c>
      <c r="D5521" s="14">
        <v>312892956.19354838</v>
      </c>
    </row>
    <row r="5522" spans="1:4">
      <c r="A5522" s="12">
        <v>40917</v>
      </c>
      <c r="B5522" s="7">
        <v>9787000000000</v>
      </c>
      <c r="C5522" s="13">
        <v>5.9125181003905146E-2</v>
      </c>
      <c r="D5522" s="14">
        <v>312917141.7096774</v>
      </c>
    </row>
    <row r="5523" spans="1:4">
      <c r="A5523" s="12">
        <v>40918</v>
      </c>
      <c r="B5523" s="7">
        <v>9786528571428.5703</v>
      </c>
      <c r="C5523" s="13">
        <v>6.0028172877027761E-2</v>
      </c>
      <c r="D5523" s="14">
        <v>312925203.54838711</v>
      </c>
    </row>
    <row r="5524" spans="1:4">
      <c r="A5524" s="12">
        <v>40919</v>
      </c>
      <c r="B5524" s="7">
        <v>9786057142857.1445</v>
      </c>
      <c r="C5524" s="13">
        <v>6.4293647529919867E-2</v>
      </c>
      <c r="D5524" s="14">
        <v>312933265.38709676</v>
      </c>
    </row>
    <row r="5525" spans="1:4">
      <c r="A5525" s="12">
        <v>40920</v>
      </c>
      <c r="B5525" s="7">
        <v>9785585714285.7148</v>
      </c>
      <c r="C5525" s="13">
        <v>6.7152840391942761E-2</v>
      </c>
      <c r="D5525" s="14">
        <v>312941327.22580647</v>
      </c>
    </row>
    <row r="5526" spans="1:4">
      <c r="A5526" s="12">
        <v>40921</v>
      </c>
      <c r="B5526" s="7">
        <v>9785114285714.2852</v>
      </c>
      <c r="C5526" s="13">
        <v>6.8018363697349926E-2</v>
      </c>
      <c r="D5526" s="14">
        <v>312949389.06451613</v>
      </c>
    </row>
    <row r="5527" spans="1:4">
      <c r="A5527" s="12">
        <v>40925</v>
      </c>
      <c r="B5527" s="7">
        <v>9781057142857.1445</v>
      </c>
      <c r="C5527" s="13">
        <v>7.1661261911683788E-2</v>
      </c>
      <c r="D5527" s="14">
        <v>312981636.41935486</v>
      </c>
    </row>
    <row r="5528" spans="1:4">
      <c r="A5528" s="12">
        <v>40926</v>
      </c>
      <c r="B5528" s="7">
        <v>9778414285714.2871</v>
      </c>
      <c r="C5528" s="13">
        <v>7.2172770640202985E-2</v>
      </c>
      <c r="D5528" s="14">
        <v>312989698.25806451</v>
      </c>
    </row>
    <row r="5529" spans="1:4">
      <c r="A5529" s="12">
        <v>40927</v>
      </c>
      <c r="B5529" s="7">
        <v>9775771428571.4297</v>
      </c>
      <c r="C5529" s="13">
        <v>7.6952436061563836E-2</v>
      </c>
      <c r="D5529" s="14">
        <v>312997760.09677422</v>
      </c>
    </row>
    <row r="5530" spans="1:4">
      <c r="A5530" s="12">
        <v>40928</v>
      </c>
      <c r="B5530" s="7">
        <v>9773128571428.5723</v>
      </c>
      <c r="C5530" s="13">
        <v>7.7706424784525413E-2</v>
      </c>
      <c r="D5530" s="14">
        <v>313005821.93548387</v>
      </c>
    </row>
    <row r="5531" spans="1:4">
      <c r="A5531" s="12">
        <v>40931</v>
      </c>
      <c r="B5531" s="7">
        <v>9765200000000</v>
      </c>
      <c r="C5531" s="13">
        <v>7.1373002769818297E-2</v>
      </c>
      <c r="D5531" s="14">
        <v>313030007.45161289</v>
      </c>
    </row>
    <row r="5532" spans="1:4">
      <c r="A5532" s="12">
        <v>40932</v>
      </c>
      <c r="B5532" s="7">
        <v>9751657142857.1445</v>
      </c>
      <c r="C5532" s="13">
        <v>7.0959507859677307E-2</v>
      </c>
      <c r="D5532" s="14">
        <v>313038069.2903226</v>
      </c>
    </row>
    <row r="5533" spans="1:4">
      <c r="A5533" s="12">
        <v>40933</v>
      </c>
      <c r="B5533" s="7">
        <v>9738114285714.2852</v>
      </c>
      <c r="C5533" s="13">
        <v>6.6266152836493744E-2</v>
      </c>
      <c r="D5533" s="14">
        <v>313046131.12903225</v>
      </c>
    </row>
    <row r="5534" spans="1:4">
      <c r="A5534" s="12">
        <v>40934</v>
      </c>
      <c r="B5534" s="7">
        <v>9724571428571.4297</v>
      </c>
      <c r="C5534" s="13">
        <v>6.9046330495404401E-2</v>
      </c>
      <c r="D5534" s="14">
        <v>313054192.96774191</v>
      </c>
    </row>
    <row r="5535" spans="1:4">
      <c r="A5535" s="12">
        <v>40935</v>
      </c>
      <c r="B5535" s="7">
        <v>9711028571428.5703</v>
      </c>
      <c r="C5535" s="13">
        <v>6.7364963893087784E-2</v>
      </c>
      <c r="D5535" s="14">
        <v>313062254.80645162</v>
      </c>
    </row>
    <row r="5536" spans="1:4">
      <c r="A5536" s="12">
        <v>40938</v>
      </c>
      <c r="B5536" s="7">
        <v>9670400000000</v>
      </c>
      <c r="C5536" s="13">
        <v>6.692577229067001E-2</v>
      </c>
      <c r="D5536" s="14">
        <v>313086440.32258064</v>
      </c>
    </row>
    <row r="5537" spans="1:4">
      <c r="A5537" s="12">
        <v>40939</v>
      </c>
      <c r="B5537" s="7">
        <v>9665671428571.4277</v>
      </c>
      <c r="C5537" s="13">
        <v>7.2618739842247843E-2</v>
      </c>
      <c r="D5537" s="14">
        <v>313094502.16129035</v>
      </c>
    </row>
    <row r="5538" spans="1:4">
      <c r="A5538" s="12">
        <v>40940</v>
      </c>
      <c r="B5538" s="7">
        <v>9660942857142.8555</v>
      </c>
      <c r="C5538" s="13">
        <v>7.6798938253585525E-2</v>
      </c>
      <c r="D5538" s="14">
        <v>313102564</v>
      </c>
    </row>
    <row r="5539" spans="1:4">
      <c r="A5539" s="12">
        <v>40941</v>
      </c>
      <c r="B5539" s="7">
        <v>9656214285714.2852</v>
      </c>
      <c r="C5539" s="13">
        <v>7.2510009685074442E-2</v>
      </c>
      <c r="D5539" s="14">
        <v>313111181.82758623</v>
      </c>
    </row>
    <row r="5540" spans="1:4">
      <c r="A5540" s="12">
        <v>40942</v>
      </c>
      <c r="B5540" s="7">
        <v>9651485714285.7148</v>
      </c>
      <c r="C5540" s="13">
        <v>7.3150574333420829E-2</v>
      </c>
      <c r="D5540" s="14">
        <v>313119799.65517241</v>
      </c>
    </row>
    <row r="5541" spans="1:4">
      <c r="A5541" s="12">
        <v>40945</v>
      </c>
      <c r="B5541" s="7">
        <v>9637300000000</v>
      </c>
      <c r="C5541" s="13">
        <v>7.2284239496543959E-2</v>
      </c>
      <c r="D5541" s="14">
        <v>313145653.13793105</v>
      </c>
    </row>
    <row r="5542" spans="1:4">
      <c r="A5542" s="12">
        <v>40946</v>
      </c>
      <c r="B5542" s="7">
        <v>9649771428571.4277</v>
      </c>
      <c r="C5542" s="13">
        <v>7.3457311535237962E-2</v>
      </c>
      <c r="D5542" s="14">
        <v>313154270.96551722</v>
      </c>
    </row>
    <row r="5543" spans="1:4">
      <c r="A5543" s="12">
        <v>40947</v>
      </c>
      <c r="B5543" s="7">
        <v>9662242857142.8574</v>
      </c>
      <c r="C5543" s="13">
        <v>7.4006107069187907E-2</v>
      </c>
      <c r="D5543" s="14">
        <v>313162888.79310346</v>
      </c>
    </row>
    <row r="5544" spans="1:4">
      <c r="A5544" s="12">
        <v>40948</v>
      </c>
      <c r="B5544" s="7">
        <v>9674714285714.2871</v>
      </c>
      <c r="C5544" s="13">
        <v>7.2478547157123818E-2</v>
      </c>
      <c r="D5544" s="14">
        <v>313171506.62068963</v>
      </c>
    </row>
    <row r="5545" spans="1:4">
      <c r="A5545" s="12">
        <v>40949</v>
      </c>
      <c r="B5545" s="7">
        <v>9687185714285.7129</v>
      </c>
      <c r="C5545" s="13">
        <v>7.322917075689947E-2</v>
      </c>
      <c r="D5545" s="14">
        <v>313180124.44827586</v>
      </c>
    </row>
    <row r="5546" spans="1:4">
      <c r="A5546" s="12">
        <v>40952</v>
      </c>
      <c r="B5546" s="7">
        <v>9724600000000</v>
      </c>
      <c r="C5546" s="13">
        <v>7.3508091963849567E-2</v>
      </c>
      <c r="D5546" s="14">
        <v>313205977.93103451</v>
      </c>
    </row>
    <row r="5547" spans="1:4">
      <c r="A5547" s="12">
        <v>40953</v>
      </c>
      <c r="B5547" s="7">
        <v>9728485714285.7148</v>
      </c>
      <c r="C5547" s="13">
        <v>7.0364438546438021E-2</v>
      </c>
      <c r="D5547" s="14">
        <v>313214595.75862068</v>
      </c>
    </row>
    <row r="5548" spans="1:4">
      <c r="A5548" s="12">
        <v>40954</v>
      </c>
      <c r="B5548" s="7">
        <v>9732371428571.4277</v>
      </c>
      <c r="C5548" s="13">
        <v>7.2802001923709878E-2</v>
      </c>
      <c r="D5548" s="14">
        <v>313223213.58620691</v>
      </c>
    </row>
    <row r="5549" spans="1:4">
      <c r="A5549" s="12">
        <v>40955</v>
      </c>
      <c r="B5549" s="7">
        <v>9736257142857.1426</v>
      </c>
      <c r="C5549" s="13">
        <v>6.8543502250178037E-2</v>
      </c>
      <c r="D5549" s="14">
        <v>313231831.41379309</v>
      </c>
    </row>
    <row r="5550" spans="1:4">
      <c r="A5550" s="12">
        <v>40956</v>
      </c>
      <c r="B5550" s="7">
        <v>9740142857142.8574</v>
      </c>
      <c r="C5550" s="13">
        <v>6.5094180836776164E-2</v>
      </c>
      <c r="D5550" s="14">
        <v>313240449.24137932</v>
      </c>
    </row>
    <row r="5551" spans="1:4">
      <c r="A5551" s="12">
        <v>40960</v>
      </c>
      <c r="B5551" s="7">
        <v>9751728571428.5703</v>
      </c>
      <c r="C5551" s="13">
        <v>6.509444162716746E-2</v>
      </c>
      <c r="D5551" s="14">
        <v>313274920.55172414</v>
      </c>
    </row>
    <row r="5552" spans="1:4">
      <c r="A5552" s="12">
        <v>40961</v>
      </c>
      <c r="B5552" s="7">
        <v>9751657142857.1426</v>
      </c>
      <c r="C5552" s="13">
        <v>6.4625098498791361E-2</v>
      </c>
      <c r="D5552" s="14">
        <v>313283538.37931037</v>
      </c>
    </row>
    <row r="5553" spans="1:4">
      <c r="A5553" s="12">
        <v>40962</v>
      </c>
      <c r="B5553" s="7">
        <v>9751585714285.7129</v>
      </c>
      <c r="C5553" s="13">
        <v>6.4399493898283838E-2</v>
      </c>
      <c r="D5553" s="14">
        <v>313292156.20689654</v>
      </c>
    </row>
    <row r="5554" spans="1:4">
      <c r="A5554" s="12">
        <v>40963</v>
      </c>
      <c r="B5554" s="7">
        <v>9751514285714.2852</v>
      </c>
      <c r="C5554" s="13">
        <v>6.5143060114924045E-2</v>
      </c>
      <c r="D5554" s="14">
        <v>313300774.03448278</v>
      </c>
    </row>
    <row r="5555" spans="1:4">
      <c r="A5555" s="12">
        <v>40966</v>
      </c>
      <c r="B5555" s="7">
        <v>9751300000000</v>
      </c>
      <c r="C5555" s="13">
        <v>6.8355922993637366E-2</v>
      </c>
      <c r="D5555" s="14">
        <v>313326627.51724136</v>
      </c>
    </row>
    <row r="5556" spans="1:4">
      <c r="A5556" s="12">
        <v>40967</v>
      </c>
      <c r="B5556" s="7">
        <v>9749242857142.8574</v>
      </c>
      <c r="C5556" s="13">
        <v>6.7424034354441123E-2</v>
      </c>
      <c r="D5556" s="14">
        <v>313335245.34482759</v>
      </c>
    </row>
    <row r="5557" spans="1:4">
      <c r="A5557" s="12">
        <v>40968</v>
      </c>
      <c r="B5557" s="7">
        <v>9747185714285.7129</v>
      </c>
      <c r="C5557" s="13">
        <v>6.4707577208167222E-2</v>
      </c>
      <c r="D5557" s="14">
        <v>313343863.17241377</v>
      </c>
    </row>
    <row r="5558" spans="1:4">
      <c r="A5558" s="12">
        <v>40969</v>
      </c>
      <c r="B5558" s="7">
        <v>9745128571428.5723</v>
      </c>
      <c r="C5558" s="13">
        <v>6.7745531989630126E-2</v>
      </c>
      <c r="D5558" s="14">
        <v>313352481</v>
      </c>
    </row>
    <row r="5559" spans="1:4">
      <c r="A5559" s="12">
        <v>40970</v>
      </c>
      <c r="B5559" s="7">
        <v>9743071428571.4277</v>
      </c>
      <c r="C5559" s="13">
        <v>6.8309538528278577E-2</v>
      </c>
      <c r="D5559" s="14">
        <v>313360542.83870965</v>
      </c>
    </row>
    <row r="5560" spans="1:4">
      <c r="A5560" s="12">
        <v>40973</v>
      </c>
      <c r="B5560" s="7">
        <v>9736900000000</v>
      </c>
      <c r="C5560" s="13">
        <v>7.1983755498511368E-2</v>
      </c>
      <c r="D5560" s="14">
        <v>313384728.35483873</v>
      </c>
    </row>
    <row r="5561" spans="1:4">
      <c r="A5561" s="12">
        <v>40974</v>
      </c>
      <c r="B5561" s="7">
        <v>9752742857142.8574</v>
      </c>
      <c r="C5561" s="13">
        <v>7.3127548562664277E-2</v>
      </c>
      <c r="D5561" s="14">
        <v>313392790.19354838</v>
      </c>
    </row>
    <row r="5562" spans="1:4">
      <c r="A5562" s="12">
        <v>40975</v>
      </c>
      <c r="B5562" s="7">
        <v>9768585714285.7129</v>
      </c>
      <c r="C5562" s="13">
        <v>7.3940328557191473E-2</v>
      </c>
      <c r="D5562" s="14">
        <v>313400852.03225809</v>
      </c>
    </row>
    <row r="5563" spans="1:4">
      <c r="A5563" s="12">
        <v>40976</v>
      </c>
      <c r="B5563" s="7">
        <v>9784428571428.5703</v>
      </c>
      <c r="C5563" s="13">
        <v>7.4607630712763537E-2</v>
      </c>
      <c r="D5563" s="14">
        <v>313408913.87096775</v>
      </c>
    </row>
    <row r="5564" spans="1:4">
      <c r="A5564" s="12">
        <v>40977</v>
      </c>
      <c r="B5564" s="7">
        <v>9800271428571.4277</v>
      </c>
      <c r="C5564" s="13">
        <v>7.2521269013612735E-2</v>
      </c>
      <c r="D5564" s="14">
        <v>313416975.7096774</v>
      </c>
    </row>
    <row r="5565" spans="1:4">
      <c r="A5565" s="12">
        <v>40980</v>
      </c>
      <c r="B5565" s="7">
        <v>9847800000000</v>
      </c>
      <c r="C5565" s="13">
        <v>7.4892274811087692E-2</v>
      </c>
      <c r="D5565" s="14">
        <v>313441161.22580647</v>
      </c>
    </row>
    <row r="5566" spans="1:4">
      <c r="A5566" s="12">
        <v>40981</v>
      </c>
      <c r="B5566" s="7">
        <v>9850771428571.4277</v>
      </c>
      <c r="C5566" s="13">
        <v>7.3713113057620794E-2</v>
      </c>
      <c r="D5566" s="14">
        <v>313449223.06451613</v>
      </c>
    </row>
    <row r="5567" spans="1:4">
      <c r="A5567" s="12">
        <v>40982</v>
      </c>
      <c r="B5567" s="7">
        <v>9853742857142.8574</v>
      </c>
      <c r="C5567" s="13">
        <v>7.4921859757920553E-2</v>
      </c>
      <c r="D5567" s="14">
        <v>313457284.90322578</v>
      </c>
    </row>
    <row r="5568" spans="1:4">
      <c r="A5568" s="12">
        <v>40983</v>
      </c>
      <c r="B5568" s="7">
        <v>9856714285714.2871</v>
      </c>
      <c r="C5568" s="13">
        <v>7.5267940714001169E-2</v>
      </c>
      <c r="D5568" s="14">
        <v>313465346.74193549</v>
      </c>
    </row>
    <row r="5569" spans="1:4">
      <c r="A5569" s="12">
        <v>40984</v>
      </c>
      <c r="B5569" s="7">
        <v>9859685714285.7129</v>
      </c>
      <c r="C5569" s="13">
        <v>7.2675419913279013E-2</v>
      </c>
      <c r="D5569" s="14">
        <v>313473408.58064514</v>
      </c>
    </row>
    <row r="5570" spans="1:4">
      <c r="A5570" s="12">
        <v>40987</v>
      </c>
      <c r="B5570" s="7">
        <v>9868600000000</v>
      </c>
      <c r="C5570" s="13">
        <v>7.1305005531403134E-2</v>
      </c>
      <c r="D5570" s="14">
        <v>313497594.09677422</v>
      </c>
    </row>
    <row r="5571" spans="1:4">
      <c r="A5571" s="12">
        <v>40988</v>
      </c>
      <c r="B5571" s="7">
        <v>9867928571428.5723</v>
      </c>
      <c r="C5571" s="13">
        <v>7.3193997270015895E-2</v>
      </c>
      <c r="D5571" s="14">
        <v>313505655.93548387</v>
      </c>
    </row>
    <row r="5572" spans="1:4">
      <c r="A5572" s="12">
        <v>40989</v>
      </c>
      <c r="B5572" s="7">
        <v>9867257142857.1426</v>
      </c>
      <c r="C5572" s="13">
        <v>7.1734985475705421E-2</v>
      </c>
      <c r="D5572" s="14">
        <v>313513717.77419353</v>
      </c>
    </row>
    <row r="5573" spans="1:4">
      <c r="A5573" s="12">
        <v>40990</v>
      </c>
      <c r="B5573" s="7">
        <v>9866585714285.7148</v>
      </c>
      <c r="C5573" s="13">
        <v>7.5725103531934387E-2</v>
      </c>
      <c r="D5573" s="14">
        <v>313521779.61290324</v>
      </c>
    </row>
    <row r="5574" spans="1:4">
      <c r="A5574" s="12">
        <v>40991</v>
      </c>
      <c r="B5574" s="7">
        <v>9865914285714.2852</v>
      </c>
      <c r="C5574" s="13">
        <v>7.4642993948261183E-2</v>
      </c>
      <c r="D5574" s="14">
        <v>313529841.45161289</v>
      </c>
    </row>
    <row r="5575" spans="1:4">
      <c r="A5575" s="12">
        <v>40994</v>
      </c>
      <c r="B5575" s="7">
        <v>9863900000000</v>
      </c>
      <c r="C5575" s="13">
        <v>7.5872555359830313E-2</v>
      </c>
      <c r="D5575" s="14">
        <v>313554026.96774191</v>
      </c>
    </row>
    <row r="5576" spans="1:4">
      <c r="A5576" s="12">
        <v>40995</v>
      </c>
      <c r="B5576" s="7">
        <v>9858457142857.1426</v>
      </c>
      <c r="C5576" s="13">
        <v>7.6330035672746377E-2</v>
      </c>
      <c r="D5576" s="14">
        <v>313562088.80645162</v>
      </c>
    </row>
    <row r="5577" spans="1:4">
      <c r="A5577" s="12">
        <v>40996</v>
      </c>
      <c r="B5577" s="7">
        <v>9853014285714.2852</v>
      </c>
      <c r="C5577" s="13">
        <v>7.8117971992425775E-2</v>
      </c>
      <c r="D5577" s="14">
        <v>313570150.64516127</v>
      </c>
    </row>
    <row r="5578" spans="1:4">
      <c r="A5578" s="12">
        <v>40997</v>
      </c>
      <c r="B5578" s="7">
        <v>9847571428571.4277</v>
      </c>
      <c r="C5578" s="13">
        <v>8.1355425432450862E-2</v>
      </c>
      <c r="D5578" s="14">
        <v>313578212.48387098</v>
      </c>
    </row>
    <row r="5579" spans="1:4">
      <c r="A5579" s="12">
        <v>40998</v>
      </c>
      <c r="B5579" s="7">
        <v>9842128571428.5723</v>
      </c>
      <c r="C5579" s="13">
        <v>8.2061162244758151E-2</v>
      </c>
      <c r="D5579" s="14">
        <v>313586274.32258064</v>
      </c>
    </row>
    <row r="5580" spans="1:4">
      <c r="A5580" s="12">
        <v>41001</v>
      </c>
      <c r="B5580" s="7">
        <v>9825800000000</v>
      </c>
      <c r="C5580" s="13">
        <v>7.9613734055583196E-2</v>
      </c>
      <c r="D5580" s="14">
        <v>313610728.56666666</v>
      </c>
    </row>
    <row r="5581" spans="1:4">
      <c r="A5581" s="12">
        <v>41002</v>
      </c>
      <c r="B5581" s="7">
        <v>9839057142857.1426</v>
      </c>
      <c r="C5581" s="13">
        <v>7.9148786644594404E-2</v>
      </c>
      <c r="D5581" s="14">
        <v>313619059.13333333</v>
      </c>
    </row>
    <row r="5582" spans="1:4">
      <c r="A5582" s="12">
        <v>41003</v>
      </c>
      <c r="B5582" s="7">
        <v>9852314285714.2852</v>
      </c>
      <c r="C5582" s="13">
        <v>8.2520882732771556E-2</v>
      </c>
      <c r="D5582" s="14">
        <v>313627389.69999999</v>
      </c>
    </row>
    <row r="5583" spans="1:4">
      <c r="A5583" s="12">
        <v>41004</v>
      </c>
      <c r="B5583" s="7">
        <v>9865571428571.4277</v>
      </c>
      <c r="C5583" s="13">
        <v>8.3317780293336668E-2</v>
      </c>
      <c r="D5583" s="14">
        <v>313635720.26666665</v>
      </c>
    </row>
    <row r="5584" spans="1:4">
      <c r="A5584" s="12">
        <v>41008</v>
      </c>
      <c r="B5584" s="7">
        <v>9918600000000</v>
      </c>
      <c r="C5584" s="13">
        <v>8.3193078658325426E-2</v>
      </c>
      <c r="D5584" s="14">
        <v>313669042.53333336</v>
      </c>
    </row>
    <row r="5585" spans="1:4">
      <c r="A5585" s="12">
        <v>41009</v>
      </c>
      <c r="B5585" s="7">
        <v>9927857142857.1426</v>
      </c>
      <c r="C5585" s="13">
        <v>8.7238107074262675E-2</v>
      </c>
      <c r="D5585" s="14">
        <v>313677373.10000002</v>
      </c>
    </row>
    <row r="5586" spans="1:4">
      <c r="A5586" s="12">
        <v>41010</v>
      </c>
      <c r="B5586" s="7">
        <v>9937114285714.2852</v>
      </c>
      <c r="C5586" s="13">
        <v>8.8137853891290793E-2</v>
      </c>
      <c r="D5586" s="14">
        <v>313685703.66666669</v>
      </c>
    </row>
    <row r="5587" spans="1:4">
      <c r="A5587" s="12">
        <v>41011</v>
      </c>
      <c r="B5587" s="7">
        <v>9946371428571.4277</v>
      </c>
      <c r="C5587" s="13">
        <v>8.7432283844446457E-2</v>
      </c>
      <c r="D5587" s="14">
        <v>313694034.23333335</v>
      </c>
    </row>
    <row r="5588" spans="1:4">
      <c r="A5588" s="12">
        <v>41012</v>
      </c>
      <c r="B5588" s="7">
        <v>9955628571428.5723</v>
      </c>
      <c r="C5588" s="13">
        <v>8.8137894684268109E-2</v>
      </c>
      <c r="D5588" s="14">
        <v>313702364.80000001</v>
      </c>
    </row>
    <row r="5589" spans="1:4">
      <c r="A5589" s="12">
        <v>41015</v>
      </c>
      <c r="B5589" s="7">
        <v>9983400000000</v>
      </c>
      <c r="C5589" s="13">
        <v>8.6566137585603165E-2</v>
      </c>
      <c r="D5589" s="14">
        <v>313727356.5</v>
      </c>
    </row>
    <row r="5590" spans="1:4">
      <c r="A5590" s="12">
        <v>41016</v>
      </c>
      <c r="B5590" s="7">
        <v>9983571428571.4277</v>
      </c>
      <c r="C5590" s="13">
        <v>8.8457487727912801E-2</v>
      </c>
      <c r="D5590" s="14">
        <v>313735687.06666666</v>
      </c>
    </row>
    <row r="5591" spans="1:4">
      <c r="A5591" s="12">
        <v>41017</v>
      </c>
      <c r="B5591" s="7">
        <v>9983742857142.8574</v>
      </c>
      <c r="C5591" s="13">
        <v>8.9620703871866325E-2</v>
      </c>
      <c r="D5591" s="14">
        <v>313744017.63333333</v>
      </c>
    </row>
    <row r="5592" spans="1:4">
      <c r="A5592" s="12">
        <v>41018</v>
      </c>
      <c r="B5592" s="7">
        <v>9983914285714.2852</v>
      </c>
      <c r="C5592" s="13">
        <v>9.1874249920995549E-2</v>
      </c>
      <c r="D5592" s="14">
        <v>313752348.19999999</v>
      </c>
    </row>
    <row r="5593" spans="1:4">
      <c r="A5593" s="12">
        <v>41019</v>
      </c>
      <c r="B5593" s="7">
        <v>9984085714285.7148</v>
      </c>
      <c r="C5593" s="13">
        <v>9.0028917336036698E-2</v>
      </c>
      <c r="D5593" s="14">
        <v>313760678.76666665</v>
      </c>
    </row>
    <row r="5594" spans="1:4">
      <c r="A5594" s="12">
        <v>41022</v>
      </c>
      <c r="B5594" s="7">
        <v>9984600000000</v>
      </c>
      <c r="C5594" s="13">
        <v>8.7123862116496864E-2</v>
      </c>
      <c r="D5594" s="14">
        <v>313785670.46666664</v>
      </c>
    </row>
    <row r="5595" spans="1:4">
      <c r="A5595" s="12">
        <v>41023</v>
      </c>
      <c r="B5595" s="7">
        <v>9964885714285.7148</v>
      </c>
      <c r="C5595" s="13">
        <v>8.8212280205464969E-2</v>
      </c>
      <c r="D5595" s="14">
        <v>313794001.03333336</v>
      </c>
    </row>
    <row r="5596" spans="1:4">
      <c r="A5596" s="12">
        <v>41024</v>
      </c>
      <c r="B5596" s="7">
        <v>9945171428571.4297</v>
      </c>
      <c r="C5596" s="13">
        <v>8.3855587393292658E-2</v>
      </c>
      <c r="D5596" s="14">
        <v>313802331.60000002</v>
      </c>
    </row>
    <row r="5597" spans="1:4">
      <c r="A5597" s="12">
        <v>41025</v>
      </c>
      <c r="B5597" s="7">
        <v>9925457142857.1426</v>
      </c>
      <c r="C5597" s="13">
        <v>8.4572697008535869E-2</v>
      </c>
      <c r="D5597" s="14">
        <v>313810662.16666669</v>
      </c>
    </row>
    <row r="5598" spans="1:4">
      <c r="A5598" s="12">
        <v>41026</v>
      </c>
      <c r="B5598" s="7">
        <v>9905742857142.8574</v>
      </c>
      <c r="C5598" s="13">
        <v>7.8640365027716597E-2</v>
      </c>
      <c r="D5598" s="14">
        <v>313818992.73333335</v>
      </c>
    </row>
    <row r="5599" spans="1:4">
      <c r="A5599" s="12">
        <v>41029</v>
      </c>
      <c r="B5599" s="7">
        <v>9846600000000</v>
      </c>
      <c r="C5599" s="13">
        <v>7.525721462236501E-2</v>
      </c>
      <c r="D5599" s="14">
        <v>313843984.43333334</v>
      </c>
    </row>
    <row r="5600" spans="1:4">
      <c r="A5600" s="12">
        <v>41030</v>
      </c>
      <c r="B5600" s="7">
        <v>9839300000000.002</v>
      </c>
      <c r="C5600" s="13">
        <v>7.1811799094294818E-2</v>
      </c>
      <c r="D5600" s="14">
        <v>313852315</v>
      </c>
    </row>
    <row r="5601" spans="1:4">
      <c r="A5601" s="12">
        <v>41031</v>
      </c>
      <c r="B5601" s="7">
        <v>9832000000000</v>
      </c>
      <c r="C5601" s="13">
        <v>7.6087887230637696E-2</v>
      </c>
      <c r="D5601" s="14">
        <v>313860376.83870965</v>
      </c>
    </row>
    <row r="5602" spans="1:4">
      <c r="A5602" s="12">
        <v>41032</v>
      </c>
      <c r="B5602" s="7">
        <v>9824700000000</v>
      </c>
      <c r="C5602" s="13">
        <v>7.4941399766663724E-2</v>
      </c>
      <c r="D5602" s="14">
        <v>313868438.67741936</v>
      </c>
    </row>
    <row r="5603" spans="1:4">
      <c r="A5603" s="12">
        <v>41033</v>
      </c>
      <c r="B5603" s="7">
        <v>9817400000000</v>
      </c>
      <c r="C5603" s="13">
        <v>7.9622644406665555E-2</v>
      </c>
      <c r="D5603" s="14">
        <v>313876500.51612902</v>
      </c>
    </row>
    <row r="5604" spans="1:4">
      <c r="A5604" s="12">
        <v>41036</v>
      </c>
      <c r="B5604" s="7">
        <v>9795500000000</v>
      </c>
      <c r="C5604" s="13">
        <v>7.8132170767856404E-2</v>
      </c>
      <c r="D5604" s="14">
        <v>313900686.03225809</v>
      </c>
    </row>
    <row r="5605" spans="1:4">
      <c r="A5605" s="12">
        <v>41037</v>
      </c>
      <c r="B5605" s="7">
        <v>9805371428571.4277</v>
      </c>
      <c r="C5605" s="13">
        <v>7.6785477004071859E-2</v>
      </c>
      <c r="D5605" s="14">
        <v>313908747.87096775</v>
      </c>
    </row>
    <row r="5606" spans="1:4">
      <c r="A5606" s="12">
        <v>41038</v>
      </c>
      <c r="B5606" s="7">
        <v>9815242857142.8574</v>
      </c>
      <c r="C5606" s="13">
        <v>7.4793357244888961E-2</v>
      </c>
      <c r="D5606" s="14">
        <v>313916809.7096774</v>
      </c>
    </row>
    <row r="5607" spans="1:4">
      <c r="A5607" s="12">
        <v>41039</v>
      </c>
      <c r="B5607" s="7">
        <v>9825114285714.2852</v>
      </c>
      <c r="C5607" s="13">
        <v>7.394789189097084E-2</v>
      </c>
      <c r="D5607" s="14">
        <v>313924871.54838711</v>
      </c>
    </row>
    <row r="5608" spans="1:4">
      <c r="A5608" s="12">
        <v>41040</v>
      </c>
      <c r="B5608" s="7">
        <v>9834985714285.7148</v>
      </c>
      <c r="C5608" s="13">
        <v>7.4003154236527494E-2</v>
      </c>
      <c r="D5608" s="14">
        <v>313932933.38709676</v>
      </c>
    </row>
    <row r="5609" spans="1:4">
      <c r="A5609" s="12">
        <v>41043</v>
      </c>
      <c r="B5609" s="7">
        <v>9864600000000</v>
      </c>
      <c r="C5609" s="13">
        <v>7.7210705814980157E-2</v>
      </c>
      <c r="D5609" s="14">
        <v>313957118.90322578</v>
      </c>
    </row>
    <row r="5610" spans="1:4">
      <c r="A5610" s="12">
        <v>41044</v>
      </c>
      <c r="B5610" s="7">
        <v>9864285714285.7129</v>
      </c>
      <c r="C5610" s="13">
        <v>7.5641503156036502E-2</v>
      </c>
      <c r="D5610" s="14">
        <v>313965180.74193549</v>
      </c>
    </row>
    <row r="5611" spans="1:4">
      <c r="A5611" s="12">
        <v>41045</v>
      </c>
      <c r="B5611" s="7">
        <v>9863971428571.4297</v>
      </c>
      <c r="C5611" s="13">
        <v>7.3074407125123739E-2</v>
      </c>
      <c r="D5611" s="14">
        <v>313973242.58064514</v>
      </c>
    </row>
    <row r="5612" spans="1:4">
      <c r="A5612" s="12">
        <v>41046</v>
      </c>
      <c r="B5612" s="7">
        <v>9863657142857.1426</v>
      </c>
      <c r="C5612" s="13">
        <v>7.3905996680874803E-2</v>
      </c>
      <c r="D5612" s="14">
        <v>313981304.41935486</v>
      </c>
    </row>
    <row r="5613" spans="1:4">
      <c r="A5613" s="12">
        <v>41047</v>
      </c>
      <c r="B5613" s="7">
        <v>9863342857142.8574</v>
      </c>
      <c r="C5613" s="13">
        <v>7.0650383383759341E-2</v>
      </c>
      <c r="D5613" s="14">
        <v>313989366.25806451</v>
      </c>
    </row>
    <row r="5614" spans="1:4">
      <c r="A5614" s="12">
        <v>41050</v>
      </c>
      <c r="B5614" s="7">
        <v>9862400000000</v>
      </c>
      <c r="C5614" s="13">
        <v>7.346215587823636E-2</v>
      </c>
      <c r="D5614" s="14">
        <v>314013551.77419353</v>
      </c>
    </row>
    <row r="5615" spans="1:4">
      <c r="A5615" s="12">
        <v>41051</v>
      </c>
      <c r="B5615" s="7">
        <v>9858500000000</v>
      </c>
      <c r="C5615" s="13">
        <v>7.1591235216605251E-2</v>
      </c>
      <c r="D5615" s="14">
        <v>314021613.61290324</v>
      </c>
    </row>
    <row r="5616" spans="1:4">
      <c r="A5616" s="12">
        <v>41052</v>
      </c>
      <c r="B5616" s="7">
        <v>9854600000000</v>
      </c>
      <c r="C5616" s="13">
        <v>7.2180152793452163E-2</v>
      </c>
      <c r="D5616" s="14">
        <v>314029675.45161289</v>
      </c>
    </row>
    <row r="5617" spans="1:4">
      <c r="A5617" s="12">
        <v>41053</v>
      </c>
      <c r="B5617" s="7">
        <v>9850700000000</v>
      </c>
      <c r="C5617" s="13">
        <v>7.3917188721547733E-2</v>
      </c>
      <c r="D5617" s="14">
        <v>314037737.2903226</v>
      </c>
    </row>
    <row r="5618" spans="1:4">
      <c r="A5618" s="12">
        <v>41054</v>
      </c>
      <c r="B5618" s="7">
        <v>9846800000000</v>
      </c>
      <c r="C5618" s="13">
        <v>7.5949454738958602E-2</v>
      </c>
      <c r="D5618" s="14">
        <v>314045799.12903225</v>
      </c>
    </row>
    <row r="5619" spans="1:4">
      <c r="A5619" s="12">
        <v>41058</v>
      </c>
      <c r="B5619" s="7">
        <v>9830514285714.2852</v>
      </c>
      <c r="C5619" s="13">
        <v>8.0135867446350373E-2</v>
      </c>
      <c r="D5619" s="14">
        <v>314078046.48387098</v>
      </c>
    </row>
    <row r="5620" spans="1:4">
      <c r="A5620" s="12">
        <v>41059</v>
      </c>
      <c r="B5620" s="7">
        <v>9825928571428.5723</v>
      </c>
      <c r="C5620" s="13">
        <v>8.27630103609302E-2</v>
      </c>
      <c r="D5620" s="14">
        <v>314086108.32258064</v>
      </c>
    </row>
    <row r="5621" spans="1:4">
      <c r="A5621" s="12">
        <v>41060</v>
      </c>
      <c r="B5621" s="7">
        <v>9821342857142.8574</v>
      </c>
      <c r="C5621" s="13">
        <v>8.3640035752246336E-2</v>
      </c>
      <c r="D5621" s="14">
        <v>314094170.16129035</v>
      </c>
    </row>
    <row r="5622" spans="1:4">
      <c r="A5622" s="12">
        <v>41061</v>
      </c>
      <c r="B5622" s="7">
        <v>9816757142857.1426</v>
      </c>
      <c r="C5622" s="13">
        <v>8.993622791380701E-2</v>
      </c>
      <c r="D5622" s="14">
        <v>314102232</v>
      </c>
    </row>
    <row r="5623" spans="1:4">
      <c r="A5623" s="12">
        <v>41064</v>
      </c>
      <c r="B5623" s="7">
        <v>9803000000000</v>
      </c>
      <c r="C5623" s="13">
        <v>8.6008638811998619E-2</v>
      </c>
      <c r="D5623" s="14">
        <v>314127515.30000001</v>
      </c>
    </row>
    <row r="5624" spans="1:4">
      <c r="A5624" s="12">
        <v>41065</v>
      </c>
      <c r="B5624" s="7">
        <v>9816400000000</v>
      </c>
      <c r="C5624" s="13">
        <v>8.4636465860441795E-2</v>
      </c>
      <c r="D5624" s="14">
        <v>314135943.06666666</v>
      </c>
    </row>
    <row r="5625" spans="1:4">
      <c r="A5625" s="12">
        <v>41066</v>
      </c>
      <c r="B5625" s="7">
        <v>9829800000000</v>
      </c>
      <c r="C5625" s="13">
        <v>8.4876504951940546E-2</v>
      </c>
      <c r="D5625" s="14">
        <v>314144370.83333331</v>
      </c>
    </row>
    <row r="5626" spans="1:4">
      <c r="A5626" s="12">
        <v>41067</v>
      </c>
      <c r="B5626" s="7">
        <v>9843199999999.998</v>
      </c>
      <c r="C5626" s="13">
        <v>9.050967927492129E-2</v>
      </c>
      <c r="D5626" s="14">
        <v>314152798.60000002</v>
      </c>
    </row>
    <row r="5627" spans="1:4">
      <c r="A5627" s="12">
        <v>41068</v>
      </c>
      <c r="B5627" s="7">
        <v>9856600000000</v>
      </c>
      <c r="C5627" s="13">
        <v>9.0158850644425872E-2</v>
      </c>
      <c r="D5627" s="14">
        <v>314161226.36666667</v>
      </c>
    </row>
    <row r="5628" spans="1:4">
      <c r="A5628" s="12">
        <v>41071</v>
      </c>
      <c r="B5628" s="7">
        <v>9896800000000</v>
      </c>
      <c r="C5628" s="13">
        <v>9.4801894644973086E-2</v>
      </c>
      <c r="D5628" s="14">
        <v>314186509.66666669</v>
      </c>
    </row>
    <row r="5629" spans="1:4">
      <c r="A5629" s="12">
        <v>41072</v>
      </c>
      <c r="B5629" s="7">
        <v>9903728571428.5703</v>
      </c>
      <c r="C5629" s="13">
        <v>9.3495823848879042E-2</v>
      </c>
      <c r="D5629" s="14">
        <v>314194937.43333334</v>
      </c>
    </row>
    <row r="5630" spans="1:4">
      <c r="A5630" s="12">
        <v>41073</v>
      </c>
      <c r="B5630" s="7">
        <v>9910657142857.1426</v>
      </c>
      <c r="C5630" s="13">
        <v>9.6231614728264345E-2</v>
      </c>
      <c r="D5630" s="14">
        <v>314203365.19999999</v>
      </c>
    </row>
    <row r="5631" spans="1:4">
      <c r="A5631" s="12">
        <v>41074</v>
      </c>
      <c r="B5631" s="7">
        <v>9917585714285.7129</v>
      </c>
      <c r="C5631" s="13">
        <v>8.3398409069896012E-2</v>
      </c>
      <c r="D5631" s="14">
        <v>314211792.96666664</v>
      </c>
    </row>
    <row r="5632" spans="1:4">
      <c r="A5632" s="12">
        <v>41075</v>
      </c>
      <c r="B5632" s="7">
        <v>9924514285714.2852</v>
      </c>
      <c r="C5632" s="13">
        <v>8.4160963108224615E-2</v>
      </c>
      <c r="D5632" s="14">
        <v>314220220.73333335</v>
      </c>
    </row>
    <row r="5633" spans="1:4">
      <c r="A5633" s="12">
        <v>41078</v>
      </c>
      <c r="B5633" s="7">
        <v>9945300000000</v>
      </c>
      <c r="C5633" s="13">
        <v>7.9500367863653318E-2</v>
      </c>
      <c r="D5633" s="14">
        <v>314245504.03333336</v>
      </c>
    </row>
    <row r="5634" spans="1:4">
      <c r="A5634" s="12">
        <v>41079</v>
      </c>
      <c r="B5634" s="7">
        <v>9945199999999.998</v>
      </c>
      <c r="C5634" s="13">
        <v>8.1661114097939677E-2</v>
      </c>
      <c r="D5634" s="14">
        <v>314253931.80000001</v>
      </c>
    </row>
    <row r="5635" spans="1:4">
      <c r="A5635" s="12">
        <v>41080</v>
      </c>
      <c r="B5635" s="7">
        <v>9945100000000</v>
      </c>
      <c r="C5635" s="13">
        <v>8.5014437922638922E-2</v>
      </c>
      <c r="D5635" s="14">
        <v>314262359.56666666</v>
      </c>
    </row>
    <row r="5636" spans="1:4">
      <c r="A5636" s="12">
        <v>41081</v>
      </c>
      <c r="B5636" s="7">
        <v>9945000000000</v>
      </c>
      <c r="C5636" s="13">
        <v>8.5664020999867529E-2</v>
      </c>
      <c r="D5636" s="14">
        <v>314270787.33333331</v>
      </c>
    </row>
    <row r="5637" spans="1:4">
      <c r="A5637" s="12">
        <v>41082</v>
      </c>
      <c r="B5637" s="7">
        <v>9944900000000</v>
      </c>
      <c r="C5637" s="13">
        <v>8.3049031033164564E-2</v>
      </c>
      <c r="D5637" s="14">
        <v>314279215.10000002</v>
      </c>
    </row>
    <row r="5638" spans="1:4">
      <c r="A5638" s="12">
        <v>41085</v>
      </c>
      <c r="B5638" s="7">
        <v>9944600000000</v>
      </c>
      <c r="C5638" s="13">
        <v>8.1449238307264318E-2</v>
      </c>
      <c r="D5638" s="14">
        <v>314304498.39999998</v>
      </c>
    </row>
    <row r="5639" spans="1:4">
      <c r="A5639" s="12">
        <v>41086</v>
      </c>
      <c r="B5639" s="7">
        <v>9930800000000.002</v>
      </c>
      <c r="C5639" s="13">
        <v>7.8871421478887899E-2</v>
      </c>
      <c r="D5639" s="14">
        <v>314312926.16666669</v>
      </c>
    </row>
    <row r="5640" spans="1:4">
      <c r="A5640" s="12">
        <v>41087</v>
      </c>
      <c r="B5640" s="7">
        <v>9917000000000</v>
      </c>
      <c r="C5640" s="13">
        <v>7.7924804943263454E-2</v>
      </c>
      <c r="D5640" s="14">
        <v>314321353.93333334</v>
      </c>
    </row>
    <row r="5641" spans="1:4">
      <c r="A5641" s="12">
        <v>41088</v>
      </c>
      <c r="B5641" s="7">
        <v>9903200000000</v>
      </c>
      <c r="C5641" s="13">
        <v>8.1515209878197284E-2</v>
      </c>
      <c r="D5641" s="14">
        <v>314329781.69999999</v>
      </c>
    </row>
    <row r="5642" spans="1:4">
      <c r="A5642" s="12">
        <v>41089</v>
      </c>
      <c r="B5642" s="7">
        <v>9889400000000</v>
      </c>
      <c r="C5642" s="13">
        <v>7.2996341068914089E-2</v>
      </c>
      <c r="D5642" s="14">
        <v>314338209.46666664</v>
      </c>
    </row>
    <row r="5643" spans="1:4">
      <c r="A5643" s="12">
        <v>41092</v>
      </c>
      <c r="B5643" s="7">
        <v>9848000000000</v>
      </c>
      <c r="C5643" s="13">
        <v>7.3953430176409485E-2</v>
      </c>
      <c r="D5643" s="14">
        <v>314363220.90322578</v>
      </c>
    </row>
    <row r="5644" spans="1:4">
      <c r="A5644" s="12">
        <v>41093</v>
      </c>
      <c r="B5644" s="7">
        <v>9862342857142.8574</v>
      </c>
      <c r="C5644" s="13">
        <v>6.9316061437173823E-2</v>
      </c>
      <c r="D5644" s="14">
        <v>314371376.80645162</v>
      </c>
    </row>
    <row r="5645" spans="1:4">
      <c r="A5645" s="12">
        <v>41095</v>
      </c>
      <c r="B5645" s="7">
        <v>9891028571428.5703</v>
      </c>
      <c r="C5645" s="13">
        <v>6.8672865633383762E-2</v>
      </c>
      <c r="D5645" s="14">
        <v>314387688.61290324</v>
      </c>
    </row>
    <row r="5646" spans="1:4">
      <c r="A5646" s="12">
        <v>41096</v>
      </c>
      <c r="B5646" s="7">
        <v>9905371428571.4277</v>
      </c>
      <c r="C5646" s="13">
        <v>7.4720235936272764E-2</v>
      </c>
      <c r="D5646" s="14">
        <v>314395844.51612902</v>
      </c>
    </row>
    <row r="5647" spans="1:4">
      <c r="A5647" s="12">
        <v>41099</v>
      </c>
      <c r="B5647" s="7">
        <v>9948400000000</v>
      </c>
      <c r="C5647" s="13">
        <v>7.0918250789550497E-2</v>
      </c>
      <c r="D5647" s="14">
        <v>314420312.22580647</v>
      </c>
    </row>
    <row r="5648" spans="1:4">
      <c r="A5648" s="12">
        <v>41100</v>
      </c>
      <c r="B5648" s="7">
        <v>9954657142857.1426</v>
      </c>
      <c r="C5648" s="13">
        <v>7.6098875291487122E-2</v>
      </c>
      <c r="D5648" s="14">
        <v>314428468.12903225</v>
      </c>
    </row>
    <row r="5649" spans="1:4">
      <c r="A5649" s="12">
        <v>41101</v>
      </c>
      <c r="B5649" s="7">
        <v>9960914285714.2852</v>
      </c>
      <c r="C5649" s="13">
        <v>7.1681111750821494E-2</v>
      </c>
      <c r="D5649" s="14">
        <v>314436624.03225809</v>
      </c>
    </row>
    <row r="5650" spans="1:4">
      <c r="A5650" s="12">
        <v>41102</v>
      </c>
      <c r="B5650" s="7">
        <v>9967171428571.4277</v>
      </c>
      <c r="C5650" s="13">
        <v>7.1072846699030065E-2</v>
      </c>
      <c r="D5650" s="14">
        <v>314444779.93548387</v>
      </c>
    </row>
    <row r="5651" spans="1:4">
      <c r="A5651" s="12">
        <v>41103</v>
      </c>
      <c r="B5651" s="7">
        <v>9973428571428.5723</v>
      </c>
      <c r="C5651" s="13">
        <v>7.0301096530422977E-2</v>
      </c>
      <c r="D5651" s="14">
        <v>314452935.83870965</v>
      </c>
    </row>
    <row r="5652" spans="1:4">
      <c r="A5652" s="12">
        <v>41106</v>
      </c>
      <c r="B5652" s="7">
        <v>9992200000000</v>
      </c>
      <c r="C5652" s="13">
        <v>7.1228829263152535E-2</v>
      </c>
      <c r="D5652" s="14">
        <v>314477403.54838711</v>
      </c>
    </row>
    <row r="5653" spans="1:4">
      <c r="A5653" s="12">
        <v>41107</v>
      </c>
      <c r="B5653" s="7">
        <v>9991214285714.2871</v>
      </c>
      <c r="C5653" s="13">
        <v>7.090929347724341E-2</v>
      </c>
      <c r="D5653" s="14">
        <v>314485559.45161289</v>
      </c>
    </row>
    <row r="5654" spans="1:4">
      <c r="A5654" s="12">
        <v>41108</v>
      </c>
      <c r="B5654" s="7">
        <v>9990228571428.5723</v>
      </c>
      <c r="C5654" s="13">
        <v>6.6275922912642463E-2</v>
      </c>
      <c r="D5654" s="14">
        <v>314493715.35483873</v>
      </c>
    </row>
    <row r="5655" spans="1:4">
      <c r="A5655" s="12">
        <v>41109</v>
      </c>
      <c r="B5655" s="7">
        <v>9989242857142.8574</v>
      </c>
      <c r="C5655" s="13">
        <v>6.397650724596908E-2</v>
      </c>
      <c r="D5655" s="14">
        <v>314501871.25806451</v>
      </c>
    </row>
    <row r="5656" spans="1:4">
      <c r="A5656" s="12">
        <v>41110</v>
      </c>
      <c r="B5656" s="7">
        <v>9988257142857.1426</v>
      </c>
      <c r="C5656" s="13">
        <v>6.3017571164642031E-2</v>
      </c>
      <c r="D5656" s="14">
        <v>314510027.16129035</v>
      </c>
    </row>
    <row r="5657" spans="1:4">
      <c r="A5657" s="12">
        <v>41113</v>
      </c>
      <c r="B5657" s="7">
        <v>9985300000000</v>
      </c>
      <c r="C5657" s="13">
        <v>6.4568689293106926E-2</v>
      </c>
      <c r="D5657" s="14">
        <v>314534494.87096775</v>
      </c>
    </row>
    <row r="5658" spans="1:4">
      <c r="A5658" s="12">
        <v>41114</v>
      </c>
      <c r="B5658" s="7">
        <v>9974199999999.998</v>
      </c>
      <c r="C5658" s="13">
        <v>6.2882440968597908E-2</v>
      </c>
      <c r="D5658" s="14">
        <v>314542650.77419353</v>
      </c>
    </row>
    <row r="5659" spans="1:4">
      <c r="A5659" s="12">
        <v>41115</v>
      </c>
      <c r="B5659" s="7">
        <v>9963100000000</v>
      </c>
      <c r="C5659" s="13">
        <v>6.4891035399820038E-2</v>
      </c>
      <c r="D5659" s="14">
        <v>314550806.67741936</v>
      </c>
    </row>
    <row r="5660" spans="1:4">
      <c r="A5660" s="12">
        <v>41116</v>
      </c>
      <c r="B5660" s="7">
        <v>9952000000000</v>
      </c>
      <c r="C5660" s="13">
        <v>6.3816026627982025E-2</v>
      </c>
      <c r="D5660" s="14">
        <v>314558962.58064514</v>
      </c>
    </row>
    <row r="5661" spans="1:4">
      <c r="A5661" s="12">
        <v>41117</v>
      </c>
      <c r="B5661" s="7">
        <v>9940900000000</v>
      </c>
      <c r="C5661" s="13">
        <v>6.5328180524100457E-2</v>
      </c>
      <c r="D5661" s="14">
        <v>314567118.48387098</v>
      </c>
    </row>
    <row r="5662" spans="1:4">
      <c r="A5662" s="12">
        <v>41120</v>
      </c>
      <c r="B5662" s="7">
        <v>9907600000000</v>
      </c>
      <c r="C5662" s="13">
        <v>6.1478511529814518E-2</v>
      </c>
      <c r="D5662" s="14">
        <v>314591586.19354838</v>
      </c>
    </row>
    <row r="5663" spans="1:4">
      <c r="A5663" s="12">
        <v>41121</v>
      </c>
      <c r="B5663" s="7">
        <v>9909828571428.5723</v>
      </c>
      <c r="C5663" s="13">
        <v>6.258287175871903E-2</v>
      </c>
      <c r="D5663" s="14">
        <v>314599742.09677422</v>
      </c>
    </row>
    <row r="5664" spans="1:4">
      <c r="A5664" s="12">
        <v>41122</v>
      </c>
      <c r="B5664" s="7">
        <v>9912057142857.1445</v>
      </c>
      <c r="C5664" s="13">
        <v>6.2766164164443083E-2</v>
      </c>
      <c r="D5664" s="14">
        <v>314607898</v>
      </c>
    </row>
    <row r="5665" spans="1:4">
      <c r="A5665" s="12">
        <v>41123</v>
      </c>
      <c r="B5665" s="7">
        <v>9914285714285.7148</v>
      </c>
      <c r="C5665" s="13">
        <v>6.917324669034533E-2</v>
      </c>
      <c r="D5665" s="14">
        <v>314616053.90322578</v>
      </c>
    </row>
    <row r="5666" spans="1:4">
      <c r="A5666" s="12">
        <v>41124</v>
      </c>
      <c r="B5666" s="7">
        <v>9916514285714.2852</v>
      </c>
      <c r="C5666" s="13">
        <v>6.7473770109553702E-2</v>
      </c>
      <c r="D5666" s="14">
        <v>314624209.80645162</v>
      </c>
    </row>
    <row r="5667" spans="1:4">
      <c r="A5667" s="12">
        <v>41127</v>
      </c>
      <c r="B5667" s="7">
        <v>9923200000000</v>
      </c>
      <c r="C5667" s="13">
        <v>6.6220485623900441E-2</v>
      </c>
      <c r="D5667" s="14">
        <v>314648677.51612902</v>
      </c>
    </row>
    <row r="5668" spans="1:4">
      <c r="A5668" s="12">
        <v>41128</v>
      </c>
      <c r="B5668" s="7">
        <v>9936700000000</v>
      </c>
      <c r="C5668" s="13">
        <v>6.4186746899368236E-2</v>
      </c>
      <c r="D5668" s="14">
        <v>314656833.41935486</v>
      </c>
    </row>
    <row r="5669" spans="1:4">
      <c r="A5669" s="12">
        <v>41129</v>
      </c>
      <c r="B5669" s="7">
        <v>9950200000000</v>
      </c>
      <c r="C5669" s="13">
        <v>6.5019835785937063E-2</v>
      </c>
      <c r="D5669" s="14">
        <v>314664989.32258064</v>
      </c>
    </row>
    <row r="5670" spans="1:4">
      <c r="A5670" s="12">
        <v>41130</v>
      </c>
      <c r="B5670" s="7">
        <v>9963700000000</v>
      </c>
      <c r="C5670" s="13">
        <v>6.4761041193682936E-2</v>
      </c>
      <c r="D5670" s="14">
        <v>314673145.22580647</v>
      </c>
    </row>
    <row r="5671" spans="1:4">
      <c r="A5671" s="12">
        <v>41131</v>
      </c>
      <c r="B5671" s="7">
        <v>9977200000000</v>
      </c>
      <c r="C5671" s="13">
        <v>6.9041115060818045E-2</v>
      </c>
      <c r="D5671" s="14">
        <v>314681301.12903225</v>
      </c>
    </row>
    <row r="5672" spans="1:4">
      <c r="A5672" s="12">
        <v>41134</v>
      </c>
      <c r="B5672" s="7">
        <v>10017700000000</v>
      </c>
      <c r="C5672" s="13">
        <v>7.0171774192936937E-2</v>
      </c>
      <c r="D5672" s="14">
        <v>314705768.83870965</v>
      </c>
    </row>
    <row r="5673" spans="1:4">
      <c r="A5673" s="12">
        <v>41135</v>
      </c>
      <c r="B5673" s="7">
        <v>10020714285714.287</v>
      </c>
      <c r="C5673" s="13">
        <v>6.7233336098388982E-2</v>
      </c>
      <c r="D5673" s="14">
        <v>314713924.74193549</v>
      </c>
    </row>
    <row r="5674" spans="1:4">
      <c r="A5674" s="12">
        <v>41136</v>
      </c>
      <c r="B5674" s="7">
        <v>10023728571428.572</v>
      </c>
      <c r="C5674" s="13">
        <v>6.8701290670776377E-2</v>
      </c>
      <c r="D5674" s="14">
        <v>314722080.64516127</v>
      </c>
    </row>
    <row r="5675" spans="1:4">
      <c r="A5675" s="12">
        <v>41137</v>
      </c>
      <c r="B5675" s="7">
        <v>10026742857142.857</v>
      </c>
      <c r="C5675" s="13">
        <v>6.8488746695758829E-2</v>
      </c>
      <c r="D5675" s="14">
        <v>314730236.54838711</v>
      </c>
    </row>
    <row r="5676" spans="1:4">
      <c r="A5676" s="12">
        <v>41138</v>
      </c>
      <c r="B5676" s="7">
        <v>10029757142857.143</v>
      </c>
      <c r="C5676" s="13">
        <v>6.8405803583923452E-2</v>
      </c>
      <c r="D5676" s="14">
        <v>314738392.45161289</v>
      </c>
    </row>
    <row r="5677" spans="1:4">
      <c r="A5677" s="12">
        <v>41141</v>
      </c>
      <c r="B5677" s="7">
        <v>10038800000000</v>
      </c>
      <c r="C5677" s="13">
        <v>6.7011263616955807E-2</v>
      </c>
      <c r="D5677" s="14">
        <v>314762860.16129035</v>
      </c>
    </row>
    <row r="5678" spans="1:4">
      <c r="A5678" s="12">
        <v>41142</v>
      </c>
      <c r="B5678" s="7">
        <v>10034985714285.715</v>
      </c>
      <c r="C5678" s="13">
        <v>6.6727883446757327E-2</v>
      </c>
      <c r="D5678" s="14">
        <v>314771016.06451613</v>
      </c>
    </row>
    <row r="5679" spans="1:4">
      <c r="A5679" s="12">
        <v>41143</v>
      </c>
      <c r="B5679" s="7">
        <v>10031171428571.428</v>
      </c>
      <c r="C5679" s="13">
        <v>6.535255024403526E-2</v>
      </c>
      <c r="D5679" s="14">
        <v>314779171.96774191</v>
      </c>
    </row>
    <row r="5680" spans="1:4">
      <c r="A5680" s="12">
        <v>41144</v>
      </c>
      <c r="B5680" s="7">
        <v>10027357142857.143</v>
      </c>
      <c r="C5680" s="13">
        <v>6.6496368267180889E-2</v>
      </c>
      <c r="D5680" s="14">
        <v>314787327.87096775</v>
      </c>
    </row>
    <row r="5681" spans="1:4">
      <c r="A5681" s="12">
        <v>41145</v>
      </c>
      <c r="B5681" s="7">
        <v>10023542857142.857</v>
      </c>
      <c r="C5681" s="13">
        <v>6.8961981749057308E-2</v>
      </c>
      <c r="D5681" s="14">
        <v>314795483.77419353</v>
      </c>
    </row>
    <row r="5682" spans="1:4">
      <c r="A5682" s="12">
        <v>41148</v>
      </c>
      <c r="B5682" s="7">
        <v>10012100000000</v>
      </c>
      <c r="C5682" s="13">
        <v>7.0360766709595055E-2</v>
      </c>
      <c r="D5682" s="14">
        <v>314819951.48387098</v>
      </c>
    </row>
    <row r="5683" spans="1:4">
      <c r="A5683" s="12">
        <v>41149</v>
      </c>
      <c r="B5683" s="7">
        <v>10007885714285.715</v>
      </c>
      <c r="C5683" s="13">
        <v>7.0912438654302259E-2</v>
      </c>
      <c r="D5683" s="14">
        <v>314828107.38709676</v>
      </c>
    </row>
    <row r="5684" spans="1:4">
      <c r="A5684" s="12">
        <v>41150</v>
      </c>
      <c r="B5684" s="7">
        <v>10003671428571.43</v>
      </c>
      <c r="C5684" s="13">
        <v>7.0883960949215313E-2</v>
      </c>
      <c r="D5684" s="14">
        <v>314836263.2903226</v>
      </c>
    </row>
    <row r="5685" spans="1:4">
      <c r="A5685" s="12">
        <v>41151</v>
      </c>
      <c r="B5685" s="7">
        <v>9999457142857.1426</v>
      </c>
      <c r="C5685" s="13">
        <v>6.8541252381021628E-2</v>
      </c>
      <c r="D5685" s="14">
        <v>314844419.19354838</v>
      </c>
    </row>
    <row r="5686" spans="1:4">
      <c r="A5686" s="12">
        <v>41152</v>
      </c>
      <c r="B5686" s="7">
        <v>9995242857142.8574</v>
      </c>
      <c r="C5686" s="13">
        <v>6.6214060165674146E-2</v>
      </c>
      <c r="D5686" s="14">
        <v>314852575.09677422</v>
      </c>
    </row>
    <row r="5687" spans="1:4">
      <c r="A5687" s="12">
        <v>41156</v>
      </c>
      <c r="B5687" s="7">
        <v>9996757142857.1426</v>
      </c>
      <c r="C5687" s="13">
        <v>6.5618551914379389E-2</v>
      </c>
      <c r="D5687" s="14">
        <v>314886014.30000001</v>
      </c>
    </row>
    <row r="5688" spans="1:4">
      <c r="A5688" s="12">
        <v>41157</v>
      </c>
      <c r="B5688" s="7">
        <v>10010914285714.287</v>
      </c>
      <c r="C5688" s="13">
        <v>6.6956140365247802E-2</v>
      </c>
      <c r="D5688" s="14">
        <v>314894442.06666666</v>
      </c>
    </row>
    <row r="5689" spans="1:4">
      <c r="A5689" s="12">
        <v>41158</v>
      </c>
      <c r="B5689" s="7">
        <v>10025071428571.43</v>
      </c>
      <c r="C5689" s="13">
        <v>6.7279163359621655E-2</v>
      </c>
      <c r="D5689" s="14">
        <v>314902869.83333331</v>
      </c>
    </row>
    <row r="5690" spans="1:4">
      <c r="A5690" s="12">
        <v>41159</v>
      </c>
      <c r="B5690" s="7">
        <v>10039228571428.572</v>
      </c>
      <c r="C5690" s="13">
        <v>6.9080555929501838E-2</v>
      </c>
      <c r="D5690" s="14">
        <v>314911297.60000002</v>
      </c>
    </row>
    <row r="5691" spans="1:4">
      <c r="A5691" s="12">
        <v>41162</v>
      </c>
      <c r="B5691" s="7">
        <v>10081700000000</v>
      </c>
      <c r="C5691" s="13">
        <v>6.5885243626631784E-2</v>
      </c>
      <c r="D5691" s="14">
        <v>314936580.89999998</v>
      </c>
    </row>
    <row r="5692" spans="1:4">
      <c r="A5692" s="12">
        <v>41163</v>
      </c>
      <c r="B5692" s="7">
        <v>10088357142857.143</v>
      </c>
      <c r="C5692" s="13">
        <v>6.1728769236472754E-2</v>
      </c>
      <c r="D5692" s="14">
        <v>314945008.66666669</v>
      </c>
    </row>
    <row r="5693" spans="1:4">
      <c r="A5693" s="12">
        <v>41164</v>
      </c>
      <c r="B5693" s="7">
        <v>10095014285714.285</v>
      </c>
      <c r="C5693" s="13">
        <v>6.0336961911111181E-2</v>
      </c>
      <c r="D5693" s="14">
        <v>314953436.43333334</v>
      </c>
    </row>
    <row r="5694" spans="1:4">
      <c r="A5694" s="12">
        <v>41165</v>
      </c>
      <c r="B5694" s="7">
        <v>10101671428571.428</v>
      </c>
      <c r="C5694" s="13">
        <v>6.0164218391940603E-2</v>
      </c>
      <c r="D5694" s="14">
        <v>314961864.19999999</v>
      </c>
    </row>
    <row r="5695" spans="1:4">
      <c r="A5695" s="12">
        <v>41166</v>
      </c>
      <c r="B5695" s="7">
        <v>10108328571428.572</v>
      </c>
      <c r="C5695" s="13">
        <v>6.1697939724434457E-2</v>
      </c>
      <c r="D5695" s="14">
        <v>314970291.96666664</v>
      </c>
    </row>
    <row r="5696" spans="1:4">
      <c r="A5696" s="12">
        <v>41169</v>
      </c>
      <c r="B5696" s="7">
        <v>10128300000000</v>
      </c>
      <c r="C5696" s="13">
        <v>6.4697738714746794E-2</v>
      </c>
      <c r="D5696" s="14">
        <v>314995575.26666665</v>
      </c>
    </row>
    <row r="5697" spans="1:4">
      <c r="A5697" s="12">
        <v>41170</v>
      </c>
      <c r="B5697" s="7">
        <v>10131214285714.285</v>
      </c>
      <c r="C5697" s="13">
        <v>6.7548489987711138E-2</v>
      </c>
      <c r="D5697" s="14">
        <v>315004003.03333336</v>
      </c>
    </row>
    <row r="5698" spans="1:4">
      <c r="A5698" s="12">
        <v>41171</v>
      </c>
      <c r="B5698" s="7">
        <v>10134128571428.572</v>
      </c>
      <c r="C5698" s="13">
        <v>6.9853274154448544E-2</v>
      </c>
      <c r="D5698" s="14">
        <v>315012430.80000001</v>
      </c>
    </row>
    <row r="5699" spans="1:4">
      <c r="A5699" s="12">
        <v>41172</v>
      </c>
      <c r="B5699" s="7">
        <v>10137042857142.857</v>
      </c>
      <c r="C5699" s="13">
        <v>6.8890036048568831E-2</v>
      </c>
      <c r="D5699" s="14">
        <v>315020858.56666666</v>
      </c>
    </row>
    <row r="5700" spans="1:4">
      <c r="A5700" s="12">
        <v>41173</v>
      </c>
      <c r="B5700" s="7">
        <v>10139957142857.143</v>
      </c>
      <c r="C5700" s="13">
        <v>6.6529190617687001E-2</v>
      </c>
      <c r="D5700" s="14">
        <v>315029286.33333331</v>
      </c>
    </row>
    <row r="5701" spans="1:4">
      <c r="A5701" s="12">
        <v>41176</v>
      </c>
      <c r="B5701" s="7">
        <v>10148700000000</v>
      </c>
      <c r="C5701" s="13">
        <v>6.8227341386193407E-2</v>
      </c>
      <c r="D5701" s="14">
        <v>315054569.63333333</v>
      </c>
    </row>
    <row r="5702" spans="1:4">
      <c r="A5702" s="12">
        <v>41177</v>
      </c>
      <c r="B5702" s="7">
        <v>10133942857142.857</v>
      </c>
      <c r="C5702" s="13">
        <v>6.6617025646190042E-2</v>
      </c>
      <c r="D5702" s="14">
        <v>315062997.39999998</v>
      </c>
    </row>
    <row r="5703" spans="1:4">
      <c r="A5703" s="12">
        <v>41178</v>
      </c>
      <c r="B5703" s="7">
        <v>10119185714285.715</v>
      </c>
      <c r="C5703" s="13">
        <v>6.518229438607448E-2</v>
      </c>
      <c r="D5703" s="14">
        <v>315071425.16666669</v>
      </c>
    </row>
    <row r="5704" spans="1:4">
      <c r="A5704" s="12">
        <v>41179</v>
      </c>
      <c r="B5704" s="7">
        <v>10104428571428.572</v>
      </c>
      <c r="C5704" s="13">
        <v>5.8819513357121433E-2</v>
      </c>
      <c r="D5704" s="14">
        <v>315079852.93333334</v>
      </c>
    </row>
    <row r="5705" spans="1:4">
      <c r="A5705" s="12">
        <v>41180</v>
      </c>
      <c r="B5705" s="7">
        <v>10089671428571.428</v>
      </c>
      <c r="C5705" s="13">
        <v>5.8268163404652226E-2</v>
      </c>
      <c r="D5705" s="14">
        <v>315088280.69999999</v>
      </c>
    </row>
    <row r="5706" spans="1:4">
      <c r="A5706" s="12">
        <v>41183</v>
      </c>
      <c r="B5706" s="7">
        <v>10045400000000</v>
      </c>
      <c r="C5706" s="13">
        <v>5.5516904374431228E-2</v>
      </c>
      <c r="D5706" s="14">
        <v>315113564</v>
      </c>
    </row>
    <row r="5707" spans="1:4">
      <c r="A5707" s="12">
        <v>41184</v>
      </c>
      <c r="B5707" s="7">
        <v>10059828571428.57</v>
      </c>
      <c r="C5707" s="13">
        <v>5.5039539559708903E-2</v>
      </c>
      <c r="D5707" s="14">
        <v>315121719.90322578</v>
      </c>
    </row>
    <row r="5708" spans="1:4">
      <c r="A5708" s="12">
        <v>41185</v>
      </c>
      <c r="B5708" s="7">
        <v>10074257142857.143</v>
      </c>
      <c r="C5708" s="13">
        <v>5.9221400291080445E-2</v>
      </c>
      <c r="D5708" s="14">
        <v>315129875.80645162</v>
      </c>
    </row>
    <row r="5709" spans="1:4">
      <c r="A5709" s="12">
        <v>41186</v>
      </c>
      <c r="B5709" s="7">
        <v>10088685714285.713</v>
      </c>
      <c r="C5709" s="13">
        <v>5.7087976918917316E-2</v>
      </c>
      <c r="D5709" s="14">
        <v>315138031.7096774</v>
      </c>
    </row>
    <row r="5710" spans="1:4">
      <c r="A5710" s="12">
        <v>41187</v>
      </c>
      <c r="B5710" s="7">
        <v>10103114285714.285</v>
      </c>
      <c r="C5710" s="13">
        <v>5.8235930501694871E-2</v>
      </c>
      <c r="D5710" s="14">
        <v>315146187.61290324</v>
      </c>
    </row>
    <row r="5711" spans="1:4">
      <c r="A5711" s="12">
        <v>41190</v>
      </c>
      <c r="B5711" s="7">
        <v>10146400000000</v>
      </c>
      <c r="C5711" s="13">
        <v>5.8422056558830017E-2</v>
      </c>
      <c r="D5711" s="14">
        <v>315170655.32258064</v>
      </c>
    </row>
    <row r="5712" spans="1:4">
      <c r="A5712" s="12">
        <v>41191</v>
      </c>
      <c r="B5712" s="7">
        <v>10152528571428.57</v>
      </c>
      <c r="C5712" s="13">
        <v>5.5764446597474072E-2</v>
      </c>
      <c r="D5712" s="14">
        <v>315178811.22580647</v>
      </c>
    </row>
    <row r="5713" spans="1:4">
      <c r="A5713" s="12">
        <v>41192</v>
      </c>
      <c r="B5713" s="7">
        <v>10158657142857.143</v>
      </c>
      <c r="C5713" s="13">
        <v>5.6229411654511431E-2</v>
      </c>
      <c r="D5713" s="14">
        <v>315186967.12903225</v>
      </c>
    </row>
    <row r="5714" spans="1:4">
      <c r="A5714" s="12">
        <v>41193</v>
      </c>
      <c r="B5714" s="7">
        <v>10164785714285.713</v>
      </c>
      <c r="C5714" s="13">
        <v>5.3872672061774374E-2</v>
      </c>
      <c r="D5714" s="14">
        <v>315195123.03225809</v>
      </c>
    </row>
    <row r="5715" spans="1:4">
      <c r="A5715" s="12">
        <v>41194</v>
      </c>
      <c r="B5715" s="7">
        <v>10170914285714.285</v>
      </c>
      <c r="C5715" s="13">
        <v>5.3876294462474987E-2</v>
      </c>
      <c r="D5715" s="14">
        <v>315203278.93548387</v>
      </c>
    </row>
    <row r="5716" spans="1:4">
      <c r="A5716" s="12">
        <v>41197</v>
      </c>
      <c r="B5716" s="7">
        <v>10189300000000</v>
      </c>
      <c r="C5716" s="13">
        <v>5.5747032108687568E-2</v>
      </c>
      <c r="D5716" s="14">
        <v>315227746.64516127</v>
      </c>
    </row>
    <row r="5717" spans="1:4">
      <c r="A5717" s="12">
        <v>41198</v>
      </c>
      <c r="B5717" s="7">
        <v>10193800000000</v>
      </c>
      <c r="C5717" s="13">
        <v>5.6391072724944612E-2</v>
      </c>
      <c r="D5717" s="14">
        <v>315235902.54838711</v>
      </c>
    </row>
    <row r="5718" spans="1:4">
      <c r="A5718" s="12">
        <v>41199</v>
      </c>
      <c r="B5718" s="7">
        <v>10198300000000</v>
      </c>
      <c r="C5718" s="13">
        <v>5.5856404478781423E-2</v>
      </c>
      <c r="D5718" s="14">
        <v>315244058.45161289</v>
      </c>
    </row>
    <row r="5719" spans="1:4">
      <c r="A5719" s="12">
        <v>41200</v>
      </c>
      <c r="B5719" s="7">
        <v>10202800000000</v>
      </c>
      <c r="C5719" s="13">
        <v>5.4104173787102139E-2</v>
      </c>
      <c r="D5719" s="14">
        <v>315252214.35483873</v>
      </c>
    </row>
    <row r="5720" spans="1:4">
      <c r="A5720" s="12">
        <v>41201</v>
      </c>
      <c r="B5720" s="7">
        <v>10207300000000</v>
      </c>
      <c r="C5720" s="13">
        <v>5.470578510261228E-2</v>
      </c>
      <c r="D5720" s="14">
        <v>315260370.25806451</v>
      </c>
    </row>
    <row r="5721" spans="1:4">
      <c r="A5721" s="12">
        <v>41204</v>
      </c>
      <c r="B5721" s="7">
        <v>10220800000000</v>
      </c>
      <c r="C5721" s="13">
        <v>5.7948101281486017E-2</v>
      </c>
      <c r="D5721" s="14">
        <v>315284837.96774191</v>
      </c>
    </row>
    <row r="5722" spans="1:4">
      <c r="A5722" s="12">
        <v>41205</v>
      </c>
      <c r="B5722" s="7">
        <v>10211671428571.428</v>
      </c>
      <c r="C5722" s="13">
        <v>5.7765181964921836E-2</v>
      </c>
      <c r="D5722" s="14">
        <v>315292993.87096775</v>
      </c>
    </row>
    <row r="5723" spans="1:4">
      <c r="A5723" s="12">
        <v>41206</v>
      </c>
      <c r="B5723" s="7">
        <v>10202542857142.857</v>
      </c>
      <c r="C5723" s="13">
        <v>5.968324145765197E-2</v>
      </c>
      <c r="D5723" s="14">
        <v>315301149.77419353</v>
      </c>
    </row>
    <row r="5724" spans="1:4">
      <c r="A5724" s="12">
        <v>41207</v>
      </c>
      <c r="B5724" s="7">
        <v>10193414285714.285</v>
      </c>
      <c r="C5724" s="13">
        <v>5.9764793063654134E-2</v>
      </c>
      <c r="D5724" s="14">
        <v>315309305.67741936</v>
      </c>
    </row>
    <row r="5725" spans="1:4">
      <c r="A5725" s="12">
        <v>41208</v>
      </c>
      <c r="B5725" s="7">
        <v>10184285714285.713</v>
      </c>
      <c r="C5725" s="13">
        <v>6.0207557854989678E-2</v>
      </c>
      <c r="D5725" s="14">
        <v>315317461.58064514</v>
      </c>
    </row>
    <row r="5726" spans="1:4">
      <c r="A5726" s="12">
        <v>41211</v>
      </c>
      <c r="B5726" s="7">
        <v>10156900000000</v>
      </c>
      <c r="C5726" s="13">
        <v>5.944493703053752E-2</v>
      </c>
      <c r="D5726" s="14">
        <v>315341929.2903226</v>
      </c>
    </row>
    <row r="5727" spans="1:4">
      <c r="A5727" s="12">
        <v>41212</v>
      </c>
      <c r="B5727" s="7">
        <v>10158471428571.43</v>
      </c>
      <c r="C5727" s="13">
        <v>5.594956109328162E-2</v>
      </c>
      <c r="D5727" s="14">
        <v>315350085.19354838</v>
      </c>
    </row>
    <row r="5728" spans="1:4">
      <c r="A5728" s="12">
        <v>41213</v>
      </c>
      <c r="B5728" s="7">
        <v>10160042857142.857</v>
      </c>
      <c r="C5728" s="13">
        <v>5.5629217998360424E-2</v>
      </c>
      <c r="D5728" s="14">
        <v>315358241.09677422</v>
      </c>
    </row>
    <row r="5729" spans="1:4">
      <c r="A5729" s="12">
        <v>41214</v>
      </c>
      <c r="B5729" s="7">
        <v>10161614285714.285</v>
      </c>
      <c r="C5729" s="13">
        <v>5.507099442026548E-2</v>
      </c>
      <c r="D5729" s="14">
        <v>315366397</v>
      </c>
    </row>
    <row r="5730" spans="1:4">
      <c r="A5730" s="12">
        <v>41215</v>
      </c>
      <c r="B5730" s="7">
        <v>10163185714285.713</v>
      </c>
      <c r="C5730" s="13">
        <v>5.8495095191505961E-2</v>
      </c>
      <c r="D5730" s="14">
        <v>315374824.76666665</v>
      </c>
    </row>
    <row r="5731" spans="1:4">
      <c r="A5731" s="12">
        <v>41218</v>
      </c>
      <c r="B5731" s="7">
        <v>10167900000000</v>
      </c>
      <c r="C5731" s="13">
        <v>5.804197744339034E-2</v>
      </c>
      <c r="D5731" s="14">
        <v>315400108.06666666</v>
      </c>
    </row>
    <row r="5732" spans="1:4">
      <c r="A5732" s="12">
        <v>41219</v>
      </c>
      <c r="B5732" s="7">
        <v>10189771428571.428</v>
      </c>
      <c r="C5732" s="13">
        <v>5.5404067890671364E-2</v>
      </c>
      <c r="D5732" s="14">
        <v>315408535.83333331</v>
      </c>
    </row>
    <row r="5733" spans="1:4">
      <c r="A5733" s="12">
        <v>41220</v>
      </c>
      <c r="B5733" s="7">
        <v>10211642857142.857</v>
      </c>
      <c r="C5733" s="13">
        <v>5.8359164707863453E-2</v>
      </c>
      <c r="D5733" s="14">
        <v>315416963.60000002</v>
      </c>
    </row>
    <row r="5734" spans="1:4">
      <c r="A5734" s="12">
        <v>41221</v>
      </c>
      <c r="B5734" s="7">
        <v>10233514285714.285</v>
      </c>
      <c r="C5734" s="13">
        <v>5.7520554049159484E-2</v>
      </c>
      <c r="D5734" s="14">
        <v>315425391.36666667</v>
      </c>
    </row>
    <row r="5735" spans="1:4">
      <c r="A5735" s="12">
        <v>41222</v>
      </c>
      <c r="B5735" s="7">
        <v>10255385714285.715</v>
      </c>
      <c r="C5735" s="13">
        <v>5.8615739235478664E-2</v>
      </c>
      <c r="D5735" s="14">
        <v>315433819.13333333</v>
      </c>
    </row>
    <row r="5736" spans="1:4">
      <c r="A5736" s="12">
        <v>41225</v>
      </c>
      <c r="B5736" s="7">
        <v>10321000000000</v>
      </c>
      <c r="C5736" s="13">
        <v>5.7836536522332872E-2</v>
      </c>
      <c r="D5736" s="14">
        <v>315459102.43333334</v>
      </c>
    </row>
    <row r="5737" spans="1:4">
      <c r="A5737" s="12">
        <v>41226</v>
      </c>
      <c r="B5737" s="7">
        <v>10316328571428.572</v>
      </c>
      <c r="C5737" s="13">
        <v>5.542235638068941E-2</v>
      </c>
      <c r="D5737" s="14">
        <v>315467530.19999999</v>
      </c>
    </row>
    <row r="5738" spans="1:4">
      <c r="A5738" s="12">
        <v>41227</v>
      </c>
      <c r="B5738" s="7">
        <v>10311657142857.143</v>
      </c>
      <c r="C5738" s="13">
        <v>5.4619320922477475E-2</v>
      </c>
      <c r="D5738" s="14">
        <v>315475957.96666664</v>
      </c>
    </row>
    <row r="5739" spans="1:4">
      <c r="A5739" s="12">
        <v>41228</v>
      </c>
      <c r="B5739" s="7">
        <v>10306985714285.715</v>
      </c>
      <c r="C5739" s="13">
        <v>5.5901442833377051E-2</v>
      </c>
      <c r="D5739" s="14">
        <v>315484385.73333335</v>
      </c>
    </row>
    <row r="5740" spans="1:4">
      <c r="A5740" s="12">
        <v>41229</v>
      </c>
      <c r="B5740" s="7">
        <v>10302314285714.285</v>
      </c>
      <c r="C5740" s="13">
        <v>5.4019578557559435E-2</v>
      </c>
      <c r="D5740" s="14">
        <v>315492813.5</v>
      </c>
    </row>
    <row r="5741" spans="1:4">
      <c r="A5741" s="12">
        <v>41232</v>
      </c>
      <c r="B5741" s="7">
        <v>10288300000000</v>
      </c>
      <c r="C5741" s="13">
        <v>5.3648367535194641E-2</v>
      </c>
      <c r="D5741" s="14">
        <v>315518096.80000001</v>
      </c>
    </row>
    <row r="5742" spans="1:4">
      <c r="A5742" s="12">
        <v>41233</v>
      </c>
      <c r="B5742" s="7">
        <v>10287942857142.855</v>
      </c>
      <c r="C5742" s="13">
        <v>5.3409790505660817E-2</v>
      </c>
      <c r="D5742" s="14">
        <v>315526524.56666666</v>
      </c>
    </row>
    <row r="5743" spans="1:4">
      <c r="A5743" s="12">
        <v>41234</v>
      </c>
      <c r="B5743" s="7">
        <v>10287585714285.713</v>
      </c>
      <c r="C5743" s="13">
        <v>5.2158510772334507E-2</v>
      </c>
      <c r="D5743" s="14">
        <v>315534952.33333331</v>
      </c>
    </row>
    <row r="5744" spans="1:4">
      <c r="A5744" s="12">
        <v>41236</v>
      </c>
      <c r="B5744" s="7">
        <v>10286871428571.428</v>
      </c>
      <c r="C5744" s="13">
        <v>5.1733692325013757E-2</v>
      </c>
      <c r="D5744" s="14">
        <v>315551807.86666667</v>
      </c>
    </row>
    <row r="5745" spans="1:4">
      <c r="A5745" s="12">
        <v>41239</v>
      </c>
      <c r="B5745" s="7">
        <v>10285800000000</v>
      </c>
      <c r="C5745" s="13">
        <v>5.4289051918938437E-2</v>
      </c>
      <c r="D5745" s="14">
        <v>315577091.16666669</v>
      </c>
    </row>
    <row r="5746" spans="1:4">
      <c r="A5746" s="12">
        <v>41240</v>
      </c>
      <c r="B5746" s="7">
        <v>10281757142857.143</v>
      </c>
      <c r="C5746" s="13">
        <v>5.4040408598984721E-2</v>
      </c>
      <c r="D5746" s="14">
        <v>315585518.93333334</v>
      </c>
    </row>
    <row r="5747" spans="1:4">
      <c r="A5747" s="12">
        <v>41241</v>
      </c>
      <c r="B5747" s="7">
        <v>10277714285714.285</v>
      </c>
      <c r="C5747" s="13">
        <v>5.5436025005566728E-2</v>
      </c>
      <c r="D5747" s="14">
        <v>315593946.69999999</v>
      </c>
    </row>
    <row r="5748" spans="1:4">
      <c r="A5748" s="12">
        <v>41242</v>
      </c>
      <c r="B5748" s="7">
        <v>10273671428571.428</v>
      </c>
      <c r="C5748" s="13">
        <v>5.5287409484616176E-2</v>
      </c>
      <c r="D5748" s="14">
        <v>315602374.46666664</v>
      </c>
    </row>
    <row r="5749" spans="1:4">
      <c r="A5749" s="12">
        <v>41243</v>
      </c>
      <c r="B5749" s="7">
        <v>10269628571428.572</v>
      </c>
      <c r="C5749" s="13">
        <v>5.6137344987184014E-2</v>
      </c>
      <c r="D5749" s="14">
        <v>315610802.23333335</v>
      </c>
    </row>
    <row r="5750" spans="1:4">
      <c r="A5750" s="12">
        <v>41246</v>
      </c>
      <c r="B5750" s="7">
        <v>10257500000000</v>
      </c>
      <c r="C5750" s="13">
        <v>5.5589659198406319E-2</v>
      </c>
      <c r="D5750" s="14">
        <v>315634534.97672391</v>
      </c>
    </row>
    <row r="5751" spans="1:4">
      <c r="A5751" s="12">
        <v>41247</v>
      </c>
      <c r="B5751" s="7">
        <v>10271671428571.428</v>
      </c>
      <c r="C5751" s="13">
        <v>5.6695040237164783E-2</v>
      </c>
      <c r="D5751" s="14">
        <v>315642187.4650858</v>
      </c>
    </row>
    <row r="5752" spans="1:4">
      <c r="A5752" s="12">
        <v>41248</v>
      </c>
      <c r="B5752" s="7">
        <v>10285842857142.857</v>
      </c>
      <c r="C5752" s="13">
        <v>5.4638746251540721E-2</v>
      </c>
      <c r="D5752" s="14">
        <v>315649839.95344776</v>
      </c>
    </row>
    <row r="5753" spans="1:4">
      <c r="A5753" s="12">
        <v>41249</v>
      </c>
      <c r="B5753" s="7">
        <v>10300014285714.285</v>
      </c>
      <c r="C5753" s="13">
        <v>5.5997776196885458E-2</v>
      </c>
      <c r="D5753" s="14">
        <v>315657492.44180971</v>
      </c>
    </row>
    <row r="5754" spans="1:4">
      <c r="A5754" s="12">
        <v>41250</v>
      </c>
      <c r="B5754" s="7">
        <v>10314185714285.715</v>
      </c>
      <c r="C5754" s="13">
        <v>5.7930217364265013E-2</v>
      </c>
      <c r="D5754" s="14">
        <v>315665144.93017167</v>
      </c>
    </row>
    <row r="5755" spans="1:4">
      <c r="A5755" s="12">
        <v>41253</v>
      </c>
      <c r="B5755" s="7">
        <v>10356700000000</v>
      </c>
      <c r="C5755" s="13">
        <v>5.9615782165942793E-2</v>
      </c>
      <c r="D5755" s="14">
        <v>315688102.39525747</v>
      </c>
    </row>
    <row r="5756" spans="1:4">
      <c r="A5756" s="12">
        <v>41254</v>
      </c>
      <c r="B5756" s="7">
        <v>10363928571428.572</v>
      </c>
      <c r="C5756" s="13">
        <v>6.0290254996099225E-2</v>
      </c>
      <c r="D5756" s="14">
        <v>315695754.88361943</v>
      </c>
    </row>
    <row r="5757" spans="1:4">
      <c r="A5757" s="12">
        <v>41255</v>
      </c>
      <c r="B5757" s="7">
        <v>10371157142857.143</v>
      </c>
      <c r="C5757" s="13">
        <v>6.0230405792107894E-2</v>
      </c>
      <c r="D5757" s="14">
        <v>315703407.37198138</v>
      </c>
    </row>
    <row r="5758" spans="1:4">
      <c r="A5758" s="12">
        <v>41256</v>
      </c>
      <c r="B5758" s="7">
        <v>10378385714285.715</v>
      </c>
      <c r="C5758" s="13">
        <v>6.1362872672476719E-2</v>
      </c>
      <c r="D5758" s="14">
        <v>315711059.86034334</v>
      </c>
    </row>
    <row r="5759" spans="1:4">
      <c r="A5759" s="12">
        <v>41257</v>
      </c>
      <c r="B5759" s="7">
        <v>10385614285714.285</v>
      </c>
      <c r="C5759" s="13">
        <v>6.1450719015825495E-2</v>
      </c>
      <c r="D5759" s="14">
        <v>315718712.34870529</v>
      </c>
    </row>
    <row r="5760" spans="1:4">
      <c r="A5760" s="12">
        <v>41260</v>
      </c>
      <c r="B5760" s="7">
        <v>10407300000000</v>
      </c>
      <c r="C5760" s="13">
        <v>6.0395642138104708E-2</v>
      </c>
      <c r="D5760" s="14">
        <v>315741669.8137911</v>
      </c>
    </row>
    <row r="5761" spans="1:4">
      <c r="A5761" s="12">
        <v>41261</v>
      </c>
      <c r="B5761" s="7">
        <v>10416471428571.428</v>
      </c>
      <c r="C5761" s="13">
        <v>5.8954047721505941E-2</v>
      </c>
      <c r="D5761" s="14">
        <v>315749322.30215305</v>
      </c>
    </row>
    <row r="5762" spans="1:4">
      <c r="A5762" s="12">
        <v>41262</v>
      </c>
      <c r="B5762" s="7">
        <v>10425642857142.857</v>
      </c>
      <c r="C5762" s="13">
        <v>5.9735133084040382E-2</v>
      </c>
      <c r="D5762" s="14">
        <v>315756974.79051501</v>
      </c>
    </row>
    <row r="5763" spans="1:4">
      <c r="A5763" s="12">
        <v>41263</v>
      </c>
      <c r="B5763" s="7">
        <v>10434814285714.285</v>
      </c>
      <c r="C5763" s="13">
        <v>5.7026923332058083E-2</v>
      </c>
      <c r="D5763" s="14">
        <v>315764627.2788769</v>
      </c>
    </row>
    <row r="5764" spans="1:4">
      <c r="A5764" s="12">
        <v>41264</v>
      </c>
      <c r="B5764" s="7">
        <v>10443985714285.715</v>
      </c>
      <c r="C5764" s="13">
        <v>5.8002952100633672E-2</v>
      </c>
      <c r="D5764" s="14">
        <v>315772279.76723886</v>
      </c>
    </row>
    <row r="5765" spans="1:4">
      <c r="A5765" s="12">
        <v>41267</v>
      </c>
      <c r="B5765" s="7">
        <v>10471500000000</v>
      </c>
      <c r="C5765" s="13">
        <v>5.9792596051222315E-2</v>
      </c>
      <c r="D5765" s="14">
        <v>315795237.23232472</v>
      </c>
    </row>
    <row r="5766" spans="1:4">
      <c r="A5766" s="12">
        <v>41269</v>
      </c>
      <c r="B5766" s="7">
        <v>10477728571428.572</v>
      </c>
      <c r="C5766" s="13">
        <v>5.7705628213537238E-2</v>
      </c>
      <c r="D5766" s="14">
        <v>315810542.20904857</v>
      </c>
    </row>
    <row r="5767" spans="1:4">
      <c r="A5767" s="12">
        <v>41270</v>
      </c>
      <c r="B5767" s="7">
        <v>10480842857142.857</v>
      </c>
      <c r="C5767" s="13">
        <v>5.8398912536249285E-2</v>
      </c>
      <c r="D5767" s="14">
        <v>315818194.69741052</v>
      </c>
    </row>
    <row r="5768" spans="1:4">
      <c r="A5768" s="12">
        <v>41271</v>
      </c>
      <c r="B5768" s="7">
        <v>10483957142857.143</v>
      </c>
      <c r="C5768" s="13">
        <v>5.6559916421477535E-2</v>
      </c>
      <c r="D5768" s="14">
        <v>315825847.18577248</v>
      </c>
    </row>
    <row r="5769" spans="1:4">
      <c r="A5769" s="12">
        <v>41274</v>
      </c>
      <c r="B5769" s="7">
        <v>10493300000000</v>
      </c>
      <c r="C5769" s="13">
        <v>5.7937046800012687E-2</v>
      </c>
      <c r="D5769" s="14">
        <v>315848804.65085828</v>
      </c>
    </row>
  </sheetData>
  <mergeCells count="2">
    <mergeCell ref="I2:K2"/>
    <mergeCell ref="L2:N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9"/>
  <sheetViews>
    <sheetView tabSelected="1" topLeftCell="W1" zoomScale="125" zoomScaleNormal="125" zoomScalePageLayoutView="125" workbookViewId="0">
      <selection activeCell="AJ2" sqref="AJ2:AK22"/>
    </sheetView>
  </sheetViews>
  <sheetFormatPr baseColWidth="10" defaultRowHeight="15" x14ac:dyDescent="0"/>
  <cols>
    <col min="18" max="18" width="12.6640625" bestFit="1" customWidth="1"/>
    <col min="19" max="19" width="12.6640625" customWidth="1"/>
    <col min="20" max="20" width="16.6640625" bestFit="1" customWidth="1"/>
    <col min="21" max="21" width="15.1640625" bestFit="1" customWidth="1"/>
  </cols>
  <sheetData>
    <row r="1" spans="1:37">
      <c r="A1" t="s">
        <v>14</v>
      </c>
      <c r="B1" t="s">
        <v>59</v>
      </c>
      <c r="C1" t="s">
        <v>68</v>
      </c>
      <c r="D1" t="s">
        <v>13</v>
      </c>
      <c r="E1" t="s">
        <v>15</v>
      </c>
      <c r="F1" t="s">
        <v>62</v>
      </c>
      <c r="I1" t="s">
        <v>16</v>
      </c>
      <c r="J1" t="s">
        <v>63</v>
      </c>
      <c r="K1" t="s">
        <v>72</v>
      </c>
      <c r="L1" t="s">
        <v>12</v>
      </c>
      <c r="M1" t="s">
        <v>61</v>
      </c>
      <c r="O1" t="s">
        <v>71</v>
      </c>
      <c r="P1" t="s">
        <v>65</v>
      </c>
      <c r="Q1" t="s">
        <v>64</v>
      </c>
      <c r="R1" t="s">
        <v>66</v>
      </c>
      <c r="S1" t="s">
        <v>69</v>
      </c>
      <c r="T1" t="s">
        <v>70</v>
      </c>
      <c r="U1" t="s">
        <v>57</v>
      </c>
      <c r="AA1" t="s">
        <v>68</v>
      </c>
      <c r="AH1" t="s">
        <v>37</v>
      </c>
    </row>
    <row r="2" spans="1:37">
      <c r="A2">
        <v>1990</v>
      </c>
      <c r="B2">
        <v>3220498918611.269</v>
      </c>
      <c r="C2">
        <f>Macro!P4</f>
        <v>0.44621880100986816</v>
      </c>
      <c r="D2">
        <v>249466088.87214968</v>
      </c>
      <c r="E2">
        <v>0.89473453845005002</v>
      </c>
      <c r="F2" s="7">
        <f>C2*B2/K2/D2</f>
        <v>0.63982137450295173</v>
      </c>
      <c r="G2">
        <f>EXP(P2)</f>
        <v>10720.943727159931</v>
      </c>
      <c r="H2" s="7">
        <f>B2*C2/K2</f>
        <v>159613735.87405431</v>
      </c>
      <c r="I2" s="7">
        <v>127504922</v>
      </c>
      <c r="J2" s="7">
        <f>D2*F2</f>
        <v>159613735.87405431</v>
      </c>
      <c r="K2" s="7">
        <f>O2*C2</f>
        <v>9003.2800638801018</v>
      </c>
      <c r="L2" s="20">
        <f>C2*1000</f>
        <v>446.21880100986817</v>
      </c>
      <c r="M2" s="7">
        <f>B2*C2</f>
        <v>1437047166116.2974</v>
      </c>
      <c r="N2">
        <f t="shared" ref="N2:N24" si="0">I2*LN((M2/M$2)^F2*(B2/B$2)*(I2/I$2)^(-F2-1))/1000000000</f>
        <v>0</v>
      </c>
      <c r="O2" s="7">
        <f>EXP(P2+Q2/2)</f>
        <v>20176.82814687361</v>
      </c>
      <c r="P2">
        <v>9.2799544649999994</v>
      </c>
      <c r="Q2">
        <v>1.2646712769999999</v>
      </c>
      <c r="R2" s="18">
        <v>249464396</v>
      </c>
      <c r="S2" s="44">
        <f>Q2*EXP(-Q2)</f>
        <v>0.35705728472194337</v>
      </c>
      <c r="T2" s="44">
        <f>(EXP(Q2)-1)</f>
        <v>2.5419282314457092</v>
      </c>
      <c r="U2" s="42">
        <f>Energy!B51</f>
        <v>84485125</v>
      </c>
      <c r="V2">
        <f>T2/(EXP(1)-1)</f>
        <v>1.479343021234945</v>
      </c>
      <c r="W2" s="7">
        <f>V2/R2</f>
        <v>5.9300767763065674E-9</v>
      </c>
      <c r="X2" s="42"/>
      <c r="Y2" s="7">
        <f t="shared" ref="Y2:Y24" si="1">B2/I2</f>
        <v>25257.839996257313</v>
      </c>
      <c r="AB2" s="85">
        <v>1990</v>
      </c>
      <c r="AC2" s="85">
        <v>5979.6</v>
      </c>
      <c r="AD2" s="85">
        <v>248.71</v>
      </c>
      <c r="AE2" s="85">
        <v>0</v>
      </c>
      <c r="AF2" s="86"/>
      <c r="AG2">
        <f>AK2^(-0.419)/AD2</f>
        <v>8.2322024827805477E-5</v>
      </c>
      <c r="AH2" s="88">
        <f>AC2/AD2*1000</f>
        <v>24042.459088898719</v>
      </c>
      <c r="AI2">
        <f>B2/D2</f>
        <v>12909.565918042517</v>
      </c>
      <c r="AJ2">
        <f>C2</f>
        <v>0.44621880100986816</v>
      </c>
      <c r="AK2" s="88">
        <f>AC2*C2/AD2*1000</f>
        <v>10728.197267977193</v>
      </c>
    </row>
    <row r="3" spans="1:37">
      <c r="A3">
        <v>1991</v>
      </c>
      <c r="B3">
        <v>3340295765104.4644</v>
      </c>
      <c r="C3">
        <f>Macro!P5</f>
        <v>0.48792529932057166</v>
      </c>
      <c r="D3">
        <v>252181749.93363056</v>
      </c>
      <c r="E3">
        <v>0.89607478002429497</v>
      </c>
      <c r="F3" s="7">
        <f t="shared" ref="F3:F24" si="2">C3*B3/K3/D3</f>
        <v>0.63287450933562672</v>
      </c>
      <c r="G3">
        <f t="shared" ref="G3:G24" si="3">EXP(P3)</f>
        <v>11087.438557482501</v>
      </c>
      <c r="H3" s="7">
        <f t="shared" ref="H3:H24" si="4">B3*C3/K3</f>
        <v>159599401.25264615</v>
      </c>
      <c r="I3" s="7">
        <v>126207851</v>
      </c>
      <c r="J3" s="7">
        <f t="shared" ref="J3:J24" si="5">D3*F3</f>
        <v>159599401.25264615</v>
      </c>
      <c r="K3" s="7">
        <f t="shared" ref="K2:K24" si="6">O3*C3</f>
        <v>10211.910559913906</v>
      </c>
      <c r="L3" s="20">
        <f t="shared" ref="L3:L24" si="7">C3*1000</f>
        <v>487.92529932057164</v>
      </c>
      <c r="M3" s="7">
        <f t="shared" ref="M3:M24" si="8">B3*C3</f>
        <v>1629814811007.8337</v>
      </c>
      <c r="N3" s="7">
        <f t="shared" si="0"/>
        <v>1.677082540953222E-2</v>
      </c>
      <c r="O3" s="7">
        <f t="shared" ref="O3:O24" si="9">EXP(P3+Q3/2)</f>
        <v>20929.249977678614</v>
      </c>
      <c r="P3">
        <v>9.313568085</v>
      </c>
      <c r="Q3">
        <v>1.2706697899999999</v>
      </c>
      <c r="R3" s="18">
        <v>252153092</v>
      </c>
      <c r="S3" s="44">
        <f t="shared" ref="S3:S24" si="10">Q3*EXP(-Q3)</f>
        <v>0.35660532718063997</v>
      </c>
      <c r="T3" s="44">
        <f t="shared" ref="T3:T24" si="11">(EXP(Q3)-1)</f>
        <v>2.5632383847040421</v>
      </c>
      <c r="U3" s="42">
        <f>Energy!B52</f>
        <v>84437971</v>
      </c>
      <c r="V3">
        <f t="shared" ref="V3:V24" si="12">T3/(EXP(1)-1)</f>
        <v>1.4917450340511103</v>
      </c>
      <c r="W3" s="7">
        <f t="shared" ref="W3:W24" si="13">V3/R3</f>
        <v>5.916029116355671E-9</v>
      </c>
      <c r="X3" s="42"/>
      <c r="Y3" s="7">
        <f t="shared" si="1"/>
        <v>26466.624212660623</v>
      </c>
      <c r="AB3" s="85">
        <v>1991</v>
      </c>
      <c r="AC3" s="85">
        <v>6174</v>
      </c>
      <c r="AD3" s="85">
        <v>251.80199999999999</v>
      </c>
      <c r="AE3" s="85">
        <v>0</v>
      </c>
      <c r="AF3" s="86"/>
      <c r="AG3">
        <f>AK3^(-0.419)/AD3</f>
        <v>7.7681419847981932E-5</v>
      </c>
      <c r="AH3" s="88">
        <f t="shared" ref="AH3:AH22" si="14">AC3/AD3*1000</f>
        <v>24519.265136893275</v>
      </c>
      <c r="AI3">
        <f t="shared" ref="AI3:AI22" si="15">B3/D3</f>
        <v>13245.588810386029</v>
      </c>
      <c r="AJ3">
        <f t="shared" ref="AJ3:AJ22" si="16">C3</f>
        <v>0.48792529932057166</v>
      </c>
      <c r="AK3" s="88">
        <f>AC3*C3/AD3*1000</f>
        <v>11963.569781039108</v>
      </c>
    </row>
    <row r="4" spans="1:37">
      <c r="A4">
        <v>1992</v>
      </c>
      <c r="B4">
        <v>3402198356009.0713</v>
      </c>
      <c r="C4">
        <f>Macro!P6</f>
        <v>0.49889806870009257</v>
      </c>
      <c r="D4">
        <v>255011993.7459012</v>
      </c>
      <c r="E4">
        <v>0.87873416736765997</v>
      </c>
      <c r="F4" s="7">
        <f t="shared" si="2"/>
        <v>0.60616965951081925</v>
      </c>
      <c r="G4">
        <f t="shared" si="3"/>
        <v>11425.725193329095</v>
      </c>
      <c r="H4" s="7">
        <f t="shared" si="4"/>
        <v>154580533.42012811</v>
      </c>
      <c r="I4" s="7">
        <v>127105682</v>
      </c>
      <c r="J4" s="7">
        <f t="shared" si="5"/>
        <v>154580533.42012811</v>
      </c>
      <c r="K4" s="7">
        <f t="shared" si="6"/>
        <v>10980.361832071034</v>
      </c>
      <c r="L4" s="20">
        <f t="shared" si="7"/>
        <v>498.89806870009255</v>
      </c>
      <c r="M4" s="7">
        <f t="shared" si="8"/>
        <v>1697350189147.5557</v>
      </c>
      <c r="N4">
        <f t="shared" si="0"/>
        <v>2.0443225445560587E-2</v>
      </c>
      <c r="O4" s="7">
        <f t="shared" si="9"/>
        <v>22009.22898074349</v>
      </c>
      <c r="P4">
        <v>9.343622688</v>
      </c>
      <c r="Q4">
        <v>1.3111889109999999</v>
      </c>
      <c r="R4" s="18">
        <v>255029699</v>
      </c>
      <c r="S4" s="44">
        <f t="shared" si="10"/>
        <v>0.3533646968807056</v>
      </c>
      <c r="T4" s="44">
        <f t="shared" si="11"/>
        <v>2.7105826432985518</v>
      </c>
      <c r="U4" s="42">
        <f>Energy!B53</f>
        <v>85782973</v>
      </c>
      <c r="V4">
        <f t="shared" si="12"/>
        <v>1.5774959604440455</v>
      </c>
      <c r="W4" s="7">
        <f t="shared" si="13"/>
        <v>6.1855382593854121E-9</v>
      </c>
      <c r="X4" s="42"/>
      <c r="Y4" s="7">
        <f t="shared" si="1"/>
        <v>26766.689753563271</v>
      </c>
      <c r="AB4" s="85">
        <v>1992</v>
      </c>
      <c r="AC4" s="85">
        <v>6539.3</v>
      </c>
      <c r="AD4" s="85">
        <v>254.93299999999999</v>
      </c>
      <c r="AE4" s="85">
        <v>0</v>
      </c>
      <c r="AF4" s="86"/>
      <c r="AG4">
        <f>AK4^(-0.419)/AD4</f>
        <v>7.4591941060079029E-5</v>
      </c>
      <c r="AH4" s="88">
        <f t="shared" si="14"/>
        <v>25651.053414034275</v>
      </c>
      <c r="AI4">
        <f t="shared" si="15"/>
        <v>13341.326837352939</v>
      </c>
      <c r="AJ4">
        <f t="shared" si="16"/>
        <v>0.49889806870009257</v>
      </c>
      <c r="AK4" s="88">
        <f>AC4*C4/AD4*1000</f>
        <v>12797.261008384616</v>
      </c>
    </row>
    <row r="5" spans="1:37">
      <c r="A5">
        <v>1993</v>
      </c>
      <c r="B5">
        <v>3437162342857.146</v>
      </c>
      <c r="C5">
        <f>Macro!P7</f>
        <v>0.51779334267943622</v>
      </c>
      <c r="D5">
        <v>257765449.60215846</v>
      </c>
      <c r="E5">
        <v>0.86770962900267801</v>
      </c>
      <c r="F5" s="7">
        <f t="shared" si="2"/>
        <v>0.6006928786623762</v>
      </c>
      <c r="G5">
        <f t="shared" si="3"/>
        <v>11432.296280013115</v>
      </c>
      <c r="H5" s="7">
        <f t="shared" si="4"/>
        <v>154837869.94122222</v>
      </c>
      <c r="I5" s="7">
        <v>128728303</v>
      </c>
      <c r="J5" s="7">
        <f t="shared" si="5"/>
        <v>154837869.94122222</v>
      </c>
      <c r="K5" s="7">
        <f t="shared" si="6"/>
        <v>11494.215074874697</v>
      </c>
      <c r="L5" s="20">
        <f t="shared" si="7"/>
        <v>517.79334267943625</v>
      </c>
      <c r="M5" s="7">
        <f t="shared" si="8"/>
        <v>1779739778839.884</v>
      </c>
      <c r="N5">
        <f t="shared" si="0"/>
        <v>2.2952139782608516E-2</v>
      </c>
      <c r="O5" s="7">
        <f t="shared" si="9"/>
        <v>22198.460519780609</v>
      </c>
      <c r="P5">
        <v>9.3441976360000005</v>
      </c>
      <c r="Q5">
        <v>1.3271611670000001</v>
      </c>
      <c r="R5" s="18">
        <v>257782608</v>
      </c>
      <c r="S5" s="44">
        <f t="shared" si="10"/>
        <v>0.3520018080551417</v>
      </c>
      <c r="T5" s="44">
        <f t="shared" si="11"/>
        <v>2.7703248580816893</v>
      </c>
      <c r="U5" s="42">
        <f>Energy!B54</f>
        <v>87423617</v>
      </c>
      <c r="V5">
        <f t="shared" si="12"/>
        <v>1.6122645378646157</v>
      </c>
      <c r="W5" s="7">
        <f t="shared" si="13"/>
        <v>6.2543573066209942E-9</v>
      </c>
      <c r="X5" s="42"/>
      <c r="Y5" s="7">
        <f t="shared" si="1"/>
        <v>26700.906193544291</v>
      </c>
      <c r="AB5" s="85">
        <v>1993</v>
      </c>
      <c r="AC5" s="85">
        <v>6878.7</v>
      </c>
      <c r="AD5" s="85">
        <v>258.10300000000001</v>
      </c>
      <c r="AE5" s="85">
        <v>0</v>
      </c>
      <c r="AF5" s="86"/>
      <c r="AG5">
        <f>AK5^(-0.419)/AD5</f>
        <v>7.1384103579701463E-5</v>
      </c>
      <c r="AH5" s="88">
        <f t="shared" si="14"/>
        <v>26650.988171388937</v>
      </c>
      <c r="AI5">
        <f t="shared" si="15"/>
        <v>13334.457151500121</v>
      </c>
      <c r="AJ5">
        <f t="shared" si="16"/>
        <v>0.51779334267943622</v>
      </c>
      <c r="AK5" s="88">
        <f>AC5*C5/AD5*1000</f>
        <v>13799.704250973595</v>
      </c>
    </row>
    <row r="6" spans="1:37">
      <c r="A6">
        <v>1994</v>
      </c>
      <c r="B6">
        <v>3482595560614.6851</v>
      </c>
      <c r="C6">
        <f>Macro!P8</f>
        <v>0.54682008904064161</v>
      </c>
      <c r="D6">
        <v>260323142.45122585</v>
      </c>
      <c r="E6">
        <v>0.855386319915037</v>
      </c>
      <c r="F6" s="7">
        <f t="shared" si="2"/>
        <v>0.587094719067495</v>
      </c>
      <c r="G6">
        <f t="shared" si="3"/>
        <v>11620.124376429056</v>
      </c>
      <c r="H6" s="7">
        <f t="shared" si="4"/>
        <v>152834342.18416992</v>
      </c>
      <c r="I6" s="7">
        <v>130571337</v>
      </c>
      <c r="J6" s="7">
        <f t="shared" si="5"/>
        <v>152834342.18416992</v>
      </c>
      <c r="K6" s="7">
        <f t="shared" si="6"/>
        <v>12460.244126631324</v>
      </c>
      <c r="L6" s="20">
        <f t="shared" si="7"/>
        <v>546.82008904064162</v>
      </c>
      <c r="M6" s="7">
        <f t="shared" si="8"/>
        <v>1904353214547.8652</v>
      </c>
      <c r="N6">
        <f t="shared" si="0"/>
        <v>2.6874499977539577E-2</v>
      </c>
      <c r="O6" s="7">
        <f t="shared" si="9"/>
        <v>22786.734387341123</v>
      </c>
      <c r="P6">
        <v>9.3604937340000003</v>
      </c>
      <c r="Q6">
        <v>1.346880173</v>
      </c>
      <c r="R6" s="18">
        <v>260327021</v>
      </c>
      <c r="S6" s="44">
        <f t="shared" si="10"/>
        <v>0.35025660430974509</v>
      </c>
      <c r="T6" s="44">
        <f t="shared" si="11"/>
        <v>2.8454097836479422</v>
      </c>
      <c r="U6" s="42">
        <f>Energy!B55</f>
        <v>89091331</v>
      </c>
      <c r="V6">
        <f t="shared" si="12"/>
        <v>1.6559622155811922</v>
      </c>
      <c r="W6" s="7">
        <f t="shared" si="13"/>
        <v>6.3610846435383756E-9</v>
      </c>
      <c r="X6" s="42"/>
      <c r="Y6" s="7">
        <f t="shared" si="1"/>
        <v>26671.975952997134</v>
      </c>
      <c r="AB6" s="85">
        <v>1994</v>
      </c>
      <c r="AC6" s="85">
        <v>7308.7</v>
      </c>
      <c r="AD6" s="85">
        <v>261.31200000000001</v>
      </c>
      <c r="AE6" s="85">
        <v>0</v>
      </c>
      <c r="AF6" s="86"/>
      <c r="AG6">
        <f>AK6^(-0.419)/AD6</f>
        <v>6.7534325891476383E-5</v>
      </c>
      <c r="AH6" s="88">
        <f t="shared" si="14"/>
        <v>27969.247489590984</v>
      </c>
      <c r="AI6">
        <f t="shared" si="15"/>
        <v>13377.971423601666</v>
      </c>
      <c r="AJ6">
        <f t="shared" si="16"/>
        <v>0.54682008904064161</v>
      </c>
      <c r="AK6" s="88">
        <f>AC6*C6/AD6*1000</f>
        <v>15294.146402657885</v>
      </c>
    </row>
    <row r="7" spans="1:37">
      <c r="A7">
        <v>1995</v>
      </c>
      <c r="B7">
        <v>3549568228571.4258</v>
      </c>
      <c r="C7">
        <f>Macro!P9</f>
        <v>0.5399696735318712</v>
      </c>
      <c r="D7">
        <v>262796488.81248829</v>
      </c>
      <c r="E7">
        <v>0.86965504478875599</v>
      </c>
      <c r="F7" s="7">
        <f t="shared" si="2"/>
        <v>0.56990908975130339</v>
      </c>
      <c r="G7">
        <f t="shared" si="3"/>
        <v>12088.941063826787</v>
      </c>
      <c r="H7" s="7">
        <f t="shared" si="4"/>
        <v>149770107.72896379</v>
      </c>
      <c r="I7" s="7">
        <v>134211927</v>
      </c>
      <c r="J7" s="7">
        <f t="shared" si="5"/>
        <v>149770107.72896379</v>
      </c>
      <c r="K7" s="7">
        <f t="shared" si="6"/>
        <v>12797.341382897033</v>
      </c>
      <c r="L7" s="20">
        <f t="shared" si="7"/>
        <v>539.96967353187119</v>
      </c>
      <c r="M7" s="7">
        <f t="shared" si="8"/>
        <v>1916659197560.8152</v>
      </c>
      <c r="N7">
        <f t="shared" si="0"/>
        <v>2.4284044967509785E-2</v>
      </c>
      <c r="O7" s="7">
        <f t="shared" si="9"/>
        <v>23700.111339941173</v>
      </c>
      <c r="P7">
        <v>9.4000463520000004</v>
      </c>
      <c r="Q7">
        <v>1.3463773459999999</v>
      </c>
      <c r="R7" s="18">
        <v>262803276</v>
      </c>
      <c r="S7" s="44">
        <f t="shared" si="10"/>
        <v>0.35030194099055423</v>
      </c>
      <c r="T7" s="44">
        <f t="shared" si="11"/>
        <v>2.8434766938282667</v>
      </c>
      <c r="U7" s="42">
        <f>Energy!B56</f>
        <v>91029067</v>
      </c>
      <c r="V7">
        <f t="shared" si="12"/>
        <v>1.6548372023338547</v>
      </c>
      <c r="W7" s="7">
        <f t="shared" si="13"/>
        <v>6.2968667191723085E-9</v>
      </c>
      <c r="X7" s="42"/>
      <c r="Y7" s="7">
        <f t="shared" si="1"/>
        <v>26447.48725328581</v>
      </c>
      <c r="AB7" s="85">
        <v>1995</v>
      </c>
      <c r="AC7" s="85">
        <v>7664</v>
      </c>
      <c r="AD7" s="85">
        <v>264.56099999999998</v>
      </c>
      <c r="AE7" s="85">
        <v>0</v>
      </c>
      <c r="AF7" s="86"/>
      <c r="AG7">
        <f>AK7^(-0.419)/AD7</f>
        <v>6.6078911149488161E-5</v>
      </c>
      <c r="AH7" s="88">
        <f t="shared" si="14"/>
        <v>28968.744448350288</v>
      </c>
      <c r="AI7">
        <f t="shared" si="15"/>
        <v>13506.908880750418</v>
      </c>
      <c r="AJ7">
        <f t="shared" si="16"/>
        <v>0.5399696735318712</v>
      </c>
      <c r="AK7" s="88">
        <f>AC7*C7/AD7*1000</f>
        <v>15642.243482403912</v>
      </c>
    </row>
    <row r="8" spans="1:37">
      <c r="A8">
        <v>1996</v>
      </c>
      <c r="B8">
        <v>3719914512471.6665</v>
      </c>
      <c r="C8">
        <f>Macro!P10</f>
        <v>0.45212293234028333</v>
      </c>
      <c r="D8">
        <v>265241974.02825636</v>
      </c>
      <c r="E8">
        <v>0.86789002137492499</v>
      </c>
      <c r="F8" s="7">
        <f t="shared" si="2"/>
        <v>0.56416242213794798</v>
      </c>
      <c r="G8">
        <f t="shared" si="3"/>
        <v>12567.293296904993</v>
      </c>
      <c r="H8" s="7">
        <f t="shared" si="4"/>
        <v>149639554.52043179</v>
      </c>
      <c r="I8" s="7">
        <v>136560855</v>
      </c>
      <c r="J8" s="7">
        <f t="shared" si="5"/>
        <v>149639554.52043179</v>
      </c>
      <c r="K8" s="7">
        <f t="shared" si="6"/>
        <v>11239.398986611019</v>
      </c>
      <c r="L8" s="20">
        <f t="shared" si="7"/>
        <v>452.12293234028334</v>
      </c>
      <c r="M8" s="7">
        <f t="shared" si="8"/>
        <v>1681858657433.8652</v>
      </c>
      <c r="N8">
        <f t="shared" si="0"/>
        <v>1.7150225922726799E-2</v>
      </c>
      <c r="O8" s="7">
        <f t="shared" si="9"/>
        <v>24859.165909664272</v>
      </c>
      <c r="P8">
        <v>9.4388529479999992</v>
      </c>
      <c r="Q8">
        <v>1.3642577300000001</v>
      </c>
      <c r="R8" s="18">
        <v>265228572</v>
      </c>
      <c r="S8" s="44">
        <f t="shared" si="10"/>
        <v>0.34866376793742471</v>
      </c>
      <c r="T8" s="44">
        <f t="shared" si="11"/>
        <v>2.9128176066887619</v>
      </c>
      <c r="U8" s="42">
        <f>Energy!B57</f>
        <v>94022224</v>
      </c>
      <c r="V8">
        <f t="shared" si="12"/>
        <v>1.6951919984517188</v>
      </c>
      <c r="W8" s="7">
        <f t="shared" si="13"/>
        <v>6.3914380930713555E-9</v>
      </c>
      <c r="X8" s="42"/>
      <c r="Y8" s="7">
        <f t="shared" si="1"/>
        <v>27239.976730313138</v>
      </c>
      <c r="AB8" s="85">
        <v>1996</v>
      </c>
      <c r="AC8" s="85">
        <v>8100.2</v>
      </c>
      <c r="AD8" s="85">
        <v>267.85000000000002</v>
      </c>
      <c r="AE8" s="85">
        <v>0</v>
      </c>
      <c r="AF8" s="86"/>
      <c r="AG8">
        <f>AK8^(-0.419)/AD8</f>
        <v>6.905303106472034E-5</v>
      </c>
      <c r="AH8" s="88">
        <f t="shared" si="14"/>
        <v>30241.55310808288</v>
      </c>
      <c r="AI8">
        <f t="shared" si="15"/>
        <v>14024.607251925301</v>
      </c>
      <c r="AJ8">
        <f t="shared" si="16"/>
        <v>0.45212293234028333</v>
      </c>
      <c r="AK8" s="88">
        <f>AC8*C8/AD8*1000</f>
        <v>13672.899669750841</v>
      </c>
    </row>
    <row r="9" spans="1:37">
      <c r="A9">
        <v>1997</v>
      </c>
      <c r="B9">
        <v>3906121712018.1509</v>
      </c>
      <c r="C9">
        <f>Macro!P11</f>
        <v>0.46762674818883765</v>
      </c>
      <c r="D9">
        <v>267776874.99609739</v>
      </c>
      <c r="E9">
        <v>0.87782043898196704</v>
      </c>
      <c r="F9" s="7">
        <f t="shared" si="2"/>
        <v>0.5544423361834645</v>
      </c>
      <c r="G9">
        <f t="shared" si="3"/>
        <v>13245.382074672474</v>
      </c>
      <c r="H9" s="7">
        <f t="shared" si="4"/>
        <v>148466836.14874378</v>
      </c>
      <c r="I9" s="7">
        <v>139348776</v>
      </c>
      <c r="J9" s="7">
        <f t="shared" si="5"/>
        <v>148466836.14874378</v>
      </c>
      <c r="K9" s="7">
        <f t="shared" si="6"/>
        <v>12303.131403641208</v>
      </c>
      <c r="L9" s="20">
        <f t="shared" si="7"/>
        <v>467.62674818883767</v>
      </c>
      <c r="M9" s="7">
        <f t="shared" si="8"/>
        <v>1826606994220.8633</v>
      </c>
      <c r="N9">
        <f t="shared" si="0"/>
        <v>2.6187715409929618E-2</v>
      </c>
      <c r="O9" s="7">
        <f t="shared" si="9"/>
        <v>26309.725547763024</v>
      </c>
      <c r="P9">
        <v>9.4914042480000003</v>
      </c>
      <c r="Q9">
        <v>1.372579389</v>
      </c>
      <c r="R9" s="18">
        <v>267783607</v>
      </c>
      <c r="S9" s="44">
        <f t="shared" si="10"/>
        <v>0.34788349016265796</v>
      </c>
      <c r="T9" s="44">
        <f t="shared" si="11"/>
        <v>2.9455145984600497</v>
      </c>
      <c r="U9" s="42">
        <f>Energy!B58</f>
        <v>94602213</v>
      </c>
      <c r="V9">
        <f t="shared" si="12"/>
        <v>1.7142208860473063</v>
      </c>
      <c r="W9" s="7">
        <f t="shared" si="13"/>
        <v>6.4015154073539171E-9</v>
      </c>
      <c r="X9" s="42"/>
      <c r="Y9" s="7">
        <f t="shared" si="1"/>
        <v>28031.259578614103</v>
      </c>
      <c r="AB9" s="85">
        <v>1997</v>
      </c>
      <c r="AC9" s="85">
        <v>8608.5</v>
      </c>
      <c r="AD9" s="85">
        <v>271.18</v>
      </c>
      <c r="AE9" s="85">
        <v>0</v>
      </c>
      <c r="AF9" s="86"/>
      <c r="AG9">
        <f>AK9^(-0.419)/AD9</f>
        <v>6.5895363866911392E-5</v>
      </c>
      <c r="AH9" s="88">
        <f t="shared" si="14"/>
        <v>31744.597684195</v>
      </c>
      <c r="AI9">
        <f t="shared" si="15"/>
        <v>14587.22569704751</v>
      </c>
      <c r="AJ9">
        <f t="shared" si="16"/>
        <v>0.46762674818883765</v>
      </c>
      <c r="AK9" s="88">
        <f>AC9*C9/AD9*1000</f>
        <v>14844.622987623014</v>
      </c>
    </row>
    <row r="10" spans="1:37">
      <c r="A10">
        <v>1998</v>
      </c>
      <c r="B10">
        <v>4182437108708.02</v>
      </c>
      <c r="C10">
        <f>Macro!P12</f>
        <v>0.62031062283835225</v>
      </c>
      <c r="D10">
        <v>270256550.15673196</v>
      </c>
      <c r="E10">
        <v>0.88207125512825801</v>
      </c>
      <c r="F10" s="7">
        <f t="shared" si="2"/>
        <v>0.55896070153679689</v>
      </c>
      <c r="G10">
        <f t="shared" si="3"/>
        <v>13863.609742274377</v>
      </c>
      <c r="H10" s="7">
        <f t="shared" si="4"/>
        <v>151062790.87052143</v>
      </c>
      <c r="I10" s="7">
        <v>141759731</v>
      </c>
      <c r="J10" s="7">
        <f t="shared" si="5"/>
        <v>151062790.87052143</v>
      </c>
      <c r="K10" s="7">
        <f t="shared" si="6"/>
        <v>17174.38260563201</v>
      </c>
      <c r="L10" s="20">
        <f t="shared" si="7"/>
        <v>620.31062283835229</v>
      </c>
      <c r="M10" s="7">
        <f t="shared" si="8"/>
        <v>2594410167884.9092</v>
      </c>
      <c r="N10">
        <f t="shared" si="0"/>
        <v>6.0440373207379786E-2</v>
      </c>
      <c r="O10" s="7">
        <f t="shared" si="9"/>
        <v>27686.745919402885</v>
      </c>
      <c r="P10">
        <v>9.5370226819999999</v>
      </c>
      <c r="Q10">
        <v>1.383372818</v>
      </c>
      <c r="R10" s="18">
        <v>270248003</v>
      </c>
      <c r="S10" s="44">
        <f t="shared" si="10"/>
        <v>0.34685507773057572</v>
      </c>
      <c r="T10" s="44">
        <f t="shared" si="11"/>
        <v>2.9883308817365881</v>
      </c>
      <c r="U10" s="42">
        <f>Energy!B59</f>
        <v>95017899</v>
      </c>
      <c r="V10">
        <f t="shared" si="12"/>
        <v>1.7391389655889702</v>
      </c>
      <c r="W10" s="7">
        <f t="shared" si="13"/>
        <v>6.4353443736232534E-9</v>
      </c>
      <c r="X10" s="42"/>
      <c r="Y10" s="7">
        <f t="shared" si="1"/>
        <v>29503.70376131724</v>
      </c>
      <c r="AB10" s="85">
        <v>1998</v>
      </c>
      <c r="AC10" s="85">
        <v>9089.1</v>
      </c>
      <c r="AD10" s="85">
        <v>274.55200000000002</v>
      </c>
      <c r="AE10" s="85">
        <v>0</v>
      </c>
      <c r="AF10" s="86"/>
      <c r="AG10">
        <f>AK10^(-0.419)/AD10</f>
        <v>5.6811412678047945E-5</v>
      </c>
      <c r="AH10" s="88">
        <f t="shared" si="14"/>
        <v>33105.204114338994</v>
      </c>
      <c r="AI10">
        <f t="shared" si="15"/>
        <v>15475.802922380482</v>
      </c>
      <c r="AJ10">
        <f t="shared" si="16"/>
        <v>0.62031062283835225</v>
      </c>
      <c r="AK10" s="88">
        <f>AC10*C10/AD10*1000</f>
        <v>20535.509783356403</v>
      </c>
    </row>
    <row r="11" spans="1:37">
      <c r="A11">
        <v>1999</v>
      </c>
      <c r="B11">
        <v>4491390571428.5762</v>
      </c>
      <c r="C11">
        <f>Macro!P13</f>
        <v>0.52080426567539051</v>
      </c>
      <c r="D11">
        <v>273577338.68396777</v>
      </c>
      <c r="E11">
        <v>0.88971948018352798</v>
      </c>
      <c r="F11" s="7">
        <f t="shared" si="2"/>
        <v>0.56166378244134962</v>
      </c>
      <c r="G11">
        <f t="shared" si="3"/>
        <v>14575.85021050945</v>
      </c>
      <c r="H11" s="7">
        <f t="shared" si="4"/>
        <v>153658482.8354755</v>
      </c>
      <c r="I11" s="7">
        <v>145060839</v>
      </c>
      <c r="J11" s="7">
        <f t="shared" si="5"/>
        <v>153658482.8354755</v>
      </c>
      <c r="K11" s="7">
        <f t="shared" si="6"/>
        <v>15222.949786109632</v>
      </c>
      <c r="L11" s="20">
        <f t="shared" si="7"/>
        <v>520.80426567539052</v>
      </c>
      <c r="M11" s="7">
        <f t="shared" si="8"/>
        <v>2339135368414.2324</v>
      </c>
      <c r="N11">
        <f t="shared" si="0"/>
        <v>5.8722317288207898E-2</v>
      </c>
      <c r="O11" s="7">
        <f t="shared" si="9"/>
        <v>29229.694895774661</v>
      </c>
      <c r="P11">
        <v>9.5871213429999997</v>
      </c>
      <c r="Q11">
        <v>1.391638154</v>
      </c>
      <c r="R11" s="18">
        <v>272690813</v>
      </c>
      <c r="S11" s="44">
        <f t="shared" si="10"/>
        <v>0.34605534062233972</v>
      </c>
      <c r="T11" s="44">
        <f t="shared" si="11"/>
        <v>3.0214323856331848</v>
      </c>
      <c r="U11" s="42">
        <f>Energy!B60</f>
        <v>96651958</v>
      </c>
      <c r="V11">
        <f t="shared" si="12"/>
        <v>1.7584032698191339</v>
      </c>
      <c r="W11" s="7">
        <f t="shared" si="13"/>
        <v>6.4483407067297639E-9</v>
      </c>
      <c r="X11" s="42"/>
      <c r="Y11" s="7">
        <f t="shared" si="1"/>
        <v>30962.116325747822</v>
      </c>
      <c r="AB11" s="85">
        <v>1999</v>
      </c>
      <c r="AC11" s="85">
        <v>9665.7000000000007</v>
      </c>
      <c r="AD11" s="85">
        <v>277.96600000000001</v>
      </c>
      <c r="AE11" s="85">
        <v>0</v>
      </c>
      <c r="AF11" s="86"/>
      <c r="AG11">
        <f>AK11^(-0.419)/AD11</f>
        <v>5.9148188549142313E-5</v>
      </c>
      <c r="AH11" s="88">
        <f t="shared" si="14"/>
        <v>34772.957843765063</v>
      </c>
      <c r="AI11">
        <f t="shared" si="15"/>
        <v>16417.260994767406</v>
      </c>
      <c r="AJ11">
        <f t="shared" si="16"/>
        <v>0.52080426567539051</v>
      </c>
      <c r="AK11" s="88">
        <f>AC11*C11/AD11*1000</f>
        <v>18109.904775183379</v>
      </c>
    </row>
    <row r="12" spans="1:37">
      <c r="A12">
        <v>2000</v>
      </c>
      <c r="B12">
        <v>4760260470453.2695</v>
      </c>
      <c r="C12">
        <f>Macro!P14</f>
        <v>0.33251147569217337</v>
      </c>
      <c r="D12">
        <v>281350758.86122519</v>
      </c>
      <c r="E12">
        <v>0.88497328184473201</v>
      </c>
      <c r="F12" s="7">
        <f t="shared" si="2"/>
        <v>0.54850735437619613</v>
      </c>
      <c r="G12">
        <f t="shared" si="3"/>
        <v>15187.037364162356</v>
      </c>
      <c r="H12" s="7">
        <f t="shared" si="4"/>
        <v>154322960.39470574</v>
      </c>
      <c r="I12" s="7">
        <v>148113768</v>
      </c>
      <c r="J12" s="7">
        <f t="shared" si="5"/>
        <v>154322960.39470574</v>
      </c>
      <c r="K12" s="7">
        <f t="shared" si="6"/>
        <v>10256.680079627591</v>
      </c>
      <c r="L12" s="20">
        <f t="shared" si="7"/>
        <v>332.51147569217335</v>
      </c>
      <c r="M12" s="7">
        <f t="shared" si="8"/>
        <v>1582841233709.5361</v>
      </c>
      <c r="N12">
        <f t="shared" si="0"/>
        <v>3.136497436580777E-2</v>
      </c>
      <c r="O12" s="7">
        <f t="shared" si="9"/>
        <v>30846.093531890132</v>
      </c>
      <c r="P12">
        <v>9.6281975380000002</v>
      </c>
      <c r="Q12">
        <v>1.417135711</v>
      </c>
      <c r="R12" s="18">
        <v>282162411</v>
      </c>
      <c r="S12" s="44">
        <f t="shared" si="10"/>
        <v>0.34352410970524833</v>
      </c>
      <c r="T12" s="44">
        <f t="shared" si="11"/>
        <v>3.1252874862726099</v>
      </c>
      <c r="U12" s="42">
        <f>Energy!B61</f>
        <v>98814459</v>
      </c>
      <c r="V12">
        <f t="shared" si="12"/>
        <v>1.8188445192808489</v>
      </c>
      <c r="W12" s="7">
        <f t="shared" si="13"/>
        <v>6.4460907915932462E-9</v>
      </c>
      <c r="X12" s="42"/>
      <c r="Y12" s="7">
        <f t="shared" si="1"/>
        <v>32139.216594997903</v>
      </c>
      <c r="AB12" s="85">
        <v>2000</v>
      </c>
      <c r="AC12" s="85">
        <v>10289.700000000001</v>
      </c>
      <c r="AD12" s="85">
        <v>282.16199999999998</v>
      </c>
      <c r="AE12" s="85">
        <v>0</v>
      </c>
      <c r="AF12" s="86"/>
      <c r="AG12">
        <f>AK12^(-0.419)/AD12</f>
        <v>6.8932914155968314E-5</v>
      </c>
      <c r="AH12" s="88">
        <f t="shared" si="14"/>
        <v>36467.348544453198</v>
      </c>
      <c r="AI12">
        <f t="shared" si="15"/>
        <v>16919.309156017749</v>
      </c>
      <c r="AJ12">
        <f t="shared" si="16"/>
        <v>0.33251147569217337</v>
      </c>
      <c r="AK12" s="88">
        <f>AC12*C12/AD12*1000</f>
        <v>12125.811879096962</v>
      </c>
    </row>
    <row r="13" spans="1:37">
      <c r="A13">
        <v>2001</v>
      </c>
      <c r="B13">
        <v>5161946500867.5625</v>
      </c>
      <c r="C13">
        <f>Macro!P15</f>
        <v>0.36757318787097865</v>
      </c>
      <c r="D13">
        <v>285245278.85638011</v>
      </c>
      <c r="E13">
        <v>0.878005718901266</v>
      </c>
      <c r="F13" s="7">
        <f t="shared" si="2"/>
        <v>0.57300165410165305</v>
      </c>
      <c r="G13">
        <f t="shared" si="3"/>
        <v>15523.938874544254</v>
      </c>
      <c r="H13" s="7">
        <f t="shared" si="4"/>
        <v>163446016.60939309</v>
      </c>
      <c r="I13" s="7">
        <v>148282344</v>
      </c>
      <c r="J13" s="7">
        <f t="shared" si="5"/>
        <v>163446016.60939309</v>
      </c>
      <c r="K13" s="7">
        <f t="shared" si="6"/>
        <v>11608.683835212489</v>
      </c>
      <c r="L13" s="20">
        <f t="shared" si="7"/>
        <v>367.57318787097864</v>
      </c>
      <c r="M13" s="7">
        <f t="shared" si="8"/>
        <v>1897393130943.3335</v>
      </c>
      <c r="N13">
        <f t="shared" si="0"/>
        <v>5.835559086335905E-2</v>
      </c>
      <c r="O13" s="7">
        <f t="shared" si="9"/>
        <v>31581.965764290831</v>
      </c>
      <c r="P13">
        <v>9.6501385549999998</v>
      </c>
      <c r="Q13">
        <v>1.420405956</v>
      </c>
      <c r="R13" s="18">
        <v>284968955</v>
      </c>
      <c r="S13" s="44">
        <f t="shared" si="10"/>
        <v>0.34319267983874768</v>
      </c>
      <c r="T13" s="44">
        <f t="shared" si="11"/>
        <v>3.1388002700622613</v>
      </c>
      <c r="U13" s="42">
        <f>Energy!B62</f>
        <v>96168155</v>
      </c>
      <c r="V13">
        <f t="shared" si="12"/>
        <v>1.8267086446913874</v>
      </c>
      <c r="W13" s="7">
        <f t="shared" si="13"/>
        <v>6.4102022786706267E-9</v>
      </c>
      <c r="X13" s="42"/>
      <c r="Y13" s="7">
        <f t="shared" si="1"/>
        <v>34811.605762501044</v>
      </c>
      <c r="AB13" s="85">
        <v>2001</v>
      </c>
      <c r="AC13" s="85">
        <v>10625.3</v>
      </c>
      <c r="AD13" s="85">
        <v>284.96899999999999</v>
      </c>
      <c r="AE13" s="85">
        <v>0</v>
      </c>
      <c r="AF13" s="86"/>
      <c r="AG13">
        <f>AK13^(-0.419)/AD13</f>
        <v>6.4840530272164933E-5</v>
      </c>
      <c r="AH13" s="88">
        <f>AC13/AD13*1000</f>
        <v>37285.810035477538</v>
      </c>
      <c r="AI13">
        <f t="shared" si="15"/>
        <v>18096.518622720421</v>
      </c>
      <c r="AJ13">
        <f t="shared" si="16"/>
        <v>0.36757318787097865</v>
      </c>
      <c r="AK13" s="88">
        <f>AC13*C13/AD13*1000</f>
        <v>13705.264057092207</v>
      </c>
    </row>
    <row r="14" spans="1:37">
      <c r="A14">
        <v>2002</v>
      </c>
      <c r="B14">
        <v>5551916800000.0244</v>
      </c>
      <c r="C14">
        <f>Macro!P16</f>
        <v>0.38889353605689042</v>
      </c>
      <c r="D14">
        <v>289813502.86562109</v>
      </c>
      <c r="E14">
        <v>0.86703752318248795</v>
      </c>
      <c r="F14" s="7">
        <f t="shared" si="2"/>
        <v>0.60055303543181071</v>
      </c>
      <c r="G14">
        <f t="shared" si="3"/>
        <v>15604.913053787566</v>
      </c>
      <c r="H14" s="7">
        <f t="shared" si="4"/>
        <v>174048378.85507452</v>
      </c>
      <c r="I14" s="7">
        <v>148069056</v>
      </c>
      <c r="J14" s="7">
        <f t="shared" si="5"/>
        <v>174048378.85507452</v>
      </c>
      <c r="K14" s="7">
        <f t="shared" si="6"/>
        <v>12405.197741275686</v>
      </c>
      <c r="L14" s="20">
        <f t="shared" si="7"/>
        <v>388.89353605689041</v>
      </c>
      <c r="M14" s="7">
        <f t="shared" si="8"/>
        <v>2159104556245.6653</v>
      </c>
      <c r="N14">
        <f t="shared" si="0"/>
        <v>8.140440162976334E-2</v>
      </c>
      <c r="O14" s="7">
        <f t="shared" si="9"/>
        <v>31898.698721135224</v>
      </c>
      <c r="P14">
        <v>9.6553410829999997</v>
      </c>
      <c r="Q14">
        <v>1.4299588249999999</v>
      </c>
      <c r="R14" s="18">
        <v>287625193</v>
      </c>
      <c r="S14" s="44">
        <f t="shared" si="10"/>
        <v>0.34221599571723005</v>
      </c>
      <c r="T14" s="44">
        <f t="shared" si="11"/>
        <v>3.1785271375262125</v>
      </c>
      <c r="U14" s="42">
        <f>Energy!B63</f>
        <v>97645118</v>
      </c>
      <c r="V14">
        <f t="shared" si="12"/>
        <v>1.8498287561922919</v>
      </c>
      <c r="W14" s="7">
        <f t="shared" si="13"/>
        <v>6.4313864056834965E-9</v>
      </c>
      <c r="X14" s="42"/>
      <c r="Y14" s="7">
        <f t="shared" si="1"/>
        <v>37495.456174178784</v>
      </c>
      <c r="AB14" s="85">
        <v>2002</v>
      </c>
      <c r="AC14" s="85">
        <v>10980.2</v>
      </c>
      <c r="AD14" s="85">
        <v>287.625</v>
      </c>
      <c r="AE14" s="85">
        <v>0</v>
      </c>
      <c r="AF14" s="86"/>
      <c r="AG14">
        <f>AK14^(-0.419)/AD14</f>
        <v>6.2125079619554079E-5</v>
      </c>
      <c r="AH14" s="88">
        <f t="shared" si="14"/>
        <v>38175.401999130816</v>
      </c>
      <c r="AI14">
        <f t="shared" si="15"/>
        <v>19156.860343302578</v>
      </c>
      <c r="AJ14">
        <f t="shared" si="16"/>
        <v>0.38889353605689042</v>
      </c>
      <c r="AK14" s="88">
        <f>AC14*C14/AD14*1000</f>
        <v>14846.167073835268</v>
      </c>
    </row>
    <row r="15" spans="1:37">
      <c r="A15">
        <v>2003</v>
      </c>
      <c r="B15">
        <v>5940593028571.4238</v>
      </c>
      <c r="C15">
        <f>Macro!P17</f>
        <v>0.30093850786356768</v>
      </c>
      <c r="D15">
        <v>292809922.03008348</v>
      </c>
      <c r="E15">
        <v>0.86155377864652904</v>
      </c>
      <c r="F15" s="7">
        <f t="shared" si="2"/>
        <v>0.62084345392052842</v>
      </c>
      <c r="G15">
        <f t="shared" si="3"/>
        <v>15866.877749455141</v>
      </c>
      <c r="H15" s="7">
        <f t="shared" si="4"/>
        <v>181789123.33535767</v>
      </c>
      <c r="I15" s="7">
        <v>147722206</v>
      </c>
      <c r="J15" s="7">
        <f t="shared" si="5"/>
        <v>181789123.33535767</v>
      </c>
      <c r="K15" s="7">
        <f t="shared" si="6"/>
        <v>9834.2143305516565</v>
      </c>
      <c r="L15" s="20">
        <f t="shared" si="7"/>
        <v>300.93850786356768</v>
      </c>
      <c r="M15" s="7">
        <f t="shared" si="8"/>
        <v>1787753201842.9968</v>
      </c>
      <c r="N15">
        <f t="shared" si="0"/>
        <v>7.5233792121053966E-2</v>
      </c>
      <c r="O15" s="7">
        <f t="shared" si="9"/>
        <v>32678.484386617809</v>
      </c>
      <c r="P15">
        <v>9.6719890549999992</v>
      </c>
      <c r="Q15">
        <v>1.444966231</v>
      </c>
      <c r="R15" s="18">
        <v>290107933</v>
      </c>
      <c r="S15" s="44">
        <f t="shared" si="10"/>
        <v>0.34065662315323991</v>
      </c>
      <c r="T15" s="44">
        <f t="shared" si="11"/>
        <v>3.2417089021339853</v>
      </c>
      <c r="U15" s="42">
        <f>Energy!B64</f>
        <v>97977655</v>
      </c>
      <c r="V15">
        <f t="shared" si="12"/>
        <v>1.8865990714929166</v>
      </c>
      <c r="W15" s="7">
        <f t="shared" si="13"/>
        <v>6.5030937002778091E-9</v>
      </c>
      <c r="X15" s="42"/>
      <c r="Y15" s="7">
        <f t="shared" si="1"/>
        <v>40214.624391484002</v>
      </c>
      <c r="AB15" s="85">
        <v>2003</v>
      </c>
      <c r="AC15" s="85">
        <v>11512.2</v>
      </c>
      <c r="AD15" s="85">
        <v>290.108</v>
      </c>
      <c r="AE15" s="85">
        <v>0</v>
      </c>
      <c r="AF15" s="86"/>
      <c r="AG15">
        <f>AK15^(-0.419)/AD15</f>
        <v>6.7475372377397662E-5</v>
      </c>
      <c r="AH15" s="88">
        <f t="shared" si="14"/>
        <v>39682.463082714021</v>
      </c>
      <c r="AI15">
        <f t="shared" si="15"/>
        <v>20288.223115475859</v>
      </c>
      <c r="AJ15">
        <f t="shared" si="16"/>
        <v>0.30093850786356768</v>
      </c>
      <c r="AK15" s="88">
        <f>AC15*C15/AD15*1000</f>
        <v>11941.98122846307</v>
      </c>
    </row>
    <row r="16" spans="1:37">
      <c r="A16">
        <v>2004</v>
      </c>
      <c r="B16">
        <v>6224969650028.6826</v>
      </c>
      <c r="C16">
        <f>Macro!P18</f>
        <v>0.24642519539996069</v>
      </c>
      <c r="D16">
        <v>295547330.43852311</v>
      </c>
      <c r="E16">
        <v>0.86032740469810498</v>
      </c>
      <c r="F16" s="7">
        <f t="shared" si="2"/>
        <v>0.61590561696337598</v>
      </c>
      <c r="G16">
        <f t="shared" si="3"/>
        <v>16456.913689920111</v>
      </c>
      <c r="H16" s="7">
        <f t="shared" si="4"/>
        <v>182029260.89561734</v>
      </c>
      <c r="I16" s="7">
        <v>149438752</v>
      </c>
      <c r="J16" s="7">
        <f t="shared" si="5"/>
        <v>182029260.89561734</v>
      </c>
      <c r="K16" s="7">
        <f t="shared" si="6"/>
        <v>8427.158110842367</v>
      </c>
      <c r="L16" s="20">
        <f t="shared" si="7"/>
        <v>246.4251953999607</v>
      </c>
      <c r="M16" s="7">
        <f t="shared" si="8"/>
        <v>1533989362367.1431</v>
      </c>
      <c r="N16">
        <f t="shared" si="0"/>
        <v>6.6163117598830548E-2</v>
      </c>
      <c r="O16" s="7">
        <f t="shared" si="9"/>
        <v>34197.63184996022</v>
      </c>
      <c r="P16">
        <v>9.7085009529999997</v>
      </c>
      <c r="Q16">
        <v>1.4628214470000001</v>
      </c>
      <c r="R16" s="18">
        <v>292805298</v>
      </c>
      <c r="S16" s="44">
        <f t="shared" si="10"/>
        <v>0.33876305180848665</v>
      </c>
      <c r="T16" s="44">
        <f t="shared" si="11"/>
        <v>3.3181257200002401</v>
      </c>
      <c r="U16" s="42">
        <f>Energy!B65</f>
        <v>100161797</v>
      </c>
      <c r="V16">
        <f t="shared" si="12"/>
        <v>1.9310718795041526</v>
      </c>
      <c r="W16" s="7">
        <f t="shared" si="13"/>
        <v>6.595071512347268E-9</v>
      </c>
      <c r="X16" s="42"/>
      <c r="Y16" s="7">
        <f t="shared" si="1"/>
        <v>41655.658701089007</v>
      </c>
      <c r="AB16" s="85">
        <v>2004</v>
      </c>
      <c r="AC16" s="85">
        <v>12277</v>
      </c>
      <c r="AD16" s="85">
        <v>292.80500000000001</v>
      </c>
      <c r="AE16" s="85">
        <v>0</v>
      </c>
      <c r="AF16" s="86"/>
      <c r="AG16">
        <f>AK16^(-0.419)/AD16</f>
        <v>7.103496683483982E-5</v>
      </c>
      <c r="AH16" s="88">
        <f t="shared" si="14"/>
        <v>41928.928809275792</v>
      </c>
      <c r="AI16">
        <f t="shared" si="15"/>
        <v>21062.513543236149</v>
      </c>
      <c r="AJ16">
        <f t="shared" si="16"/>
        <v>0.24642519539996069</v>
      </c>
      <c r="AK16" s="88">
        <f>AC16*C16/AD16*1000</f>
        <v>10332.34447473683</v>
      </c>
    </row>
    <row r="17" spans="1:37">
      <c r="A17">
        <v>2005</v>
      </c>
      <c r="B17">
        <v>6495502390438.2549</v>
      </c>
      <c r="C17">
        <f>Macro!P19</f>
        <v>0.18707235271273981</v>
      </c>
      <c r="D17">
        <v>298387000.18801552</v>
      </c>
      <c r="E17">
        <v>0.85431381631853298</v>
      </c>
      <c r="F17" s="7">
        <f t="shared" si="2"/>
        <v>0.58710174223199763</v>
      </c>
      <c r="G17">
        <f t="shared" si="3"/>
        <v>17533.194153274217</v>
      </c>
      <c r="H17" s="7">
        <f t="shared" si="4"/>
        <v>175183527.66976333</v>
      </c>
      <c r="I17" s="7">
        <v>153852734</v>
      </c>
      <c r="J17" s="7">
        <f t="shared" si="5"/>
        <v>175183527.66976333</v>
      </c>
      <c r="K17" s="7">
        <f t="shared" si="6"/>
        <v>6936.3194724628265</v>
      </c>
      <c r="L17" s="20">
        <f t="shared" si="7"/>
        <v>187.07235271273981</v>
      </c>
      <c r="M17" s="7">
        <f t="shared" si="8"/>
        <v>1215128914230.5098</v>
      </c>
      <c r="N17">
        <f t="shared" si="0"/>
        <v>4.6920542632252017E-2</v>
      </c>
      <c r="O17" s="7">
        <f t="shared" si="9"/>
        <v>37078.271438184871</v>
      </c>
      <c r="P17">
        <v>9.7718511719999999</v>
      </c>
      <c r="Q17">
        <v>1.497870459</v>
      </c>
      <c r="R17" s="18">
        <v>295516599</v>
      </c>
      <c r="S17" s="44">
        <f t="shared" si="10"/>
        <v>0.33493256912489738</v>
      </c>
      <c r="T17" s="44">
        <f t="shared" si="11"/>
        <v>3.472155284610257</v>
      </c>
      <c r="U17" s="42">
        <f>Energy!B66</f>
        <v>100281511</v>
      </c>
      <c r="V17">
        <f t="shared" si="12"/>
        <v>2.0207134982764066</v>
      </c>
      <c r="W17" s="7">
        <f t="shared" si="13"/>
        <v>6.8379018475250069E-9</v>
      </c>
      <c r="X17" s="42"/>
      <c r="Y17" s="7">
        <f t="shared" si="1"/>
        <v>42218.959790719447</v>
      </c>
      <c r="AB17" s="85">
        <v>2005</v>
      </c>
      <c r="AC17" s="85">
        <v>13095.4</v>
      </c>
      <c r="AD17" s="85">
        <v>295.517</v>
      </c>
      <c r="AE17" s="85">
        <v>0</v>
      </c>
      <c r="AF17" s="86"/>
      <c r="AG17">
        <f>AK17^(-0.419)/AD17</f>
        <v>7.7187468108973748E-5</v>
      </c>
      <c r="AH17" s="88">
        <f t="shared" si="14"/>
        <v>44313.525110230541</v>
      </c>
      <c r="AI17">
        <f t="shared" si="15"/>
        <v>21768.717760309257</v>
      </c>
      <c r="AJ17">
        <f t="shared" si="16"/>
        <v>0.18707235271273981</v>
      </c>
      <c r="AK17" s="88">
        <f>AC17*C17/AD17*1000</f>
        <v>8289.8353993659002</v>
      </c>
    </row>
    <row r="18" spans="1:37">
      <c r="A18">
        <v>2006</v>
      </c>
      <c r="B18">
        <v>6832054962707.9434</v>
      </c>
      <c r="C18">
        <f>Macro!P20</f>
        <v>0.1675898713769961</v>
      </c>
      <c r="D18">
        <v>301238286.60332346</v>
      </c>
      <c r="E18">
        <v>0.85431382287062096</v>
      </c>
      <c r="F18" s="7">
        <f t="shared" si="2"/>
        <v>0.61167637026539023</v>
      </c>
      <c r="G18">
        <f t="shared" si="3"/>
        <v>17533.192522687226</v>
      </c>
      <c r="H18" s="7">
        <f t="shared" si="4"/>
        <v>184260341.73448622</v>
      </c>
      <c r="I18" s="7">
        <v>153852734</v>
      </c>
      <c r="J18" s="7">
        <f t="shared" si="5"/>
        <v>184260341.73448622</v>
      </c>
      <c r="K18" s="7">
        <f t="shared" si="6"/>
        <v>6213.9427380997677</v>
      </c>
      <c r="L18" s="20">
        <f t="shared" si="7"/>
        <v>167.58987137699611</v>
      </c>
      <c r="M18" s="7">
        <f t="shared" si="8"/>
        <v>1144983212440.7922</v>
      </c>
      <c r="N18">
        <f t="shared" si="0"/>
        <v>4.7752398357808541E-2</v>
      </c>
      <c r="O18" s="7">
        <f t="shared" si="9"/>
        <v>37078.271419645665</v>
      </c>
      <c r="P18">
        <v>9.7718510789999993</v>
      </c>
      <c r="Q18">
        <v>1.497870644</v>
      </c>
      <c r="R18" s="18">
        <v>298379912</v>
      </c>
      <c r="S18" s="44">
        <f t="shared" si="10"/>
        <v>0.33493254852944898</v>
      </c>
      <c r="T18" s="44">
        <f t="shared" si="11"/>
        <v>3.4721561119590607</v>
      </c>
      <c r="U18" s="42">
        <f>Energy!B67</f>
        <v>99629469</v>
      </c>
      <c r="V18">
        <f t="shared" si="12"/>
        <v>2.0207139797741385</v>
      </c>
      <c r="W18" s="7">
        <f t="shared" si="13"/>
        <v>6.772285594662078E-9</v>
      </c>
      <c r="X18" s="42"/>
      <c r="Y18" s="7">
        <f t="shared" si="1"/>
        <v>44406.457948988696</v>
      </c>
      <c r="AB18" s="85">
        <v>2006</v>
      </c>
      <c r="AC18" s="85">
        <v>13857.9</v>
      </c>
      <c r="AD18" s="85">
        <v>298.38</v>
      </c>
      <c r="AE18" s="85">
        <v>0</v>
      </c>
      <c r="AF18" s="86"/>
      <c r="AG18">
        <f>AK18^(-0.419)/AD18</f>
        <v>7.8492428091105472E-5</v>
      </c>
      <c r="AH18" s="88">
        <f t="shared" si="14"/>
        <v>46443.796501105971</v>
      </c>
      <c r="AI18">
        <f t="shared" si="15"/>
        <v>22679.902477683816</v>
      </c>
      <c r="AJ18">
        <f t="shared" si="16"/>
        <v>0.1675898713769961</v>
      </c>
      <c r="AK18" s="88">
        <f>AC18*C18/AD18*1000</f>
        <v>7783.5098818797314</v>
      </c>
    </row>
    <row r="19" spans="1:37">
      <c r="A19">
        <v>2007</v>
      </c>
      <c r="B19">
        <v>7254610870802.5342</v>
      </c>
      <c r="C19">
        <f>Macro!P21</f>
        <v>0.15660570523752124</v>
      </c>
      <c r="D19">
        <v>304083580.05853248</v>
      </c>
      <c r="E19">
        <v>0.85304978805320197</v>
      </c>
      <c r="F19" s="7">
        <f t="shared" si="2"/>
        <v>0.61549813361936889</v>
      </c>
      <c r="G19">
        <f t="shared" si="3"/>
        <v>18171.632549896553</v>
      </c>
      <c r="H19" s="7">
        <f t="shared" si="4"/>
        <v>187162875.99032268</v>
      </c>
      <c r="I19" s="7">
        <v>155570422</v>
      </c>
      <c r="J19" s="7">
        <f t="shared" si="5"/>
        <v>187162875.99032268</v>
      </c>
      <c r="K19" s="7">
        <f t="shared" si="6"/>
        <v>6070.1859043059476</v>
      </c>
      <c r="L19" s="20">
        <f t="shared" si="7"/>
        <v>156.60570523752125</v>
      </c>
      <c r="M19" s="7">
        <f t="shared" si="8"/>
        <v>1136113451645.8188</v>
      </c>
      <c r="N19">
        <f t="shared" si="0"/>
        <v>5.3839810288752392E-2</v>
      </c>
      <c r="O19" s="7">
        <f t="shared" si="9"/>
        <v>38760.949960918719</v>
      </c>
      <c r="P19">
        <v>9.8076170059999992</v>
      </c>
      <c r="Q19">
        <v>1.5151031370000001</v>
      </c>
      <c r="R19" s="18">
        <v>301231207</v>
      </c>
      <c r="S19" s="44">
        <f t="shared" si="10"/>
        <v>0.33299772424368496</v>
      </c>
      <c r="T19" s="44">
        <f t="shared" si="11"/>
        <v>3.5498903646898814</v>
      </c>
      <c r="U19" s="42">
        <f>Energy!B68</f>
        <v>101295961</v>
      </c>
      <c r="V19">
        <f t="shared" si="12"/>
        <v>2.0659535041893697</v>
      </c>
      <c r="W19" s="7">
        <f t="shared" si="13"/>
        <v>6.8583647914984111E-9</v>
      </c>
      <c r="X19" s="42"/>
      <c r="Y19" s="7">
        <f t="shared" si="1"/>
        <v>46632.327517903977</v>
      </c>
      <c r="AB19" s="85">
        <v>2007</v>
      </c>
      <c r="AC19" s="85">
        <v>14480.3</v>
      </c>
      <c r="AD19" s="85">
        <v>301.23099999999999</v>
      </c>
      <c r="AE19" s="85">
        <v>0</v>
      </c>
      <c r="AF19" s="86"/>
      <c r="AG19">
        <f>AK19^(-0.419)/AD19</f>
        <v>7.8844085852123702E-5</v>
      </c>
      <c r="AH19" s="88">
        <f t="shared" si="14"/>
        <v>48070.417719291836</v>
      </c>
      <c r="AI19">
        <f t="shared" si="15"/>
        <v>23857.292358259227</v>
      </c>
      <c r="AJ19">
        <f t="shared" si="16"/>
        <v>0.15660570523752124</v>
      </c>
      <c r="AK19" s="88">
        <f>AC19*C19/AD19*1000</f>
        <v>7528.1016679919348</v>
      </c>
    </row>
    <row r="20" spans="1:37">
      <c r="A20">
        <v>2008</v>
      </c>
      <c r="B20">
        <v>7742567532467.541</v>
      </c>
      <c r="C20">
        <f>Macro!P22</f>
        <v>0.12649323302338653</v>
      </c>
      <c r="D20">
        <v>306692400.95717216</v>
      </c>
      <c r="E20">
        <v>0.85328932864507201</v>
      </c>
      <c r="F20" s="7">
        <f t="shared" si="2"/>
        <v>0.63666380625062735</v>
      </c>
      <c r="G20">
        <f t="shared" si="3"/>
        <v>18617.712881442065</v>
      </c>
      <c r="H20" s="7">
        <f t="shared" si="4"/>
        <v>195259951.34153676</v>
      </c>
      <c r="I20" s="7">
        <v>155434562</v>
      </c>
      <c r="J20" s="7">
        <f t="shared" si="5"/>
        <v>195259951.34153676</v>
      </c>
      <c r="K20" s="7">
        <f t="shared" si="6"/>
        <v>5015.7873765452687</v>
      </c>
      <c r="L20" s="20">
        <f t="shared" si="7"/>
        <v>126.49323302338652</v>
      </c>
      <c r="M20" s="7">
        <f t="shared" si="8"/>
        <v>979382399083.72351</v>
      </c>
      <c r="N20">
        <f t="shared" si="0"/>
        <v>4.801551053956165E-2</v>
      </c>
      <c r="O20" s="7">
        <f t="shared" si="9"/>
        <v>39652.614267657555</v>
      </c>
      <c r="P20">
        <v>9.8318687120000003</v>
      </c>
      <c r="Q20">
        <v>1.512086893</v>
      </c>
      <c r="R20" s="18">
        <v>304093966</v>
      </c>
      <c r="S20" s="44">
        <f t="shared" si="10"/>
        <v>0.33333871360659389</v>
      </c>
      <c r="T20" s="44">
        <f t="shared" si="11"/>
        <v>3.5361874612156932</v>
      </c>
      <c r="U20" s="42">
        <f>Energy!B69</f>
        <v>99274527</v>
      </c>
      <c r="V20">
        <f t="shared" si="12"/>
        <v>2.0579787335509132</v>
      </c>
      <c r="W20" s="7">
        <f t="shared" si="13"/>
        <v>6.7675750381410499E-9</v>
      </c>
      <c r="X20" s="42"/>
      <c r="Y20" s="7">
        <f t="shared" si="1"/>
        <v>49812.393285269085</v>
      </c>
      <c r="AB20" s="85">
        <v>2008</v>
      </c>
      <c r="AC20" s="85">
        <v>14720.3</v>
      </c>
      <c r="AD20" s="85">
        <v>304.09399999999999</v>
      </c>
      <c r="AE20" s="85">
        <v>0</v>
      </c>
      <c r="AF20" s="86"/>
      <c r="AG20">
        <f>AK20^(-0.419)/AD20</f>
        <v>8.5162648994903088E-5</v>
      </c>
      <c r="AH20" s="88">
        <f t="shared" si="14"/>
        <v>48407.071497629018</v>
      </c>
      <c r="AI20">
        <f t="shared" si="15"/>
        <v>25245.384327434793</v>
      </c>
      <c r="AJ20">
        <f t="shared" si="16"/>
        <v>0.12649323302338653</v>
      </c>
      <c r="AK20" s="88">
        <f>AC20*C20/AD20*1000</f>
        <v>6123.1669749293196</v>
      </c>
    </row>
    <row r="21" spans="1:37">
      <c r="A21">
        <v>2009</v>
      </c>
      <c r="B21">
        <v>8379243083900.2539</v>
      </c>
      <c r="C21">
        <f>Macro!P23</f>
        <v>0.19222585932062394</v>
      </c>
      <c r="D21">
        <v>308506437.82311624</v>
      </c>
      <c r="E21">
        <v>0.84071565735243303</v>
      </c>
      <c r="F21" s="7">
        <f t="shared" si="2"/>
        <v>0.69545358256213252</v>
      </c>
      <c r="G21">
        <f t="shared" si="3"/>
        <v>18239.467078244779</v>
      </c>
      <c r="H21" s="7">
        <f t="shared" si="4"/>
        <v>214551907.42756799</v>
      </c>
      <c r="I21" s="7">
        <v>150917733</v>
      </c>
      <c r="J21" s="7">
        <f t="shared" si="5"/>
        <v>214551907.42756799</v>
      </c>
      <c r="K21" s="7">
        <f t="shared" si="6"/>
        <v>7507.3077726092497</v>
      </c>
      <c r="L21" s="20">
        <f t="shared" si="7"/>
        <v>192.22585932062395</v>
      </c>
      <c r="M21" s="7">
        <f t="shared" si="8"/>
        <v>1610707202259.1213</v>
      </c>
      <c r="N21">
        <f t="shared" si="0"/>
        <v>0.11314925092777064</v>
      </c>
      <c r="O21" s="7">
        <f t="shared" si="9"/>
        <v>39054.619389618143</v>
      </c>
      <c r="P21">
        <v>9.8113430459999993</v>
      </c>
      <c r="Q21">
        <v>1.522746793</v>
      </c>
      <c r="R21" s="18">
        <v>306771529</v>
      </c>
      <c r="S21" s="44">
        <f t="shared" si="10"/>
        <v>0.33212927998172415</v>
      </c>
      <c r="T21" s="44">
        <f t="shared" si="11"/>
        <v>3.5848014155325032</v>
      </c>
      <c r="U21" s="42">
        <f>Energy!B70</f>
        <v>94559407</v>
      </c>
      <c r="V21">
        <f t="shared" si="12"/>
        <v>2.0862709225921061</v>
      </c>
      <c r="W21" s="7">
        <f t="shared" si="13"/>
        <v>6.80073189775087E-9</v>
      </c>
      <c r="X21" s="42"/>
      <c r="Y21" s="7">
        <f t="shared" si="1"/>
        <v>55521.925206100561</v>
      </c>
      <c r="AB21" s="85">
        <v>2009</v>
      </c>
      <c r="AC21" s="85">
        <v>14417.9</v>
      </c>
      <c r="AD21" s="85">
        <v>306.77199999999999</v>
      </c>
      <c r="AE21" s="85">
        <v>0</v>
      </c>
      <c r="AF21" s="86"/>
      <c r="AG21">
        <f>AK21^(-0.419)/AD21</f>
        <v>7.1723748231707296E-5</v>
      </c>
      <c r="AH21" s="88">
        <f t="shared" si="14"/>
        <v>46998.748256033803</v>
      </c>
      <c r="AI21">
        <f t="shared" si="15"/>
        <v>27160.674970110464</v>
      </c>
      <c r="AJ21">
        <f t="shared" si="16"/>
        <v>0.19222585932062394</v>
      </c>
      <c r="AK21" s="88">
        <f>AC21*C21/AD21*1000</f>
        <v>9034.3747705097721</v>
      </c>
    </row>
    <row r="22" spans="1:37">
      <c r="A22">
        <v>2010</v>
      </c>
      <c r="B22">
        <v>8585307539682.5713</v>
      </c>
      <c r="C22">
        <f>Macro!P24</f>
        <v>0.15037428804656575</v>
      </c>
      <c r="D22">
        <v>309433222.27562892</v>
      </c>
      <c r="E22">
        <v>0.83852522893814796</v>
      </c>
      <c r="F22" s="7">
        <f t="shared" si="2"/>
        <v>0.69433812608319356</v>
      </c>
      <c r="G22">
        <f t="shared" si="3"/>
        <v>18479.120701943542</v>
      </c>
      <c r="H22" s="7">
        <f t="shared" si="4"/>
        <v>214851283.70274448</v>
      </c>
      <c r="I22" s="7">
        <v>150398796</v>
      </c>
      <c r="J22" s="7">
        <f t="shared" si="5"/>
        <v>214851283.70274448</v>
      </c>
      <c r="K22" s="7">
        <f t="shared" si="6"/>
        <v>6008.8517354485248</v>
      </c>
      <c r="L22" s="20">
        <f t="shared" si="7"/>
        <v>150.37428804656574</v>
      </c>
      <c r="M22" s="7">
        <f t="shared" si="8"/>
        <v>1291009508940.5796</v>
      </c>
      <c r="N22">
        <f t="shared" si="0"/>
        <v>9.4196472964361608E-2</v>
      </c>
      <c r="O22" s="7">
        <f t="shared" si="9"/>
        <v>39959.302973310107</v>
      </c>
      <c r="P22">
        <v>9.8243967629999993</v>
      </c>
      <c r="Q22">
        <v>1.542440053</v>
      </c>
      <c r="R22" s="18">
        <v>309349689</v>
      </c>
      <c r="S22" s="44">
        <f t="shared" si="10"/>
        <v>0.32986412870899695</v>
      </c>
      <c r="T22" s="44">
        <f t="shared" si="11"/>
        <v>3.6759860159293831</v>
      </c>
      <c r="U22" s="42">
        <f>Energy!B71</f>
        <v>97722053</v>
      </c>
      <c r="V22">
        <f t="shared" si="12"/>
        <v>2.1393382360482778</v>
      </c>
      <c r="W22" s="7">
        <f t="shared" si="13"/>
        <v>6.9155984703391048E-9</v>
      </c>
      <c r="X22" s="42"/>
      <c r="Y22" s="7">
        <f t="shared" si="1"/>
        <v>57083.618805582533</v>
      </c>
      <c r="AB22" s="85">
        <v>2010</v>
      </c>
      <c r="AC22" s="85">
        <v>14958.3</v>
      </c>
      <c r="AD22" s="85">
        <v>309.34699999999998</v>
      </c>
      <c r="AE22" s="85">
        <v>0</v>
      </c>
      <c r="AF22" s="87"/>
      <c r="AG22">
        <f>AK22^(-0.419)/AD22</f>
        <v>7.7900372996330826E-5</v>
      </c>
      <c r="AH22" s="88">
        <f t="shared" si="14"/>
        <v>48354.436926816808</v>
      </c>
      <c r="AI22">
        <f t="shared" si="15"/>
        <v>27745.267546078725</v>
      </c>
      <c r="AJ22">
        <f t="shared" si="16"/>
        <v>0.15037428804656575</v>
      </c>
      <c r="AK22" s="88">
        <f>AC22*C22/AD22*1000</f>
        <v>7271.2640267626457</v>
      </c>
    </row>
    <row r="23" spans="1:37">
      <c r="A23">
        <v>2011</v>
      </c>
      <c r="B23">
        <v>9199977097505.666</v>
      </c>
      <c r="C23">
        <f>Macro!P25</f>
        <v>0.12211689092409707</v>
      </c>
      <c r="D23">
        <v>311634399.36530221</v>
      </c>
      <c r="E23">
        <v>0.84838430798347597</v>
      </c>
      <c r="F23" s="7">
        <f t="shared" si="2"/>
        <v>0.71634850601406841</v>
      </c>
      <c r="G23">
        <f t="shared" si="3"/>
        <v>19110.706791942343</v>
      </c>
      <c r="H23" s="7">
        <f t="shared" si="4"/>
        <v>223238836.40792578</v>
      </c>
      <c r="I23" s="7">
        <v>151380749</v>
      </c>
      <c r="J23" s="7">
        <f t="shared" si="5"/>
        <v>223238836.40792578</v>
      </c>
      <c r="K23" s="7">
        <f t="shared" si="6"/>
        <v>5032.603725219933</v>
      </c>
      <c r="L23" s="20">
        <f t="shared" si="7"/>
        <v>122.11689092409706</v>
      </c>
      <c r="M23" s="7">
        <f t="shared" si="8"/>
        <v>1123472599720.2905</v>
      </c>
      <c r="N23">
        <f t="shared" si="0"/>
        <v>8.7607745712454499E-2</v>
      </c>
      <c r="O23" s="7">
        <f t="shared" si="9"/>
        <v>41211.364678028011</v>
      </c>
      <c r="P23">
        <v>9.8580040219999994</v>
      </c>
      <c r="Q23">
        <v>1.536930634</v>
      </c>
      <c r="R23" s="18">
        <v>311591917</v>
      </c>
      <c r="S23" s="44">
        <f t="shared" si="10"/>
        <v>0.33050175775378582</v>
      </c>
      <c r="T23" s="44">
        <f t="shared" si="11"/>
        <v>3.6502948863133389</v>
      </c>
      <c r="U23" s="42">
        <f>Energy!B72</f>
        <v>97301269</v>
      </c>
      <c r="V23">
        <f t="shared" si="12"/>
        <v>2.1243865970385793</v>
      </c>
      <c r="W23" s="7">
        <f t="shared" si="13"/>
        <v>6.8178488630004462E-9</v>
      </c>
      <c r="X23" s="42"/>
      <c r="Y23" s="7">
        <f t="shared" si="1"/>
        <v>60773.758607216732</v>
      </c>
    </row>
    <row r="24" spans="1:37">
      <c r="A24">
        <v>2012</v>
      </c>
      <c r="B24">
        <v>9982590249433.127</v>
      </c>
      <c r="C24">
        <f>Macro!P26</f>
        <v>0.12733066614812086</v>
      </c>
      <c r="D24">
        <v>314361372.64044094</v>
      </c>
      <c r="E24">
        <v>0.85597074043376997</v>
      </c>
      <c r="F24" s="7">
        <f t="shared" si="2"/>
        <v>0.74721122658659411</v>
      </c>
      <c r="G24">
        <f t="shared" si="3"/>
        <v>19701.542516682879</v>
      </c>
      <c r="H24" s="7">
        <f t="shared" si="4"/>
        <v>234894346.84210926</v>
      </c>
      <c r="I24" s="7">
        <v>153632290</v>
      </c>
      <c r="J24" s="7">
        <f t="shared" si="5"/>
        <v>234894346.84210926</v>
      </c>
      <c r="K24" s="7">
        <f t="shared" si="6"/>
        <v>5411.3259149589248</v>
      </c>
      <c r="L24" s="20">
        <f t="shared" si="7"/>
        <v>127.33066614812086</v>
      </c>
      <c r="M24" s="7">
        <f t="shared" si="8"/>
        <v>1271089866344.0559</v>
      </c>
      <c r="N24">
        <f t="shared" si="0"/>
        <v>0.10968104784352371</v>
      </c>
      <c r="O24" s="7">
        <f t="shared" si="9"/>
        <v>42498.214127491119</v>
      </c>
      <c r="P24">
        <v>9.8884522120000007</v>
      </c>
      <c r="Q24">
        <v>1.537530243</v>
      </c>
      <c r="R24" s="41">
        <v>316266000</v>
      </c>
      <c r="S24" s="44">
        <f t="shared" si="10"/>
        <v>0.33043250803097773</v>
      </c>
      <c r="T24" s="44">
        <f t="shared" si="11"/>
        <v>3.6530840811094105</v>
      </c>
      <c r="U24" s="42"/>
      <c r="V24">
        <f t="shared" si="12"/>
        <v>2.1260098434408143</v>
      </c>
      <c r="W24" s="7">
        <f t="shared" si="13"/>
        <v>6.722220673233336E-9</v>
      </c>
      <c r="X24" s="42"/>
      <c r="Y24" s="7">
        <f t="shared" si="1"/>
        <v>64977.162349354599</v>
      </c>
    </row>
    <row r="25" spans="1:37">
      <c r="R25" s="46">
        <v>1990</v>
      </c>
      <c r="S25" s="45">
        <f>EXP(-1)</f>
        <v>0.36787944117144233</v>
      </c>
    </row>
    <row r="26" spans="1:37">
      <c r="M26" s="7">
        <f>L10/AVERAGE(L20:L24)</f>
        <v>4.3164598598146799</v>
      </c>
      <c r="R26" s="46">
        <v>2012</v>
      </c>
      <c r="S26" s="45">
        <f>EXP(-1)</f>
        <v>0.36787944117144233</v>
      </c>
      <c r="U26" s="43">
        <f>EXP(1)</f>
        <v>2.7182818284590451</v>
      </c>
    </row>
    <row r="27" spans="1:37">
      <c r="N27">
        <v>1998</v>
      </c>
      <c r="O27" s="88">
        <f>MAX(K2:K24)</f>
        <v>17174.38260563201</v>
      </c>
      <c r="P27" s="88">
        <f>O10</f>
        <v>27686.745919402885</v>
      </c>
    </row>
    <row r="28" spans="1:37">
      <c r="N28">
        <v>2012</v>
      </c>
      <c r="O28" s="88">
        <f>K24</f>
        <v>5411.3259149589248</v>
      </c>
      <c r="P28" s="88">
        <f>O24</f>
        <v>42498.214127491119</v>
      </c>
    </row>
    <row r="30" spans="1:37">
      <c r="O30">
        <f>O28/O27</f>
        <v>0.31508124857917069</v>
      </c>
      <c r="P30">
        <f>P28/P27</f>
        <v>1.5349660177185485</v>
      </c>
    </row>
    <row r="59" spans="9:9">
      <c r="I59">
        <f>1.419/0.419</f>
        <v>3.3866348448687353</v>
      </c>
    </row>
  </sheetData>
  <sortState ref="A60:C82">
    <sortCondition descending="1" ref="A60"/>
  </sortState>
  <phoneticPr fontId="14"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8" workbookViewId="0">
      <selection activeCell="B7" sqref="B7"/>
    </sheetView>
  </sheetViews>
  <sheetFormatPr baseColWidth="10" defaultRowHeight="15" x14ac:dyDescent="0"/>
  <cols>
    <col min="1" max="2" width="13.83203125" bestFit="1" customWidth="1"/>
    <col min="3" max="3" width="11.1640625" bestFit="1" customWidth="1"/>
    <col min="4" max="4" width="19.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23548858</v>
      </c>
      <c r="D2" s="4">
        <v>47555114507.089996</v>
      </c>
      <c r="E2" s="4">
        <v>2019.42</v>
      </c>
    </row>
    <row r="3" spans="1:5">
      <c r="A3" s="9">
        <v>5000</v>
      </c>
      <c r="B3" s="8">
        <f t="shared" si="0"/>
        <v>9999.99</v>
      </c>
      <c r="C3" s="3">
        <v>13849317</v>
      </c>
      <c r="D3" s="5">
        <v>102498069431.92</v>
      </c>
      <c r="E3" s="5">
        <v>7400.95</v>
      </c>
    </row>
    <row r="4" spans="1:5">
      <c r="A4" s="9">
        <v>10000</v>
      </c>
      <c r="B4" s="8">
        <f t="shared" si="0"/>
        <v>14999.99</v>
      </c>
      <c r="C4" s="3">
        <v>12248261</v>
      </c>
      <c r="D4" s="5">
        <v>152584757819.79999</v>
      </c>
      <c r="E4" s="5">
        <v>12457.67</v>
      </c>
    </row>
    <row r="5" spans="1:5">
      <c r="A5" s="9">
        <v>15000</v>
      </c>
      <c r="B5" s="8">
        <f t="shared" si="0"/>
        <v>19999.990000000002</v>
      </c>
      <c r="C5" s="3">
        <v>11331564</v>
      </c>
      <c r="D5" s="5">
        <v>197866824752.72</v>
      </c>
      <c r="E5" s="5">
        <v>17461.560000000001</v>
      </c>
    </row>
    <row r="6" spans="1:5">
      <c r="A6" s="9">
        <v>20000</v>
      </c>
      <c r="B6" s="8">
        <f t="shared" si="0"/>
        <v>24999.99</v>
      </c>
      <c r="C6" s="3">
        <v>10719626</v>
      </c>
      <c r="D6" s="5">
        <v>240836786906.73999</v>
      </c>
      <c r="E6" s="5">
        <v>22466.9</v>
      </c>
    </row>
    <row r="7" spans="1:5">
      <c r="A7" s="9">
        <v>25000</v>
      </c>
      <c r="B7" s="8">
        <f t="shared" si="0"/>
        <v>29999.99</v>
      </c>
      <c r="C7" s="3">
        <v>9925624</v>
      </c>
      <c r="D7" s="5">
        <v>272509406254.01999</v>
      </c>
      <c r="E7" s="5">
        <v>27455.14</v>
      </c>
    </row>
    <row r="8" spans="1:5">
      <c r="A8" s="9">
        <v>30000</v>
      </c>
      <c r="B8" s="8">
        <f t="shared" si="0"/>
        <v>34999.99</v>
      </c>
      <c r="C8" s="3">
        <v>9183235</v>
      </c>
      <c r="D8" s="5">
        <v>297916367842.65002</v>
      </c>
      <c r="E8" s="5">
        <v>32441.33</v>
      </c>
    </row>
    <row r="9" spans="1:5">
      <c r="A9" s="9">
        <v>35000</v>
      </c>
      <c r="B9" s="8">
        <f t="shared" si="0"/>
        <v>39999.99</v>
      </c>
      <c r="C9" s="3">
        <v>8177245</v>
      </c>
      <c r="D9" s="5">
        <v>306124476446.15997</v>
      </c>
      <c r="E9" s="5">
        <v>37436.14</v>
      </c>
    </row>
    <row r="10" spans="1:5">
      <c r="A10" s="9">
        <v>40000</v>
      </c>
      <c r="B10" s="8">
        <f t="shared" si="0"/>
        <v>44999.99</v>
      </c>
      <c r="C10" s="3">
        <v>7118374</v>
      </c>
      <c r="D10" s="5">
        <v>301997837348.09003</v>
      </c>
      <c r="E10" s="5">
        <v>42425.120000000003</v>
      </c>
    </row>
    <row r="11" spans="1:5">
      <c r="A11" s="9">
        <v>45000</v>
      </c>
      <c r="B11" s="8">
        <f t="shared" si="0"/>
        <v>49999.99</v>
      </c>
      <c r="C11" s="3">
        <v>6156216</v>
      </c>
      <c r="D11" s="5">
        <v>292029487834.17999</v>
      </c>
      <c r="E11" s="5">
        <v>47436.52</v>
      </c>
    </row>
    <row r="12" spans="1:5">
      <c r="A12" s="9">
        <v>50000</v>
      </c>
      <c r="B12" s="8">
        <f t="shared" si="0"/>
        <v>54999.99</v>
      </c>
      <c r="C12" s="3">
        <v>5325632</v>
      </c>
      <c r="D12" s="5">
        <v>279168814446.72998</v>
      </c>
      <c r="E12" s="5">
        <v>52419.85</v>
      </c>
    </row>
    <row r="13" spans="1:5">
      <c r="A13" s="9">
        <v>55000</v>
      </c>
      <c r="B13" s="8">
        <f t="shared" si="0"/>
        <v>59999.99</v>
      </c>
      <c r="C13" s="3">
        <v>4460061</v>
      </c>
      <c r="D13" s="5">
        <v>256131662435.92999</v>
      </c>
      <c r="E13" s="5">
        <v>57427.839999999997</v>
      </c>
    </row>
    <row r="14" spans="1:5">
      <c r="A14" s="9">
        <v>60000</v>
      </c>
      <c r="B14" s="8">
        <f t="shared" si="0"/>
        <v>64999.99</v>
      </c>
      <c r="C14" s="3">
        <v>3823536</v>
      </c>
      <c r="D14" s="5">
        <v>238609328987.88</v>
      </c>
      <c r="E14" s="5">
        <v>62405.41</v>
      </c>
    </row>
    <row r="15" spans="1:5">
      <c r="A15" s="9">
        <v>65000</v>
      </c>
      <c r="B15" s="8">
        <f t="shared" si="0"/>
        <v>69999.990000000005</v>
      </c>
      <c r="C15" s="3">
        <v>3227533</v>
      </c>
      <c r="D15" s="5">
        <v>217605428055.26001</v>
      </c>
      <c r="E15" s="5">
        <v>67421.600000000006</v>
      </c>
    </row>
    <row r="16" spans="1:5">
      <c r="A16" s="9">
        <v>70000</v>
      </c>
      <c r="B16" s="8">
        <f t="shared" si="0"/>
        <v>74999.990000000005</v>
      </c>
      <c r="C16" s="3">
        <v>2768308</v>
      </c>
      <c r="D16" s="5">
        <v>200490688675.01999</v>
      </c>
      <c r="E16" s="5">
        <v>72423.55</v>
      </c>
    </row>
    <row r="17" spans="1:5">
      <c r="A17" s="9">
        <v>75000</v>
      </c>
      <c r="B17" s="8">
        <f t="shared" si="0"/>
        <v>79999.990000000005</v>
      </c>
      <c r="C17" s="3">
        <v>2370646</v>
      </c>
      <c r="D17" s="5">
        <v>183541626714.98001</v>
      </c>
      <c r="E17" s="5">
        <v>77422.62</v>
      </c>
    </row>
    <row r="18" spans="1:5">
      <c r="A18" s="9">
        <v>80000</v>
      </c>
      <c r="B18" s="8">
        <f t="shared" si="0"/>
        <v>84999.99</v>
      </c>
      <c r="C18" s="3">
        <v>2006420</v>
      </c>
      <c r="D18" s="5">
        <v>165400359612.62</v>
      </c>
      <c r="E18" s="5">
        <v>82435.56</v>
      </c>
    </row>
    <row r="19" spans="1:5">
      <c r="A19" s="9">
        <v>85000</v>
      </c>
      <c r="B19" s="8">
        <f t="shared" si="0"/>
        <v>89999.99</v>
      </c>
      <c r="C19" s="3">
        <v>1698990</v>
      </c>
      <c r="D19" s="5">
        <v>148538519291.57999</v>
      </c>
      <c r="E19" s="5">
        <v>87427.54</v>
      </c>
    </row>
    <row r="20" spans="1:5">
      <c r="A20" s="9">
        <v>90000</v>
      </c>
      <c r="B20" s="8">
        <f t="shared" si="0"/>
        <v>94999.99</v>
      </c>
      <c r="C20" s="3">
        <v>1473961</v>
      </c>
      <c r="D20" s="5">
        <v>136224554972.27</v>
      </c>
      <c r="E20" s="5">
        <v>92420.73</v>
      </c>
    </row>
    <row r="21" spans="1:5">
      <c r="A21" s="9">
        <v>95000</v>
      </c>
      <c r="B21" s="8">
        <f t="shared" si="0"/>
        <v>99999.99</v>
      </c>
      <c r="C21" s="3">
        <v>1274459</v>
      </c>
      <c r="D21" s="5">
        <v>124189841568.99001</v>
      </c>
      <c r="E21" s="5">
        <v>97445.14</v>
      </c>
    </row>
    <row r="22" spans="1:5">
      <c r="A22" s="9">
        <v>100000</v>
      </c>
      <c r="B22" s="8">
        <f t="shared" si="0"/>
        <v>104999.99</v>
      </c>
      <c r="C22" s="3">
        <v>1101965</v>
      </c>
      <c r="D22" s="5">
        <v>112859380474.37</v>
      </c>
      <c r="E22" s="5">
        <v>102416.48</v>
      </c>
    </row>
    <row r="23" spans="1:5">
      <c r="A23" s="9">
        <v>105000</v>
      </c>
      <c r="B23" s="8">
        <f t="shared" si="0"/>
        <v>109999.99</v>
      </c>
      <c r="C23" s="3">
        <v>945576</v>
      </c>
      <c r="D23" s="5">
        <v>101587134032.16</v>
      </c>
      <c r="E23" s="5">
        <v>107434.13</v>
      </c>
    </row>
    <row r="24" spans="1:5">
      <c r="A24" s="9">
        <v>110000</v>
      </c>
      <c r="B24" s="8">
        <f t="shared" si="0"/>
        <v>114999.99</v>
      </c>
      <c r="C24" s="3">
        <v>823228</v>
      </c>
      <c r="D24" s="5">
        <v>92559516383.210007</v>
      </c>
      <c r="E24" s="5">
        <v>112434.85</v>
      </c>
    </row>
    <row r="25" spans="1:5">
      <c r="A25" s="9">
        <v>115000</v>
      </c>
      <c r="B25" s="8">
        <f t="shared" si="0"/>
        <v>119999.99</v>
      </c>
      <c r="C25" s="3">
        <v>720769</v>
      </c>
      <c r="D25" s="5">
        <v>84646700882.110001</v>
      </c>
      <c r="E25" s="5">
        <v>117439.43</v>
      </c>
    </row>
    <row r="26" spans="1:5">
      <c r="A26" s="9">
        <v>120000</v>
      </c>
      <c r="B26" s="8">
        <f t="shared" si="0"/>
        <v>124999.99</v>
      </c>
      <c r="C26" s="3">
        <v>645555</v>
      </c>
      <c r="D26" s="5">
        <v>79019898407.25</v>
      </c>
      <c r="E26" s="5">
        <v>122406.14</v>
      </c>
    </row>
    <row r="27" spans="1:5">
      <c r="A27" s="9">
        <v>125000</v>
      </c>
      <c r="B27" s="8">
        <f t="shared" si="0"/>
        <v>129999.99</v>
      </c>
      <c r="C27" s="3">
        <v>552570</v>
      </c>
      <c r="D27" s="5">
        <v>70413929951.940002</v>
      </c>
      <c r="E27" s="5">
        <v>127429.88</v>
      </c>
    </row>
    <row r="28" spans="1:5">
      <c r="A28" s="9">
        <v>130000</v>
      </c>
      <c r="B28" s="8">
        <f t="shared" si="0"/>
        <v>134999.99</v>
      </c>
      <c r="C28" s="3">
        <v>491706</v>
      </c>
      <c r="D28" s="5">
        <v>65104923367.059998</v>
      </c>
      <c r="E28" s="5">
        <v>132406.20000000001</v>
      </c>
    </row>
    <row r="29" spans="1:5">
      <c r="A29" s="9">
        <v>135000</v>
      </c>
      <c r="B29" s="8">
        <f t="shared" si="0"/>
        <v>139999.99</v>
      </c>
      <c r="C29" s="3">
        <v>426915</v>
      </c>
      <c r="D29" s="5">
        <v>58671777324.860001</v>
      </c>
      <c r="E29" s="5">
        <v>137431.99</v>
      </c>
    </row>
    <row r="30" spans="1:5">
      <c r="A30" s="9">
        <v>140000</v>
      </c>
      <c r="B30" s="8">
        <f t="shared" si="0"/>
        <v>144999.99</v>
      </c>
      <c r="C30" s="3">
        <v>379410</v>
      </c>
      <c r="D30" s="5">
        <v>54045677922.330002</v>
      </c>
      <c r="E30" s="5">
        <v>142446.64000000001</v>
      </c>
    </row>
    <row r="31" spans="1:5">
      <c r="A31" s="9">
        <v>145000</v>
      </c>
      <c r="B31" s="8">
        <f t="shared" si="0"/>
        <v>149999.99</v>
      </c>
      <c r="C31" s="3">
        <v>341470</v>
      </c>
      <c r="D31" s="5">
        <v>50354465169.669998</v>
      </c>
      <c r="E31" s="5">
        <v>147463.79999999999</v>
      </c>
    </row>
    <row r="32" spans="1:5">
      <c r="A32" s="9">
        <v>150000</v>
      </c>
      <c r="B32" s="8">
        <f t="shared" si="0"/>
        <v>154999.99</v>
      </c>
      <c r="C32" s="3">
        <v>311597</v>
      </c>
      <c r="D32" s="5">
        <v>47483615455.370003</v>
      </c>
      <c r="E32" s="5">
        <v>152387.91</v>
      </c>
    </row>
    <row r="33" spans="1:5">
      <c r="A33" s="9">
        <v>155000</v>
      </c>
      <c r="B33" s="8">
        <f t="shared" si="0"/>
        <v>159999.99</v>
      </c>
      <c r="C33" s="3">
        <v>271033</v>
      </c>
      <c r="D33" s="5">
        <v>42668033036.400002</v>
      </c>
      <c r="E33" s="5">
        <v>157427.45000000001</v>
      </c>
    </row>
    <row r="34" spans="1:5">
      <c r="A34" s="9">
        <v>160000</v>
      </c>
      <c r="B34" s="8">
        <f t="shared" si="0"/>
        <v>164999.99</v>
      </c>
      <c r="C34" s="3">
        <v>239889</v>
      </c>
      <c r="D34" s="5">
        <v>38963331999.209999</v>
      </c>
      <c r="E34" s="5">
        <v>162422.34</v>
      </c>
    </row>
    <row r="35" spans="1:5">
      <c r="A35" s="9">
        <v>165000</v>
      </c>
      <c r="B35" s="8">
        <f t="shared" si="0"/>
        <v>169999.99</v>
      </c>
      <c r="C35" s="3">
        <v>215228</v>
      </c>
      <c r="D35" s="5">
        <v>36039576037.980003</v>
      </c>
      <c r="E35" s="5">
        <v>167448.35999999999</v>
      </c>
    </row>
    <row r="36" spans="1:5">
      <c r="A36" s="9">
        <v>170000</v>
      </c>
      <c r="B36" s="8">
        <f t="shared" si="0"/>
        <v>174999.99</v>
      </c>
      <c r="C36" s="3">
        <v>191181</v>
      </c>
      <c r="D36" s="5">
        <v>32968717068.630001</v>
      </c>
      <c r="E36" s="5">
        <v>172447.67</v>
      </c>
    </row>
    <row r="37" spans="1:5">
      <c r="A37" s="9">
        <v>175000</v>
      </c>
      <c r="B37" s="8">
        <f t="shared" si="0"/>
        <v>179999.99</v>
      </c>
      <c r="C37" s="3">
        <v>174384</v>
      </c>
      <c r="D37" s="5">
        <v>30942065912.580002</v>
      </c>
      <c r="E37" s="5">
        <v>177436.38</v>
      </c>
    </row>
    <row r="38" spans="1:5">
      <c r="A38" s="9">
        <v>180000</v>
      </c>
      <c r="B38" s="8">
        <f t="shared" si="0"/>
        <v>184999.99</v>
      </c>
      <c r="C38" s="3">
        <v>160874</v>
      </c>
      <c r="D38" s="5">
        <v>29343022886.389999</v>
      </c>
      <c r="E38" s="5">
        <v>182397.55</v>
      </c>
    </row>
    <row r="39" spans="1:5">
      <c r="A39" s="9">
        <v>185000</v>
      </c>
      <c r="B39" s="8">
        <f t="shared" si="0"/>
        <v>189999.99</v>
      </c>
      <c r="C39" s="3">
        <v>143334</v>
      </c>
      <c r="D39" s="5">
        <v>26867809248.41</v>
      </c>
      <c r="E39" s="5">
        <v>187448.95999999999</v>
      </c>
    </row>
    <row r="40" spans="1:5">
      <c r="A40" s="9">
        <v>190000</v>
      </c>
      <c r="B40" s="8">
        <f t="shared" si="0"/>
        <v>194999.99</v>
      </c>
      <c r="C40" s="3">
        <v>132252</v>
      </c>
      <c r="D40" s="5">
        <v>25451282084.669998</v>
      </c>
      <c r="E40" s="5">
        <v>192445.35</v>
      </c>
    </row>
    <row r="41" spans="1:5">
      <c r="A41" s="9">
        <v>195000</v>
      </c>
      <c r="B41" s="8">
        <f t="shared" si="0"/>
        <v>199999.99</v>
      </c>
      <c r="C41" s="3">
        <v>125329</v>
      </c>
      <c r="D41" s="5">
        <v>24746199321.060001</v>
      </c>
      <c r="E41" s="5">
        <v>197449.91</v>
      </c>
    </row>
    <row r="42" spans="1:5">
      <c r="A42" s="9">
        <v>200000</v>
      </c>
      <c r="B42" s="8">
        <f t="shared" si="0"/>
        <v>249999.99</v>
      </c>
      <c r="C42" s="3">
        <v>830393</v>
      </c>
      <c r="D42" s="5">
        <v>184479893702.60999</v>
      </c>
      <c r="E42" s="5">
        <v>222159.74</v>
      </c>
    </row>
    <row r="43" spans="1:5">
      <c r="A43" s="9">
        <v>250000</v>
      </c>
      <c r="B43" s="8">
        <f t="shared" si="0"/>
        <v>299999.99</v>
      </c>
      <c r="C43" s="3">
        <v>442737</v>
      </c>
      <c r="D43" s="5">
        <v>120618956459.64999</v>
      </c>
      <c r="E43" s="5">
        <v>272439.3</v>
      </c>
    </row>
    <row r="44" spans="1:5">
      <c r="A44" s="9">
        <v>300000</v>
      </c>
      <c r="B44" s="8">
        <f t="shared" si="0"/>
        <v>349999.99</v>
      </c>
      <c r="C44" s="3">
        <v>265254</v>
      </c>
      <c r="D44" s="5">
        <v>85653506840.570007</v>
      </c>
      <c r="E44" s="5">
        <v>322911.27</v>
      </c>
    </row>
    <row r="45" spans="1:5">
      <c r="A45" s="9">
        <v>350000</v>
      </c>
      <c r="B45" s="8">
        <f t="shared" si="0"/>
        <v>399999.99</v>
      </c>
      <c r="C45" s="3">
        <v>174468</v>
      </c>
      <c r="D45" s="5">
        <v>65134613852.760002</v>
      </c>
      <c r="E45" s="5">
        <v>373332.72</v>
      </c>
    </row>
    <row r="46" spans="1:5">
      <c r="A46" s="9">
        <v>400000</v>
      </c>
      <c r="B46" s="8">
        <f t="shared" si="0"/>
        <v>449999.99</v>
      </c>
      <c r="C46" s="3">
        <v>121258</v>
      </c>
      <c r="D46" s="5">
        <v>51345384043.699997</v>
      </c>
      <c r="E46" s="5">
        <v>423439.15</v>
      </c>
    </row>
    <row r="47" spans="1:5">
      <c r="A47" s="9">
        <v>450000</v>
      </c>
      <c r="B47" s="8">
        <f t="shared" si="0"/>
        <v>499999.99</v>
      </c>
      <c r="C47" s="3">
        <v>87229</v>
      </c>
      <c r="D47" s="5">
        <v>41318211837.400002</v>
      </c>
      <c r="E47" s="5">
        <v>473675.17</v>
      </c>
    </row>
    <row r="48" spans="1:5">
      <c r="A48" s="9">
        <v>500000</v>
      </c>
      <c r="B48" s="8">
        <f t="shared" si="0"/>
        <v>999999.99</v>
      </c>
      <c r="C48" s="3">
        <v>274585</v>
      </c>
      <c r="D48" s="5">
        <v>182637313702.19</v>
      </c>
      <c r="E48" s="5">
        <v>665139.43999999994</v>
      </c>
    </row>
    <row r="49" spans="1:5">
      <c r="A49" s="9">
        <v>1000000</v>
      </c>
      <c r="B49" s="8">
        <f t="shared" si="0"/>
        <v>1499999.99</v>
      </c>
      <c r="C49" s="3">
        <v>52135</v>
      </c>
      <c r="D49" s="5">
        <v>62473242841.029999</v>
      </c>
      <c r="E49" s="5">
        <v>1198297.55</v>
      </c>
    </row>
    <row r="50" spans="1:5">
      <c r="A50" s="9">
        <v>1500000</v>
      </c>
      <c r="B50" s="8">
        <f t="shared" si="0"/>
        <v>1999999.99</v>
      </c>
      <c r="C50" s="3">
        <v>18937</v>
      </c>
      <c r="D50" s="5">
        <v>32491871564.740002</v>
      </c>
      <c r="E50" s="5">
        <v>1715787.69</v>
      </c>
    </row>
    <row r="51" spans="1:5">
      <c r="A51" s="9">
        <v>2000000</v>
      </c>
      <c r="B51" s="8">
        <f t="shared" si="0"/>
        <v>2499999.9900000002</v>
      </c>
      <c r="C51" s="3">
        <v>9471</v>
      </c>
      <c r="D51" s="5">
        <v>21044463444.75</v>
      </c>
      <c r="E51" s="5">
        <v>2221989.59</v>
      </c>
    </row>
    <row r="52" spans="1:5">
      <c r="A52" s="9">
        <v>2500000</v>
      </c>
      <c r="B52" s="8">
        <f t="shared" si="0"/>
        <v>2999999.99</v>
      </c>
      <c r="C52" s="3">
        <v>5587</v>
      </c>
      <c r="D52" s="5">
        <v>15236614849.48</v>
      </c>
      <c r="E52" s="5">
        <v>2727154.98</v>
      </c>
    </row>
    <row r="53" spans="1:5">
      <c r="A53" s="9">
        <v>3000000</v>
      </c>
      <c r="B53" s="8">
        <f t="shared" si="0"/>
        <v>3499999.99</v>
      </c>
      <c r="C53" s="3">
        <v>3784</v>
      </c>
      <c r="D53" s="5">
        <v>12221902623.4</v>
      </c>
      <c r="E53" s="5">
        <v>3229889.7</v>
      </c>
    </row>
    <row r="54" spans="1:5">
      <c r="A54" s="9">
        <v>3500000</v>
      </c>
      <c r="B54" s="8">
        <f t="shared" si="0"/>
        <v>3999999.99</v>
      </c>
      <c r="C54" s="3">
        <v>2535</v>
      </c>
      <c r="D54" s="5">
        <v>9472346036.3099995</v>
      </c>
      <c r="E54" s="5">
        <v>3736625.66</v>
      </c>
    </row>
    <row r="55" spans="1:5">
      <c r="A55" s="9">
        <v>4000000</v>
      </c>
      <c r="B55" s="8">
        <f t="shared" si="0"/>
        <v>4499999.99</v>
      </c>
      <c r="C55" s="3">
        <v>1796</v>
      </c>
      <c r="D55" s="5">
        <v>7613277092.8999996</v>
      </c>
      <c r="E55" s="5">
        <v>4239018.43</v>
      </c>
    </row>
    <row r="56" spans="1:5">
      <c r="A56" s="9">
        <v>4500000</v>
      </c>
      <c r="B56" s="8">
        <f>A57-0.01</f>
        <v>4999999.99</v>
      </c>
      <c r="C56" s="3">
        <v>1367</v>
      </c>
      <c r="D56" s="5">
        <v>6481046808.4200001</v>
      </c>
      <c r="E56" s="5">
        <v>4741073.01</v>
      </c>
    </row>
    <row r="57" spans="1:5">
      <c r="A57" s="9">
        <v>5000000</v>
      </c>
      <c r="B57" s="8">
        <f t="shared" ref="B57:B59" si="1">A58-0.01</f>
        <v>9999999.9900000002</v>
      </c>
      <c r="C57" s="3">
        <v>5033</v>
      </c>
      <c r="D57" s="5">
        <v>34167628514.330002</v>
      </c>
      <c r="E57" s="5">
        <v>6788720.1500000004</v>
      </c>
    </row>
    <row r="58" spans="1:5">
      <c r="A58" s="9">
        <v>10000000</v>
      </c>
      <c r="B58" s="8">
        <f t="shared" si="1"/>
        <v>19999999.989999998</v>
      </c>
      <c r="C58" s="3">
        <v>1550</v>
      </c>
      <c r="D58" s="5">
        <v>20805612524.669998</v>
      </c>
      <c r="E58" s="5">
        <v>13422975.82</v>
      </c>
    </row>
    <row r="59" spans="1:5">
      <c r="A59" s="9">
        <v>20000000</v>
      </c>
      <c r="B59" s="8">
        <f t="shared" si="1"/>
        <v>49999999.990000002</v>
      </c>
      <c r="C59" s="2">
        <v>406</v>
      </c>
      <c r="D59" s="5">
        <v>11434484063.33</v>
      </c>
      <c r="E59" s="5">
        <v>28163753.850000001</v>
      </c>
    </row>
    <row r="60" spans="1:5">
      <c r="A60" s="9">
        <v>50000000</v>
      </c>
      <c r="B60" s="8" t="s">
        <v>2</v>
      </c>
      <c r="C60" s="2">
        <v>93</v>
      </c>
      <c r="D60" s="5">
        <v>7419868268.7299995</v>
      </c>
      <c r="E60" s="5">
        <v>79783529.769999996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8"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24124490</v>
      </c>
      <c r="D2" s="4">
        <v>48646973007.809998</v>
      </c>
      <c r="E2" s="4">
        <v>2016.5</v>
      </c>
    </row>
    <row r="3" spans="1:5">
      <c r="A3" s="9">
        <v>5000</v>
      </c>
      <c r="B3" s="8">
        <f t="shared" si="0"/>
        <v>9999.99</v>
      </c>
      <c r="C3" s="3">
        <v>14029306</v>
      </c>
      <c r="D3" s="5">
        <v>103753773866.59</v>
      </c>
      <c r="E3" s="5">
        <v>7395.5</v>
      </c>
    </row>
    <row r="4" spans="1:5">
      <c r="A4" s="9">
        <v>10000</v>
      </c>
      <c r="B4" s="8">
        <f t="shared" si="0"/>
        <v>14999.99</v>
      </c>
      <c r="C4" s="3">
        <v>12239188</v>
      </c>
      <c r="D4" s="5">
        <v>152427728694.60999</v>
      </c>
      <c r="E4" s="5">
        <v>12454.07</v>
      </c>
    </row>
    <row r="5" spans="1:5">
      <c r="A5" s="9">
        <v>15000</v>
      </c>
      <c r="B5" s="8">
        <f t="shared" si="0"/>
        <v>19999.990000000002</v>
      </c>
      <c r="C5" s="3">
        <v>11314730</v>
      </c>
      <c r="D5" s="5">
        <v>197591579979.57999</v>
      </c>
      <c r="E5" s="5">
        <v>17463.22</v>
      </c>
    </row>
    <row r="6" spans="1:5">
      <c r="A6" s="9">
        <v>20000</v>
      </c>
      <c r="B6" s="8">
        <f t="shared" si="0"/>
        <v>24999.99</v>
      </c>
      <c r="C6" s="3">
        <v>10711552</v>
      </c>
      <c r="D6" s="5">
        <v>240657454356.42999</v>
      </c>
      <c r="E6" s="5">
        <v>22467.09</v>
      </c>
    </row>
    <row r="7" spans="1:5">
      <c r="A7" s="9">
        <v>25000</v>
      </c>
      <c r="B7" s="8">
        <f t="shared" si="0"/>
        <v>29999.99</v>
      </c>
      <c r="C7" s="3">
        <v>9920973</v>
      </c>
      <c r="D7" s="5">
        <v>272372689057.64999</v>
      </c>
      <c r="E7" s="5">
        <v>27454.23</v>
      </c>
    </row>
    <row r="8" spans="1:5">
      <c r="A8" s="9">
        <v>30000</v>
      </c>
      <c r="B8" s="8">
        <f t="shared" si="0"/>
        <v>34999.99</v>
      </c>
      <c r="C8" s="3">
        <v>9181734</v>
      </c>
      <c r="D8" s="5">
        <v>297856791084.04999</v>
      </c>
      <c r="E8" s="5">
        <v>32440.15</v>
      </c>
    </row>
    <row r="9" spans="1:5">
      <c r="A9" s="9">
        <v>35000</v>
      </c>
      <c r="B9" s="8">
        <f t="shared" si="0"/>
        <v>39999.99</v>
      </c>
      <c r="C9" s="3">
        <v>8123718</v>
      </c>
      <c r="D9" s="5">
        <v>304119965262.31</v>
      </c>
      <c r="E9" s="5">
        <v>37436.06</v>
      </c>
    </row>
    <row r="10" spans="1:5">
      <c r="A10" s="9">
        <v>40000</v>
      </c>
      <c r="B10" s="8">
        <f t="shared" si="0"/>
        <v>44999.99</v>
      </c>
      <c r="C10" s="3">
        <v>7083492</v>
      </c>
      <c r="D10" s="5">
        <v>300495102674.40997</v>
      </c>
      <c r="E10" s="5">
        <v>42421.89</v>
      </c>
    </row>
    <row r="11" spans="1:5">
      <c r="A11" s="9">
        <v>45000</v>
      </c>
      <c r="B11" s="8">
        <f t="shared" si="0"/>
        <v>49999.99</v>
      </c>
      <c r="C11" s="3">
        <v>6097608</v>
      </c>
      <c r="D11" s="5">
        <v>289248398193.81</v>
      </c>
      <c r="E11" s="5">
        <v>47436.37</v>
      </c>
    </row>
    <row r="12" spans="1:5">
      <c r="A12" s="9">
        <v>50000</v>
      </c>
      <c r="B12" s="8">
        <f t="shared" si="0"/>
        <v>54999.99</v>
      </c>
      <c r="C12" s="3">
        <v>5261803</v>
      </c>
      <c r="D12" s="5">
        <v>275827977102.56</v>
      </c>
      <c r="E12" s="5">
        <v>52420.81</v>
      </c>
    </row>
    <row r="13" spans="1:5">
      <c r="A13" s="9">
        <v>55000</v>
      </c>
      <c r="B13" s="8">
        <f t="shared" si="0"/>
        <v>59999.99</v>
      </c>
      <c r="C13" s="3">
        <v>4391809</v>
      </c>
      <c r="D13" s="5">
        <v>252201137270.38</v>
      </c>
      <c r="E13" s="5">
        <v>57425.34</v>
      </c>
    </row>
    <row r="14" spans="1:5">
      <c r="A14" s="9">
        <v>60000</v>
      </c>
      <c r="B14" s="8">
        <f t="shared" si="0"/>
        <v>64999.99</v>
      </c>
      <c r="C14" s="3">
        <v>3755285</v>
      </c>
      <c r="D14" s="5">
        <v>234345106845.95999</v>
      </c>
      <c r="E14" s="5">
        <v>62404.08</v>
      </c>
    </row>
    <row r="15" spans="1:5">
      <c r="A15" s="9">
        <v>65000</v>
      </c>
      <c r="B15" s="8">
        <f t="shared" si="0"/>
        <v>69999.990000000005</v>
      </c>
      <c r="C15" s="3">
        <v>3152922</v>
      </c>
      <c r="D15" s="5">
        <v>212574544714.54999</v>
      </c>
      <c r="E15" s="5">
        <v>67421.440000000002</v>
      </c>
    </row>
    <row r="16" spans="1:5">
      <c r="A16" s="9">
        <v>70000</v>
      </c>
      <c r="B16" s="8">
        <f t="shared" si="0"/>
        <v>74999.990000000005</v>
      </c>
      <c r="C16" s="3">
        <v>2688746</v>
      </c>
      <c r="D16" s="5">
        <v>194725012743.34</v>
      </c>
      <c r="E16" s="5">
        <v>72422.240000000005</v>
      </c>
    </row>
    <row r="17" spans="1:5">
      <c r="A17" s="9">
        <v>75000</v>
      </c>
      <c r="B17" s="8">
        <f t="shared" si="0"/>
        <v>79999.990000000005</v>
      </c>
      <c r="C17" s="3">
        <v>2290214</v>
      </c>
      <c r="D17" s="5">
        <v>177309820908.13</v>
      </c>
      <c r="E17" s="5">
        <v>77420.63</v>
      </c>
    </row>
    <row r="18" spans="1:5">
      <c r="A18" s="9">
        <v>80000</v>
      </c>
      <c r="B18" s="8">
        <f t="shared" si="0"/>
        <v>84999.99</v>
      </c>
      <c r="C18" s="3">
        <v>1932596</v>
      </c>
      <c r="D18" s="5">
        <v>159302114025.98999</v>
      </c>
      <c r="E18" s="5">
        <v>82429.08</v>
      </c>
    </row>
    <row r="19" spans="1:5">
      <c r="A19" s="9">
        <v>85000</v>
      </c>
      <c r="B19" s="8">
        <f t="shared" si="0"/>
        <v>89999.99</v>
      </c>
      <c r="C19" s="3">
        <v>1628721</v>
      </c>
      <c r="D19" s="5">
        <v>142392656555.10001</v>
      </c>
      <c r="E19" s="5">
        <v>87426.06</v>
      </c>
    </row>
    <row r="20" spans="1:5">
      <c r="A20" s="9">
        <v>90000</v>
      </c>
      <c r="B20" s="8">
        <f t="shared" si="0"/>
        <v>94999.99</v>
      </c>
      <c r="C20" s="3">
        <v>1403871</v>
      </c>
      <c r="D20" s="5">
        <v>129742569123.36</v>
      </c>
      <c r="E20" s="5">
        <v>92417.73</v>
      </c>
    </row>
    <row r="21" spans="1:5">
      <c r="A21" s="9">
        <v>95000</v>
      </c>
      <c r="B21" s="8">
        <f t="shared" si="0"/>
        <v>99999.99</v>
      </c>
      <c r="C21" s="3">
        <v>1210074</v>
      </c>
      <c r="D21" s="5">
        <v>117904205038.17999</v>
      </c>
      <c r="E21" s="5">
        <v>97435.53</v>
      </c>
    </row>
    <row r="22" spans="1:5">
      <c r="A22" s="9">
        <v>100000</v>
      </c>
      <c r="B22" s="8">
        <f t="shared" si="0"/>
        <v>104999.99</v>
      </c>
      <c r="C22" s="3">
        <v>1040609</v>
      </c>
      <c r="D22" s="5">
        <v>106569974109.48</v>
      </c>
      <c r="E22" s="5">
        <v>102411.16</v>
      </c>
    </row>
    <row r="23" spans="1:5">
      <c r="A23" s="9">
        <v>105000</v>
      </c>
      <c r="B23" s="8">
        <f t="shared" si="0"/>
        <v>109999.99</v>
      </c>
      <c r="C23" s="3">
        <v>890767</v>
      </c>
      <c r="D23" s="5">
        <v>95697619665.679993</v>
      </c>
      <c r="E23" s="5">
        <v>107432.83</v>
      </c>
    </row>
    <row r="24" spans="1:5">
      <c r="A24" s="9">
        <v>110000</v>
      </c>
      <c r="B24" s="8">
        <f t="shared" si="0"/>
        <v>114999.99</v>
      </c>
      <c r="C24" s="3">
        <v>772130</v>
      </c>
      <c r="D24" s="5">
        <v>86816591986.169998</v>
      </c>
      <c r="E24" s="5">
        <v>112437.79</v>
      </c>
    </row>
    <row r="25" spans="1:5">
      <c r="A25" s="9">
        <v>115000</v>
      </c>
      <c r="B25" s="8">
        <f t="shared" si="0"/>
        <v>119999.99</v>
      </c>
      <c r="C25" s="3">
        <v>672117</v>
      </c>
      <c r="D25" s="5">
        <v>78936296312.240005</v>
      </c>
      <c r="E25" s="5">
        <v>117444.28</v>
      </c>
    </row>
    <row r="26" spans="1:5">
      <c r="A26" s="9">
        <v>120000</v>
      </c>
      <c r="B26" s="8">
        <f t="shared" si="0"/>
        <v>124999.99</v>
      </c>
      <c r="C26" s="3">
        <v>598154</v>
      </c>
      <c r="D26" s="5">
        <v>73212549384.880005</v>
      </c>
      <c r="E26" s="5">
        <v>122397.49</v>
      </c>
    </row>
    <row r="27" spans="1:5">
      <c r="A27" s="9">
        <v>125000</v>
      </c>
      <c r="B27" s="8">
        <f t="shared" si="0"/>
        <v>129999.99</v>
      </c>
      <c r="C27" s="3">
        <v>509430</v>
      </c>
      <c r="D27" s="5">
        <v>64914648997.800003</v>
      </c>
      <c r="E27" s="5">
        <v>127426.04</v>
      </c>
    </row>
    <row r="28" spans="1:5">
      <c r="A28" s="9">
        <v>130000</v>
      </c>
      <c r="B28" s="8">
        <f t="shared" si="0"/>
        <v>134999.99</v>
      </c>
      <c r="C28" s="3">
        <v>450398</v>
      </c>
      <c r="D28" s="5">
        <v>59634801743.25</v>
      </c>
      <c r="E28" s="5">
        <v>132404.68</v>
      </c>
    </row>
    <row r="29" spans="1:5">
      <c r="A29" s="9">
        <v>135000</v>
      </c>
      <c r="B29" s="8">
        <f t="shared" si="0"/>
        <v>139999.99</v>
      </c>
      <c r="C29" s="3">
        <v>391891</v>
      </c>
      <c r="D29" s="5">
        <v>53858115803.949997</v>
      </c>
      <c r="E29" s="5">
        <v>137431.37</v>
      </c>
    </row>
    <row r="30" spans="1:5">
      <c r="A30" s="9">
        <v>140000</v>
      </c>
      <c r="B30" s="8">
        <f t="shared" si="0"/>
        <v>144999.99</v>
      </c>
      <c r="C30" s="3">
        <v>348926</v>
      </c>
      <c r="D30" s="5">
        <v>49701898494.989998</v>
      </c>
      <c r="E30" s="5">
        <v>142442.51999999999</v>
      </c>
    </row>
    <row r="31" spans="1:5">
      <c r="A31" s="9">
        <v>145000</v>
      </c>
      <c r="B31" s="8">
        <f t="shared" si="0"/>
        <v>149999.99</v>
      </c>
      <c r="C31" s="3">
        <v>311559</v>
      </c>
      <c r="D31" s="5">
        <v>45943416303.379997</v>
      </c>
      <c r="E31" s="5">
        <v>147462.97</v>
      </c>
    </row>
    <row r="32" spans="1:5">
      <c r="A32" s="9">
        <v>150000</v>
      </c>
      <c r="B32" s="8">
        <f t="shared" si="0"/>
        <v>154999.99</v>
      </c>
      <c r="C32" s="3">
        <v>285585</v>
      </c>
      <c r="D32" s="5">
        <v>43518448133.809998</v>
      </c>
      <c r="E32" s="5">
        <v>152383.51999999999</v>
      </c>
    </row>
    <row r="33" spans="1:5">
      <c r="A33" s="9">
        <v>155000</v>
      </c>
      <c r="B33" s="8">
        <f t="shared" si="0"/>
        <v>159999.99</v>
      </c>
      <c r="C33" s="3">
        <v>248689</v>
      </c>
      <c r="D33" s="5">
        <v>39150566369.419998</v>
      </c>
      <c r="E33" s="5">
        <v>157427.82</v>
      </c>
    </row>
    <row r="34" spans="1:5">
      <c r="A34" s="9">
        <v>160000</v>
      </c>
      <c r="B34" s="8">
        <f t="shared" si="0"/>
        <v>164999.99</v>
      </c>
      <c r="C34" s="3">
        <v>217907</v>
      </c>
      <c r="D34" s="5">
        <v>35392486406.720001</v>
      </c>
      <c r="E34" s="5">
        <v>162420.14000000001</v>
      </c>
    </row>
    <row r="35" spans="1:5">
      <c r="A35" s="9">
        <v>165000</v>
      </c>
      <c r="B35" s="8">
        <f t="shared" si="0"/>
        <v>169999.99</v>
      </c>
      <c r="C35" s="3">
        <v>194939</v>
      </c>
      <c r="D35" s="5">
        <v>32640763728.599998</v>
      </c>
      <c r="E35" s="5">
        <v>167440.91</v>
      </c>
    </row>
    <row r="36" spans="1:5">
      <c r="A36" s="9">
        <v>170000</v>
      </c>
      <c r="B36" s="8">
        <f t="shared" si="0"/>
        <v>174999.99</v>
      </c>
      <c r="C36" s="3">
        <v>173966</v>
      </c>
      <c r="D36" s="5">
        <v>30000284388.509998</v>
      </c>
      <c r="E36" s="5">
        <v>172449.12</v>
      </c>
    </row>
    <row r="37" spans="1:5">
      <c r="A37" s="9">
        <v>175000</v>
      </c>
      <c r="B37" s="8">
        <f t="shared" si="0"/>
        <v>179999.99</v>
      </c>
      <c r="C37" s="3">
        <v>158372</v>
      </c>
      <c r="D37" s="5">
        <v>28098893722</v>
      </c>
      <c r="E37" s="5">
        <v>177423.37</v>
      </c>
    </row>
    <row r="38" spans="1:5">
      <c r="A38" s="9">
        <v>180000</v>
      </c>
      <c r="B38" s="8">
        <f t="shared" si="0"/>
        <v>184999.99</v>
      </c>
      <c r="C38" s="3">
        <v>145880</v>
      </c>
      <c r="D38" s="5">
        <v>26606092824.5</v>
      </c>
      <c r="E38" s="5">
        <v>182383.42</v>
      </c>
    </row>
    <row r="39" spans="1:5">
      <c r="A39" s="9">
        <v>185000</v>
      </c>
      <c r="B39" s="8">
        <f t="shared" si="0"/>
        <v>189999.99</v>
      </c>
      <c r="C39" s="3">
        <v>129145</v>
      </c>
      <c r="D39" s="5">
        <v>24208233519.82</v>
      </c>
      <c r="E39" s="5">
        <v>187450.03</v>
      </c>
    </row>
    <row r="40" spans="1:5">
      <c r="A40" s="9">
        <v>190000</v>
      </c>
      <c r="B40" s="8">
        <f t="shared" si="0"/>
        <v>194999.99</v>
      </c>
      <c r="C40" s="3">
        <v>119376</v>
      </c>
      <c r="D40" s="5">
        <v>22972949697.470001</v>
      </c>
      <c r="E40" s="5">
        <v>192441.95</v>
      </c>
    </row>
    <row r="41" spans="1:5">
      <c r="A41" s="9">
        <v>195000</v>
      </c>
      <c r="B41" s="8">
        <f t="shared" si="0"/>
        <v>199999.99</v>
      </c>
      <c r="C41" s="3">
        <v>115214</v>
      </c>
      <c r="D41" s="5">
        <v>22748330596.580002</v>
      </c>
      <c r="E41" s="5">
        <v>197444.15</v>
      </c>
    </row>
    <row r="42" spans="1:5">
      <c r="A42" s="9">
        <v>200000</v>
      </c>
      <c r="B42" s="8">
        <f t="shared" si="0"/>
        <v>249999.99</v>
      </c>
      <c r="C42" s="3">
        <v>754976</v>
      </c>
      <c r="D42" s="5">
        <v>167770686013.48001</v>
      </c>
      <c r="E42" s="5">
        <v>222219.89</v>
      </c>
    </row>
    <row r="43" spans="1:5">
      <c r="A43" s="9">
        <v>250000</v>
      </c>
      <c r="B43" s="8">
        <f t="shared" si="0"/>
        <v>299999.99</v>
      </c>
      <c r="C43" s="3">
        <v>400691</v>
      </c>
      <c r="D43" s="5">
        <v>109147681171.06</v>
      </c>
      <c r="E43" s="5">
        <v>272398.63</v>
      </c>
    </row>
    <row r="44" spans="1:5">
      <c r="A44" s="9">
        <v>300000</v>
      </c>
      <c r="B44" s="8">
        <f t="shared" si="0"/>
        <v>349999.99</v>
      </c>
      <c r="C44" s="3">
        <v>239537</v>
      </c>
      <c r="D44" s="5">
        <v>77330214517.350006</v>
      </c>
      <c r="E44" s="5">
        <v>322832.02</v>
      </c>
    </row>
    <row r="45" spans="1:5">
      <c r="A45" s="9">
        <v>350000</v>
      </c>
      <c r="B45" s="8">
        <f t="shared" si="0"/>
        <v>399999.99</v>
      </c>
      <c r="C45" s="3">
        <v>155994</v>
      </c>
      <c r="D45" s="5">
        <v>58236608391.830002</v>
      </c>
      <c r="E45" s="5">
        <v>373325.95</v>
      </c>
    </row>
    <row r="46" spans="1:5">
      <c r="A46" s="9">
        <v>400000</v>
      </c>
      <c r="B46" s="8">
        <f t="shared" si="0"/>
        <v>449999.99</v>
      </c>
      <c r="C46" s="3">
        <v>109488</v>
      </c>
      <c r="D46" s="5">
        <v>46369580509.459999</v>
      </c>
      <c r="E46" s="5">
        <v>423512.9</v>
      </c>
    </row>
    <row r="47" spans="1:5">
      <c r="A47" s="9">
        <v>450000</v>
      </c>
      <c r="B47" s="8">
        <f t="shared" si="0"/>
        <v>499999.99</v>
      </c>
      <c r="C47" s="3">
        <v>78367</v>
      </c>
      <c r="D47" s="5">
        <v>37125440813.660004</v>
      </c>
      <c r="E47" s="5">
        <v>473738.19</v>
      </c>
    </row>
    <row r="48" spans="1:5">
      <c r="A48" s="9">
        <v>500000</v>
      </c>
      <c r="B48" s="8">
        <f t="shared" si="0"/>
        <v>999999.99</v>
      </c>
      <c r="C48" s="3">
        <v>248132</v>
      </c>
      <c r="D48" s="5">
        <v>165132665514.88</v>
      </c>
      <c r="E48" s="5">
        <v>665503.30000000005</v>
      </c>
    </row>
    <row r="49" spans="1:5">
      <c r="A49" s="9">
        <v>1000000</v>
      </c>
      <c r="B49" s="8">
        <f t="shared" si="0"/>
        <v>1499999.99</v>
      </c>
      <c r="C49" s="3">
        <v>47058</v>
      </c>
      <c r="D49" s="5">
        <v>56407545099.25</v>
      </c>
      <c r="E49" s="5">
        <v>1198681.31</v>
      </c>
    </row>
    <row r="50" spans="1:5">
      <c r="A50" s="9">
        <v>1500000</v>
      </c>
      <c r="B50" s="8">
        <f t="shared" si="0"/>
        <v>1999999.99</v>
      </c>
      <c r="C50" s="3">
        <v>17624</v>
      </c>
      <c r="D50" s="5">
        <v>30281661733.66</v>
      </c>
      <c r="E50" s="5">
        <v>1718205.95</v>
      </c>
    </row>
    <row r="51" spans="1:5">
      <c r="A51" s="9">
        <v>2000000</v>
      </c>
      <c r="B51" s="8">
        <f t="shared" si="0"/>
        <v>2499999.9900000002</v>
      </c>
      <c r="C51" s="3">
        <v>8767</v>
      </c>
      <c r="D51" s="5">
        <v>19483916134.040001</v>
      </c>
      <c r="E51" s="5">
        <v>2222415.44</v>
      </c>
    </row>
    <row r="52" spans="1:5">
      <c r="A52" s="9">
        <v>2500000</v>
      </c>
      <c r="B52" s="8">
        <f t="shared" si="0"/>
        <v>2999999.99</v>
      </c>
      <c r="C52" s="3">
        <v>5094</v>
      </c>
      <c r="D52" s="5">
        <v>13898453753.59</v>
      </c>
      <c r="E52" s="5">
        <v>2728396.89</v>
      </c>
    </row>
    <row r="53" spans="1:5">
      <c r="A53" s="9">
        <v>3000000</v>
      </c>
      <c r="B53" s="8">
        <f t="shared" si="0"/>
        <v>3499999.99</v>
      </c>
      <c r="C53" s="3">
        <v>3276</v>
      </c>
      <c r="D53" s="5">
        <v>10587274867.5</v>
      </c>
      <c r="E53" s="5">
        <v>3231768.89</v>
      </c>
    </row>
    <row r="54" spans="1:5">
      <c r="A54" s="9">
        <v>3500000</v>
      </c>
      <c r="B54" s="8">
        <f t="shared" si="0"/>
        <v>3999999.99</v>
      </c>
      <c r="C54" s="3">
        <v>2296</v>
      </c>
      <c r="D54" s="5">
        <v>8582789583.21</v>
      </c>
      <c r="E54" s="5">
        <v>3738148.77</v>
      </c>
    </row>
    <row r="55" spans="1:5">
      <c r="A55" s="9">
        <v>4000000</v>
      </c>
      <c r="B55" s="8">
        <f t="shared" si="0"/>
        <v>4499999.99</v>
      </c>
      <c r="C55" s="3">
        <v>1685</v>
      </c>
      <c r="D55" s="5">
        <v>7136341859.3299999</v>
      </c>
      <c r="E55" s="5">
        <v>4235217.72</v>
      </c>
    </row>
    <row r="56" spans="1:5">
      <c r="A56" s="9">
        <v>4500000</v>
      </c>
      <c r="B56" s="8">
        <f>A57-0.01</f>
        <v>4999999.99</v>
      </c>
      <c r="C56" s="3">
        <v>1221</v>
      </c>
      <c r="D56" s="5">
        <v>5777737172.6599998</v>
      </c>
      <c r="E56" s="5">
        <v>4731971.4800000004</v>
      </c>
    </row>
    <row r="57" spans="1:5">
      <c r="A57" s="9">
        <v>5000000</v>
      </c>
      <c r="B57" s="8">
        <f t="shared" ref="B57:B59" si="1">A58-0.01</f>
        <v>9999999.9900000002</v>
      </c>
      <c r="C57" s="3">
        <v>4607</v>
      </c>
      <c r="D57" s="5">
        <v>31219871728.029999</v>
      </c>
      <c r="E57" s="5">
        <v>6776616.3899999997</v>
      </c>
    </row>
    <row r="58" spans="1:5">
      <c r="A58" s="9">
        <v>10000000</v>
      </c>
      <c r="B58" s="8">
        <f t="shared" si="1"/>
        <v>19999999.989999998</v>
      </c>
      <c r="C58" s="3">
        <v>1537</v>
      </c>
      <c r="D58" s="5">
        <v>20800268400.869999</v>
      </c>
      <c r="E58" s="5">
        <v>13533030.84</v>
      </c>
    </row>
    <row r="59" spans="1:5">
      <c r="A59" s="9">
        <v>20000000</v>
      </c>
      <c r="B59" s="8">
        <f t="shared" si="1"/>
        <v>49999999.990000002</v>
      </c>
      <c r="C59" s="2">
        <v>479</v>
      </c>
      <c r="D59" s="5">
        <v>13975877397.41</v>
      </c>
      <c r="E59" s="5">
        <v>29177197.07</v>
      </c>
    </row>
    <row r="60" spans="1:5">
      <c r="A60" s="9">
        <v>50000000</v>
      </c>
      <c r="B60" s="8" t="s">
        <v>2</v>
      </c>
      <c r="C60" s="2">
        <v>81</v>
      </c>
      <c r="D60" s="5">
        <v>6447878556.79</v>
      </c>
      <c r="E60" s="5">
        <v>79603438.969999999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9"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24315992</v>
      </c>
      <c r="D2" s="4">
        <v>49028574504.540001</v>
      </c>
      <c r="E2" s="4">
        <v>2016.31</v>
      </c>
    </row>
    <row r="3" spans="1:5">
      <c r="A3" s="9">
        <v>5000</v>
      </c>
      <c r="B3" s="8">
        <f t="shared" si="0"/>
        <v>9999.99</v>
      </c>
      <c r="C3" s="3">
        <v>14053382</v>
      </c>
      <c r="D3" s="5">
        <v>103868343297.42999</v>
      </c>
      <c r="E3" s="5">
        <v>7390.99</v>
      </c>
    </row>
    <row r="4" spans="1:5">
      <c r="A4" s="9">
        <v>10000</v>
      </c>
      <c r="B4" s="8">
        <f t="shared" si="0"/>
        <v>14999.99</v>
      </c>
      <c r="C4" s="3">
        <v>12180076</v>
      </c>
      <c r="D4" s="5">
        <v>151706999176.09</v>
      </c>
      <c r="E4" s="5">
        <v>12455.34</v>
      </c>
    </row>
    <row r="5" spans="1:5">
      <c r="A5" s="9">
        <v>15000</v>
      </c>
      <c r="B5" s="8">
        <f t="shared" si="0"/>
        <v>19999.990000000002</v>
      </c>
      <c r="C5" s="3">
        <v>11345745</v>
      </c>
      <c r="D5" s="5">
        <v>198265509739.57999</v>
      </c>
      <c r="E5" s="5">
        <v>17474.88</v>
      </c>
    </row>
    <row r="6" spans="1:5">
      <c r="A6" s="9">
        <v>20000</v>
      </c>
      <c r="B6" s="8">
        <f t="shared" si="0"/>
        <v>24999.99</v>
      </c>
      <c r="C6" s="3">
        <v>10931009</v>
      </c>
      <c r="D6" s="5">
        <v>245657686567.17999</v>
      </c>
      <c r="E6" s="5">
        <v>22473.47</v>
      </c>
    </row>
    <row r="7" spans="1:5">
      <c r="A7" s="9">
        <v>25000</v>
      </c>
      <c r="B7" s="8">
        <f t="shared" si="0"/>
        <v>29999.99</v>
      </c>
      <c r="C7" s="3">
        <v>10151492</v>
      </c>
      <c r="D7" s="5">
        <v>278734377401.77002</v>
      </c>
      <c r="E7" s="5">
        <v>27457.48</v>
      </c>
    </row>
    <row r="8" spans="1:5">
      <c r="A8" s="9">
        <v>30000</v>
      </c>
      <c r="B8" s="8">
        <f t="shared" si="0"/>
        <v>34999.99</v>
      </c>
      <c r="C8" s="3">
        <v>9359654</v>
      </c>
      <c r="D8" s="5">
        <v>303627966073.96997</v>
      </c>
      <c r="E8" s="5">
        <v>32440.080000000002</v>
      </c>
    </row>
    <row r="9" spans="1:5">
      <c r="A9" s="9">
        <v>35000</v>
      </c>
      <c r="B9" s="8">
        <f t="shared" si="0"/>
        <v>39999.99</v>
      </c>
      <c r="C9" s="3">
        <v>8270472</v>
      </c>
      <c r="D9" s="5">
        <v>309648803745.53998</v>
      </c>
      <c r="E9" s="5">
        <v>37440.28</v>
      </c>
    </row>
    <row r="10" spans="1:5">
      <c r="A10" s="9">
        <v>40000</v>
      </c>
      <c r="B10" s="8">
        <f t="shared" si="0"/>
        <v>44999.99</v>
      </c>
      <c r="C10" s="3">
        <v>7153936</v>
      </c>
      <c r="D10" s="5">
        <v>303500450717.81</v>
      </c>
      <c r="E10" s="5">
        <v>42424.26</v>
      </c>
    </row>
    <row r="11" spans="1:5">
      <c r="A11" s="9">
        <v>45000</v>
      </c>
      <c r="B11" s="8">
        <f t="shared" si="0"/>
        <v>49999.99</v>
      </c>
      <c r="C11" s="3">
        <v>6152410</v>
      </c>
      <c r="D11" s="5">
        <v>291824690257.70001</v>
      </c>
      <c r="E11" s="5">
        <v>47432.58</v>
      </c>
    </row>
    <row r="12" spans="1:5">
      <c r="A12" s="9">
        <v>50000</v>
      </c>
      <c r="B12" s="8">
        <f t="shared" si="0"/>
        <v>54999.99</v>
      </c>
      <c r="C12" s="3">
        <v>5301609</v>
      </c>
      <c r="D12" s="5">
        <v>277922136520.21002</v>
      </c>
      <c r="E12" s="5">
        <v>52422.22</v>
      </c>
    </row>
    <row r="13" spans="1:5">
      <c r="A13" s="9">
        <v>55000</v>
      </c>
      <c r="B13" s="8">
        <f t="shared" si="0"/>
        <v>59999.99</v>
      </c>
      <c r="C13" s="3">
        <v>4395963</v>
      </c>
      <c r="D13" s="5">
        <v>252428789840.32001</v>
      </c>
      <c r="E13" s="5">
        <v>57422.86</v>
      </c>
    </row>
    <row r="14" spans="1:5">
      <c r="A14" s="9">
        <v>60000</v>
      </c>
      <c r="B14" s="8">
        <f t="shared" si="0"/>
        <v>64999.99</v>
      </c>
      <c r="C14" s="3">
        <v>3729822</v>
      </c>
      <c r="D14" s="5">
        <v>232756599889.10999</v>
      </c>
      <c r="E14" s="5">
        <v>62404.21</v>
      </c>
    </row>
    <row r="15" spans="1:5">
      <c r="A15" s="9">
        <v>65000</v>
      </c>
      <c r="B15" s="8">
        <f t="shared" si="0"/>
        <v>69999.990000000005</v>
      </c>
      <c r="C15" s="3">
        <v>3124692</v>
      </c>
      <c r="D15" s="5">
        <v>210672359836.67999</v>
      </c>
      <c r="E15" s="5">
        <v>67421.8</v>
      </c>
    </row>
    <row r="16" spans="1:5">
      <c r="A16" s="9">
        <v>70000</v>
      </c>
      <c r="B16" s="8">
        <f t="shared" si="0"/>
        <v>74999.990000000005</v>
      </c>
      <c r="C16" s="3">
        <v>2663699</v>
      </c>
      <c r="D16" s="5">
        <v>192911915197.39999</v>
      </c>
      <c r="E16" s="5">
        <v>72422.570000000007</v>
      </c>
    </row>
    <row r="17" spans="1:5">
      <c r="A17" s="9">
        <v>75000</v>
      </c>
      <c r="B17" s="8">
        <f t="shared" si="0"/>
        <v>79999.990000000005</v>
      </c>
      <c r="C17" s="3">
        <v>2262760</v>
      </c>
      <c r="D17" s="5">
        <v>175190329565.09</v>
      </c>
      <c r="E17" s="5">
        <v>77423.289999999994</v>
      </c>
    </row>
    <row r="18" spans="1:5">
      <c r="A18" s="9">
        <v>80000</v>
      </c>
      <c r="B18" s="8">
        <f t="shared" si="0"/>
        <v>84999.99</v>
      </c>
      <c r="C18" s="3">
        <v>1903250</v>
      </c>
      <c r="D18" s="5">
        <v>156869518449.26001</v>
      </c>
      <c r="E18" s="5">
        <v>82421.919999999998</v>
      </c>
    </row>
    <row r="19" spans="1:5">
      <c r="A19" s="9">
        <v>85000</v>
      </c>
      <c r="B19" s="8">
        <f t="shared" si="0"/>
        <v>89999.99</v>
      </c>
      <c r="C19" s="3">
        <v>1607260</v>
      </c>
      <c r="D19" s="5">
        <v>140521817492.12</v>
      </c>
      <c r="E19" s="5">
        <v>87429.42</v>
      </c>
    </row>
    <row r="20" spans="1:5">
      <c r="A20" s="9">
        <v>90000</v>
      </c>
      <c r="B20" s="8">
        <f t="shared" si="0"/>
        <v>94999.99</v>
      </c>
      <c r="C20" s="3">
        <v>1381000</v>
      </c>
      <c r="D20" s="5">
        <v>127624390972.37</v>
      </c>
      <c r="E20" s="5">
        <v>92414.48</v>
      </c>
    </row>
    <row r="21" spans="1:5">
      <c r="A21" s="9">
        <v>95000</v>
      </c>
      <c r="B21" s="8">
        <f t="shared" si="0"/>
        <v>99999.99</v>
      </c>
      <c r="C21" s="3">
        <v>1183030</v>
      </c>
      <c r="D21" s="5">
        <v>115258230231.64999</v>
      </c>
      <c r="E21" s="5">
        <v>97426.3</v>
      </c>
    </row>
    <row r="22" spans="1:5">
      <c r="A22" s="9">
        <v>100000</v>
      </c>
      <c r="B22" s="8">
        <f t="shared" si="0"/>
        <v>104999.99</v>
      </c>
      <c r="C22" s="3">
        <v>1025302</v>
      </c>
      <c r="D22" s="5">
        <v>105002731824.09</v>
      </c>
      <c r="E22" s="5">
        <v>102411.52</v>
      </c>
    </row>
    <row r="23" spans="1:5">
      <c r="A23" s="9">
        <v>105000</v>
      </c>
      <c r="B23" s="8">
        <f t="shared" si="0"/>
        <v>109999.99</v>
      </c>
      <c r="C23" s="3">
        <v>873979</v>
      </c>
      <c r="D23" s="5">
        <v>93894659638.589996</v>
      </c>
      <c r="E23" s="5">
        <v>107433.54</v>
      </c>
    </row>
    <row r="24" spans="1:5">
      <c r="A24" s="9">
        <v>110000</v>
      </c>
      <c r="B24" s="8">
        <f t="shared" si="0"/>
        <v>114999.99</v>
      </c>
      <c r="C24" s="3">
        <v>753066</v>
      </c>
      <c r="D24" s="5">
        <v>84662499440.619995</v>
      </c>
      <c r="E24" s="5">
        <v>112423.74</v>
      </c>
    </row>
    <row r="25" spans="1:5">
      <c r="A25" s="9">
        <v>115000</v>
      </c>
      <c r="B25" s="8">
        <f t="shared" si="0"/>
        <v>119999.99</v>
      </c>
      <c r="C25" s="3">
        <v>654494</v>
      </c>
      <c r="D25" s="5">
        <v>76861689397.179993</v>
      </c>
      <c r="E25" s="5">
        <v>117436.81</v>
      </c>
    </row>
    <row r="26" spans="1:5">
      <c r="A26" s="9">
        <v>120000</v>
      </c>
      <c r="B26" s="8">
        <f t="shared" si="0"/>
        <v>124999.99</v>
      </c>
      <c r="C26" s="3">
        <v>577780</v>
      </c>
      <c r="D26" s="5">
        <v>70722760569.970001</v>
      </c>
      <c r="E26" s="5">
        <v>122404.31</v>
      </c>
    </row>
    <row r="27" spans="1:5">
      <c r="A27" s="9">
        <v>125000</v>
      </c>
      <c r="B27" s="8">
        <f t="shared" si="0"/>
        <v>129999.99</v>
      </c>
      <c r="C27" s="3">
        <v>494372</v>
      </c>
      <c r="D27" s="5">
        <v>62997406373.019997</v>
      </c>
      <c r="E27" s="5">
        <v>127429.16</v>
      </c>
    </row>
    <row r="28" spans="1:5">
      <c r="A28" s="9">
        <v>130000</v>
      </c>
      <c r="B28" s="8">
        <f t="shared" si="0"/>
        <v>134999.99</v>
      </c>
      <c r="C28" s="3">
        <v>437216</v>
      </c>
      <c r="D28" s="5">
        <v>57891303797.220001</v>
      </c>
      <c r="E28" s="5">
        <v>132408.93</v>
      </c>
    </row>
    <row r="29" spans="1:5">
      <c r="A29" s="9">
        <v>135000</v>
      </c>
      <c r="B29" s="8">
        <f t="shared" si="0"/>
        <v>139999.99</v>
      </c>
      <c r="C29" s="3">
        <v>378229</v>
      </c>
      <c r="D29" s="5">
        <v>51982549943.150002</v>
      </c>
      <c r="E29" s="5">
        <v>137436.71</v>
      </c>
    </row>
    <row r="30" spans="1:5">
      <c r="A30" s="9">
        <v>140000</v>
      </c>
      <c r="B30" s="8">
        <f t="shared" si="0"/>
        <v>144999.99</v>
      </c>
      <c r="C30" s="3">
        <v>337397</v>
      </c>
      <c r="D30" s="5">
        <v>48059447760.690002</v>
      </c>
      <c r="E30" s="5">
        <v>142441.82999999999</v>
      </c>
    </row>
    <row r="31" spans="1:5">
      <c r="A31" s="9">
        <v>145000</v>
      </c>
      <c r="B31" s="8">
        <f t="shared" si="0"/>
        <v>149999.99</v>
      </c>
      <c r="C31" s="3">
        <v>300891</v>
      </c>
      <c r="D31" s="5">
        <v>44368779815.800003</v>
      </c>
      <c r="E31" s="5">
        <v>147457.98000000001</v>
      </c>
    </row>
    <row r="32" spans="1:5">
      <c r="A32" s="9">
        <v>150000</v>
      </c>
      <c r="B32" s="8">
        <f t="shared" si="0"/>
        <v>154999.99</v>
      </c>
      <c r="C32" s="3">
        <v>271864</v>
      </c>
      <c r="D32" s="5">
        <v>41425224164.129997</v>
      </c>
      <c r="E32" s="5">
        <v>152374.81</v>
      </c>
    </row>
    <row r="33" spans="1:5">
      <c r="A33" s="9">
        <v>155000</v>
      </c>
      <c r="B33" s="8">
        <f t="shared" si="0"/>
        <v>159999.99</v>
      </c>
      <c r="C33" s="3">
        <v>238184</v>
      </c>
      <c r="D33" s="5">
        <v>37496905469.440002</v>
      </c>
      <c r="E33" s="5">
        <v>157428.31</v>
      </c>
    </row>
    <row r="34" spans="1:5">
      <c r="A34" s="9">
        <v>160000</v>
      </c>
      <c r="B34" s="8">
        <f t="shared" si="0"/>
        <v>164999.99</v>
      </c>
      <c r="C34" s="3">
        <v>208258</v>
      </c>
      <c r="D34" s="5">
        <v>33824594145.139999</v>
      </c>
      <c r="E34" s="5">
        <v>162416.78</v>
      </c>
    </row>
    <row r="35" spans="1:5">
      <c r="A35" s="9">
        <v>165000</v>
      </c>
      <c r="B35" s="8">
        <f t="shared" si="0"/>
        <v>169999.99</v>
      </c>
      <c r="C35" s="3">
        <v>187126</v>
      </c>
      <c r="D35" s="5">
        <v>31333698142.290001</v>
      </c>
      <c r="E35" s="5">
        <v>167447.06</v>
      </c>
    </row>
    <row r="36" spans="1:5">
      <c r="A36" s="9">
        <v>170000</v>
      </c>
      <c r="B36" s="8">
        <f t="shared" si="0"/>
        <v>174999.99</v>
      </c>
      <c r="C36" s="3">
        <v>166369</v>
      </c>
      <c r="D36" s="5">
        <v>28690328285.630001</v>
      </c>
      <c r="E36" s="5">
        <v>172449.97</v>
      </c>
    </row>
    <row r="37" spans="1:5">
      <c r="A37" s="9">
        <v>175000</v>
      </c>
      <c r="B37" s="8">
        <f t="shared" si="0"/>
        <v>179999.99</v>
      </c>
      <c r="C37" s="3">
        <v>150896</v>
      </c>
      <c r="D37" s="5">
        <v>26773108571.889999</v>
      </c>
      <c r="E37" s="5">
        <v>177427.56</v>
      </c>
    </row>
    <row r="38" spans="1:5">
      <c r="A38" s="9">
        <v>180000</v>
      </c>
      <c r="B38" s="8">
        <f t="shared" si="0"/>
        <v>184999.99</v>
      </c>
      <c r="C38" s="3">
        <v>140044</v>
      </c>
      <c r="D38" s="5">
        <v>25542408851.66</v>
      </c>
      <c r="E38" s="5">
        <v>182388.46</v>
      </c>
    </row>
    <row r="39" spans="1:5">
      <c r="A39" s="9">
        <v>185000</v>
      </c>
      <c r="B39" s="8">
        <f t="shared" si="0"/>
        <v>189999.99</v>
      </c>
      <c r="C39" s="3">
        <v>123822</v>
      </c>
      <c r="D39" s="5">
        <v>23209738825.299999</v>
      </c>
      <c r="E39" s="5">
        <v>187444.39</v>
      </c>
    </row>
    <row r="40" spans="1:5">
      <c r="A40" s="9">
        <v>190000</v>
      </c>
      <c r="B40" s="8">
        <f t="shared" si="0"/>
        <v>194999.99</v>
      </c>
      <c r="C40" s="3">
        <v>112945</v>
      </c>
      <c r="D40" s="5">
        <v>21735439129.110001</v>
      </c>
      <c r="E40" s="5">
        <v>192442.69</v>
      </c>
    </row>
    <row r="41" spans="1:5">
      <c r="A41" s="9">
        <v>195000</v>
      </c>
      <c r="B41" s="8">
        <f t="shared" si="0"/>
        <v>199999.99</v>
      </c>
      <c r="C41" s="3">
        <v>108372</v>
      </c>
      <c r="D41" s="5">
        <v>21397480463.310001</v>
      </c>
      <c r="E41" s="5">
        <v>197444.73</v>
      </c>
    </row>
    <row r="42" spans="1:5">
      <c r="A42" s="9">
        <v>200000</v>
      </c>
      <c r="B42" s="8">
        <f t="shared" si="0"/>
        <v>249999.99</v>
      </c>
      <c r="C42" s="3">
        <v>711569</v>
      </c>
      <c r="D42" s="5">
        <v>158051757378.60999</v>
      </c>
      <c r="E42" s="5">
        <v>222117.26</v>
      </c>
    </row>
    <row r="43" spans="1:5">
      <c r="A43" s="9">
        <v>250000</v>
      </c>
      <c r="B43" s="8">
        <f t="shared" si="0"/>
        <v>299999.99</v>
      </c>
      <c r="C43" s="3">
        <v>368345</v>
      </c>
      <c r="D43" s="5">
        <v>100303661461.52</v>
      </c>
      <c r="E43" s="5">
        <v>272309.01</v>
      </c>
    </row>
    <row r="44" spans="1:5">
      <c r="A44" s="9">
        <v>300000</v>
      </c>
      <c r="B44" s="8">
        <f t="shared" si="0"/>
        <v>349999.99</v>
      </c>
      <c r="C44" s="3">
        <v>217974</v>
      </c>
      <c r="D44" s="5">
        <v>70355983023.100006</v>
      </c>
      <c r="E44" s="5">
        <v>322772.36</v>
      </c>
    </row>
    <row r="45" spans="1:5">
      <c r="A45" s="9">
        <v>350000</v>
      </c>
      <c r="B45" s="8">
        <f t="shared" si="0"/>
        <v>399999.99</v>
      </c>
      <c r="C45" s="3">
        <v>142454</v>
      </c>
      <c r="D45" s="5">
        <v>53161558551.309998</v>
      </c>
      <c r="E45" s="5">
        <v>373184.04</v>
      </c>
    </row>
    <row r="46" spans="1:5">
      <c r="A46" s="9">
        <v>400000</v>
      </c>
      <c r="B46" s="8">
        <f t="shared" si="0"/>
        <v>449999.99</v>
      </c>
      <c r="C46" s="3">
        <v>99121</v>
      </c>
      <c r="D46" s="5">
        <v>41955976290.519997</v>
      </c>
      <c r="E46" s="5">
        <v>423280.4</v>
      </c>
    </row>
    <row r="47" spans="1:5">
      <c r="A47" s="9">
        <v>450000</v>
      </c>
      <c r="B47" s="8">
        <f t="shared" si="0"/>
        <v>499999.99</v>
      </c>
      <c r="C47" s="3">
        <v>71229</v>
      </c>
      <c r="D47" s="5">
        <v>33743916530.200001</v>
      </c>
      <c r="E47" s="5">
        <v>473738.46</v>
      </c>
    </row>
    <row r="48" spans="1:5">
      <c r="A48" s="9">
        <v>500000</v>
      </c>
      <c r="B48" s="8">
        <f t="shared" si="0"/>
        <v>999999.99</v>
      </c>
      <c r="C48" s="3">
        <v>221035</v>
      </c>
      <c r="D48" s="5">
        <v>146696951893.48999</v>
      </c>
      <c r="E48" s="5">
        <v>663682</v>
      </c>
    </row>
    <row r="49" spans="1:5">
      <c r="A49" s="9">
        <v>1000000</v>
      </c>
      <c r="B49" s="8">
        <f t="shared" si="0"/>
        <v>1499999.99</v>
      </c>
      <c r="C49" s="3">
        <v>39938</v>
      </c>
      <c r="D49" s="5">
        <v>47922426818.639999</v>
      </c>
      <c r="E49" s="5">
        <v>1199920.55</v>
      </c>
    </row>
    <row r="50" spans="1:5">
      <c r="A50" s="9">
        <v>1500000</v>
      </c>
      <c r="B50" s="8">
        <f t="shared" si="0"/>
        <v>1999999.99</v>
      </c>
      <c r="C50" s="3">
        <v>14569</v>
      </c>
      <c r="D50" s="5">
        <v>24999543139.950001</v>
      </c>
      <c r="E50" s="5">
        <v>1715940.91</v>
      </c>
    </row>
    <row r="51" spans="1:5">
      <c r="A51" s="9">
        <v>2000000</v>
      </c>
      <c r="B51" s="8">
        <f t="shared" si="0"/>
        <v>2499999.9900000002</v>
      </c>
      <c r="C51" s="3">
        <v>7152</v>
      </c>
      <c r="D51" s="5">
        <v>15929313996.059999</v>
      </c>
      <c r="E51" s="5">
        <v>2227253.08</v>
      </c>
    </row>
    <row r="52" spans="1:5">
      <c r="A52" s="9">
        <v>2500000</v>
      </c>
      <c r="B52" s="8">
        <f t="shared" si="0"/>
        <v>2999999.99</v>
      </c>
      <c r="C52" s="3">
        <v>4166</v>
      </c>
      <c r="D52" s="5">
        <v>11369006070.860001</v>
      </c>
      <c r="E52" s="5">
        <v>2728998.1</v>
      </c>
    </row>
    <row r="53" spans="1:5">
      <c r="A53" s="9">
        <v>3000000</v>
      </c>
      <c r="B53" s="8">
        <f t="shared" si="0"/>
        <v>3499999.99</v>
      </c>
      <c r="C53" s="3">
        <v>2730</v>
      </c>
      <c r="D53" s="5">
        <v>8823715904.1399994</v>
      </c>
      <c r="E53" s="5">
        <v>3232130.37</v>
      </c>
    </row>
    <row r="54" spans="1:5">
      <c r="A54" s="9">
        <v>3500000</v>
      </c>
      <c r="B54" s="8">
        <f t="shared" si="0"/>
        <v>3999999.99</v>
      </c>
      <c r="C54" s="3">
        <v>1841</v>
      </c>
      <c r="D54" s="5">
        <v>6870693430.1599998</v>
      </c>
      <c r="E54" s="5">
        <v>3732044.23</v>
      </c>
    </row>
    <row r="55" spans="1:5">
      <c r="A55" s="9">
        <v>4000000</v>
      </c>
      <c r="B55" s="8">
        <f t="shared" si="0"/>
        <v>4499999.99</v>
      </c>
      <c r="C55" s="3">
        <v>1415</v>
      </c>
      <c r="D55" s="5">
        <v>5996927394.9499998</v>
      </c>
      <c r="E55" s="5">
        <v>4238111.2300000004</v>
      </c>
    </row>
    <row r="56" spans="1:5">
      <c r="A56" s="9">
        <v>4500000</v>
      </c>
      <c r="B56" s="8">
        <f>A57-0.01</f>
        <v>4999999.99</v>
      </c>
      <c r="C56" s="3">
        <v>1029</v>
      </c>
      <c r="D56" s="5">
        <v>4864010072.5600004</v>
      </c>
      <c r="E56" s="5">
        <v>4726929.13</v>
      </c>
    </row>
    <row r="57" spans="1:5">
      <c r="A57" s="9">
        <v>5000000</v>
      </c>
      <c r="B57" s="8">
        <f t="shared" ref="B57:B59" si="1">A58-0.01</f>
        <v>9999999.9900000002</v>
      </c>
      <c r="C57" s="3">
        <v>3689</v>
      </c>
      <c r="D57" s="5">
        <v>24962145644.16</v>
      </c>
      <c r="E57" s="5">
        <v>6766642.9000000004</v>
      </c>
    </row>
    <row r="58" spans="1:5">
      <c r="A58" s="9">
        <v>10000000</v>
      </c>
      <c r="B58" s="8">
        <f t="shared" si="1"/>
        <v>19999999.989999998</v>
      </c>
      <c r="C58" s="3">
        <v>1193</v>
      </c>
      <c r="D58" s="5">
        <v>15942214986.700001</v>
      </c>
      <c r="E58" s="5">
        <v>13363130.75</v>
      </c>
    </row>
    <row r="59" spans="1:5">
      <c r="A59" s="9">
        <v>20000000</v>
      </c>
      <c r="B59" s="8">
        <f t="shared" si="1"/>
        <v>49999999.990000002</v>
      </c>
      <c r="C59" s="2">
        <v>353</v>
      </c>
      <c r="D59" s="5">
        <v>10135019059.059999</v>
      </c>
      <c r="E59" s="5">
        <v>28711102.149999999</v>
      </c>
    </row>
    <row r="60" spans="1:5">
      <c r="A60" s="9">
        <v>50000000</v>
      </c>
      <c r="B60" s="8" t="s">
        <v>2</v>
      </c>
      <c r="C60" s="2">
        <v>72</v>
      </c>
      <c r="D60" s="5">
        <v>6057555672.5900002</v>
      </c>
      <c r="E60" s="5">
        <v>84132717.670000002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24"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24596809</v>
      </c>
      <c r="D2" s="4">
        <v>49955916999.790001</v>
      </c>
      <c r="E2" s="4">
        <v>2030.99</v>
      </c>
    </row>
    <row r="3" spans="1:5">
      <c r="A3" s="9">
        <v>5000</v>
      </c>
      <c r="B3" s="8">
        <f t="shared" si="0"/>
        <v>9999.99</v>
      </c>
      <c r="C3" s="3">
        <v>14302015</v>
      </c>
      <c r="D3" s="5">
        <v>105618963100.3</v>
      </c>
      <c r="E3" s="5">
        <v>7384.9</v>
      </c>
    </row>
    <row r="4" spans="1:5">
      <c r="A4" s="9">
        <v>10000</v>
      </c>
      <c r="B4" s="8">
        <f t="shared" si="0"/>
        <v>14999.99</v>
      </c>
      <c r="C4" s="3">
        <v>12379776</v>
      </c>
      <c r="D4" s="5">
        <v>154177311464.32999</v>
      </c>
      <c r="E4" s="5">
        <v>12453.97</v>
      </c>
    </row>
    <row r="5" spans="1:5">
      <c r="A5" s="9">
        <v>15000</v>
      </c>
      <c r="B5" s="8">
        <f t="shared" si="0"/>
        <v>19999.990000000002</v>
      </c>
      <c r="C5" s="3">
        <v>11708666</v>
      </c>
      <c r="D5" s="5">
        <v>204732802232.29999</v>
      </c>
      <c r="E5" s="5">
        <v>17485.580000000002</v>
      </c>
    </row>
    <row r="6" spans="1:5">
      <c r="A6" s="9">
        <v>20000</v>
      </c>
      <c r="B6" s="8">
        <f t="shared" si="0"/>
        <v>24999.99</v>
      </c>
      <c r="C6" s="3">
        <v>11426640</v>
      </c>
      <c r="D6" s="5">
        <v>256788787610.01001</v>
      </c>
      <c r="E6" s="5">
        <v>22472.82</v>
      </c>
    </row>
    <row r="7" spans="1:5">
      <c r="A7" s="9">
        <v>25000</v>
      </c>
      <c r="B7" s="8">
        <f t="shared" si="0"/>
        <v>29999.99</v>
      </c>
      <c r="C7" s="3">
        <v>10629682</v>
      </c>
      <c r="D7" s="5">
        <v>291868158332.65997</v>
      </c>
      <c r="E7" s="5">
        <v>27457.84</v>
      </c>
    </row>
    <row r="8" spans="1:5">
      <c r="A8" s="9">
        <v>30000</v>
      </c>
      <c r="B8" s="8">
        <f t="shared" si="0"/>
        <v>34999.99</v>
      </c>
      <c r="C8" s="3">
        <v>9800998</v>
      </c>
      <c r="D8" s="5">
        <v>317928850718.02002</v>
      </c>
      <c r="E8" s="5">
        <v>32438.42</v>
      </c>
    </row>
    <row r="9" spans="1:5">
      <c r="A9" s="9">
        <v>35000</v>
      </c>
      <c r="B9" s="8">
        <f t="shared" si="0"/>
        <v>39999.99</v>
      </c>
      <c r="C9" s="3">
        <v>8674122</v>
      </c>
      <c r="D9" s="5">
        <v>324757045666.10999</v>
      </c>
      <c r="E9" s="5">
        <v>37439.760000000002</v>
      </c>
    </row>
    <row r="10" spans="1:5">
      <c r="A10" s="9">
        <v>40000</v>
      </c>
      <c r="B10" s="8">
        <f t="shared" si="0"/>
        <v>44999.99</v>
      </c>
      <c r="C10" s="3">
        <v>7490687</v>
      </c>
      <c r="D10" s="5">
        <v>317808192332.82001</v>
      </c>
      <c r="E10" s="5">
        <v>42427.11</v>
      </c>
    </row>
    <row r="11" spans="1:5">
      <c r="A11" s="9">
        <v>45000</v>
      </c>
      <c r="B11" s="8">
        <f t="shared" si="0"/>
        <v>49999.99</v>
      </c>
      <c r="C11" s="3">
        <v>6420193</v>
      </c>
      <c r="D11" s="5">
        <v>304506489554.06</v>
      </c>
      <c r="E11" s="5">
        <v>47429.49</v>
      </c>
    </row>
    <row r="12" spans="1:5">
      <c r="A12" s="9">
        <v>50000</v>
      </c>
      <c r="B12" s="8">
        <f t="shared" si="0"/>
        <v>54999.99</v>
      </c>
      <c r="C12" s="3">
        <v>5503433</v>
      </c>
      <c r="D12" s="5">
        <v>288453089129.58002</v>
      </c>
      <c r="E12" s="5">
        <v>52413.3</v>
      </c>
    </row>
    <row r="13" spans="1:5">
      <c r="A13" s="9">
        <v>55000</v>
      </c>
      <c r="B13" s="8">
        <f t="shared" si="0"/>
        <v>59999.99</v>
      </c>
      <c r="C13" s="3">
        <v>4538744</v>
      </c>
      <c r="D13" s="5">
        <v>260628100776.13</v>
      </c>
      <c r="E13" s="5">
        <v>57422.96</v>
      </c>
    </row>
    <row r="14" spans="1:5">
      <c r="A14" s="9">
        <v>60000</v>
      </c>
      <c r="B14" s="8">
        <f t="shared" si="0"/>
        <v>64999.99</v>
      </c>
      <c r="C14" s="3">
        <v>3852706</v>
      </c>
      <c r="D14" s="5">
        <v>240412664986.54999</v>
      </c>
      <c r="E14" s="5">
        <v>62400.99</v>
      </c>
    </row>
    <row r="15" spans="1:5">
      <c r="A15" s="9">
        <v>65000</v>
      </c>
      <c r="B15" s="8">
        <f t="shared" si="0"/>
        <v>69999.990000000005</v>
      </c>
      <c r="C15" s="3">
        <v>3227174</v>
      </c>
      <c r="D15" s="5">
        <v>217572172375.75</v>
      </c>
      <c r="E15" s="5">
        <v>67418.789999999994</v>
      </c>
    </row>
    <row r="16" spans="1:5">
      <c r="A16" s="9">
        <v>70000</v>
      </c>
      <c r="B16" s="8">
        <f t="shared" si="0"/>
        <v>74999.990000000005</v>
      </c>
      <c r="C16" s="3">
        <v>2736486</v>
      </c>
      <c r="D16" s="5">
        <v>198171439790.06</v>
      </c>
      <c r="E16" s="5">
        <v>72418.22</v>
      </c>
    </row>
    <row r="17" spans="1:5">
      <c r="A17" s="9">
        <v>75000</v>
      </c>
      <c r="B17" s="8">
        <f t="shared" si="0"/>
        <v>79999.990000000005</v>
      </c>
      <c r="C17" s="3">
        <v>2321193</v>
      </c>
      <c r="D17" s="5">
        <v>179708793386.42001</v>
      </c>
      <c r="E17" s="5">
        <v>77420.88</v>
      </c>
    </row>
    <row r="18" spans="1:5">
      <c r="A18" s="9">
        <v>80000</v>
      </c>
      <c r="B18" s="8">
        <f t="shared" si="0"/>
        <v>84999.99</v>
      </c>
      <c r="C18" s="3">
        <v>1940006</v>
      </c>
      <c r="D18" s="5">
        <v>159910479468.13</v>
      </c>
      <c r="E18" s="5">
        <v>82427.83</v>
      </c>
    </row>
    <row r="19" spans="1:5">
      <c r="A19" s="9">
        <v>85000</v>
      </c>
      <c r="B19" s="8">
        <f t="shared" si="0"/>
        <v>89999.99</v>
      </c>
      <c r="C19" s="3">
        <v>1638139</v>
      </c>
      <c r="D19" s="5">
        <v>143212447026.89001</v>
      </c>
      <c r="E19" s="5">
        <v>87423.87</v>
      </c>
    </row>
    <row r="20" spans="1:5">
      <c r="A20" s="9">
        <v>90000</v>
      </c>
      <c r="B20" s="8">
        <f t="shared" si="0"/>
        <v>94999.99</v>
      </c>
      <c r="C20" s="3">
        <v>1402397</v>
      </c>
      <c r="D20" s="5">
        <v>129599500950.49001</v>
      </c>
      <c r="E20" s="5">
        <v>92412.85</v>
      </c>
    </row>
    <row r="21" spans="1:5">
      <c r="A21" s="9">
        <v>95000</v>
      </c>
      <c r="B21" s="8">
        <f t="shared" si="0"/>
        <v>99999.99</v>
      </c>
      <c r="C21" s="3">
        <v>1198925</v>
      </c>
      <c r="D21" s="5">
        <v>116821407086.82001</v>
      </c>
      <c r="E21" s="5">
        <v>97438.46</v>
      </c>
    </row>
    <row r="22" spans="1:5">
      <c r="A22" s="9">
        <v>100000</v>
      </c>
      <c r="B22" s="8">
        <f t="shared" si="0"/>
        <v>104999.99</v>
      </c>
      <c r="C22" s="3">
        <v>1046850</v>
      </c>
      <c r="D22" s="5">
        <v>107210338794.64</v>
      </c>
      <c r="E22" s="5">
        <v>102412.32</v>
      </c>
    </row>
    <row r="23" spans="1:5">
      <c r="A23" s="9">
        <v>105000</v>
      </c>
      <c r="B23" s="8">
        <f t="shared" si="0"/>
        <v>109999.99</v>
      </c>
      <c r="C23" s="3">
        <v>878944</v>
      </c>
      <c r="D23" s="5">
        <v>94421494943.5</v>
      </c>
      <c r="E23" s="5">
        <v>107426.06</v>
      </c>
    </row>
    <row r="24" spans="1:5">
      <c r="A24" s="9">
        <v>110000</v>
      </c>
      <c r="B24" s="8">
        <f t="shared" si="0"/>
        <v>114999.99</v>
      </c>
      <c r="C24" s="3">
        <v>757881</v>
      </c>
      <c r="D24" s="5">
        <v>85204934410.600006</v>
      </c>
      <c r="E24" s="5">
        <v>112425.22</v>
      </c>
    </row>
    <row r="25" spans="1:5">
      <c r="A25" s="9">
        <v>115000</v>
      </c>
      <c r="B25" s="8">
        <f t="shared" si="0"/>
        <v>119999.99</v>
      </c>
      <c r="C25" s="3">
        <v>655058</v>
      </c>
      <c r="D25" s="5">
        <v>76928438707.320007</v>
      </c>
      <c r="E25" s="5">
        <v>117437.6</v>
      </c>
    </row>
    <row r="26" spans="1:5">
      <c r="A26" s="9">
        <v>120000</v>
      </c>
      <c r="B26" s="8">
        <f t="shared" si="0"/>
        <v>124999.99</v>
      </c>
      <c r="C26" s="3">
        <v>580492</v>
      </c>
      <c r="D26" s="5">
        <v>71051406588.179993</v>
      </c>
      <c r="E26" s="5">
        <v>122398.6</v>
      </c>
    </row>
    <row r="27" spans="1:5">
      <c r="A27" s="9">
        <v>125000</v>
      </c>
      <c r="B27" s="8">
        <f t="shared" si="0"/>
        <v>129999.99</v>
      </c>
      <c r="C27" s="3">
        <v>495851</v>
      </c>
      <c r="D27" s="5">
        <v>63184232492.559998</v>
      </c>
      <c r="E27" s="5">
        <v>127425.84</v>
      </c>
    </row>
    <row r="28" spans="1:5">
      <c r="A28" s="9">
        <v>130000</v>
      </c>
      <c r="B28" s="8">
        <f t="shared" si="0"/>
        <v>134999.99</v>
      </c>
      <c r="C28" s="3">
        <v>435352</v>
      </c>
      <c r="D28" s="5">
        <v>57643214242.919998</v>
      </c>
      <c r="E28" s="5">
        <v>132405.99</v>
      </c>
    </row>
    <row r="29" spans="1:5">
      <c r="A29" s="9">
        <v>135000</v>
      </c>
      <c r="B29" s="8">
        <f t="shared" si="0"/>
        <v>139999.99</v>
      </c>
      <c r="C29" s="3">
        <v>379236</v>
      </c>
      <c r="D29" s="5">
        <v>52119726042.43</v>
      </c>
      <c r="E29" s="5">
        <v>137433.49</v>
      </c>
    </row>
    <row r="30" spans="1:5">
      <c r="A30" s="9">
        <v>140000</v>
      </c>
      <c r="B30" s="8">
        <f t="shared" si="0"/>
        <v>144999.99</v>
      </c>
      <c r="C30" s="3">
        <v>338285</v>
      </c>
      <c r="D30" s="5">
        <v>48185039113.650002</v>
      </c>
      <c r="E30" s="5">
        <v>142439.18</v>
      </c>
    </row>
    <row r="31" spans="1:5">
      <c r="A31" s="9">
        <v>145000</v>
      </c>
      <c r="B31" s="8">
        <f t="shared" si="0"/>
        <v>149999.99</v>
      </c>
      <c r="C31" s="3">
        <v>300932</v>
      </c>
      <c r="D31" s="5">
        <v>44375356926.349998</v>
      </c>
      <c r="E31" s="5">
        <v>147459.75</v>
      </c>
    </row>
    <row r="32" spans="1:5">
      <c r="A32" s="9">
        <v>150000</v>
      </c>
      <c r="B32" s="8">
        <f t="shared" si="0"/>
        <v>154999.99</v>
      </c>
      <c r="C32" s="3">
        <v>273403</v>
      </c>
      <c r="D32" s="5">
        <v>41659619938.269997</v>
      </c>
      <c r="E32" s="5">
        <v>152374.41</v>
      </c>
    </row>
    <row r="33" spans="1:5">
      <c r="A33" s="9">
        <v>155000</v>
      </c>
      <c r="B33" s="8">
        <f t="shared" si="0"/>
        <v>159999.99</v>
      </c>
      <c r="C33" s="3">
        <v>238448</v>
      </c>
      <c r="D33" s="5">
        <v>37539706539.150002</v>
      </c>
      <c r="E33" s="5">
        <v>157433.51</v>
      </c>
    </row>
    <row r="34" spans="1:5">
      <c r="A34" s="9">
        <v>160000</v>
      </c>
      <c r="B34" s="8">
        <f t="shared" si="0"/>
        <v>164999.99</v>
      </c>
      <c r="C34" s="3">
        <v>210029</v>
      </c>
      <c r="D34" s="5">
        <v>34113624032.700001</v>
      </c>
      <c r="E34" s="5">
        <v>162423.4</v>
      </c>
    </row>
    <row r="35" spans="1:5">
      <c r="A35" s="9">
        <v>165000</v>
      </c>
      <c r="B35" s="8">
        <f t="shared" si="0"/>
        <v>169999.99</v>
      </c>
      <c r="C35" s="3">
        <v>188424</v>
      </c>
      <c r="D35" s="5">
        <v>31550178146.75</v>
      </c>
      <c r="E35" s="5">
        <v>167442.46</v>
      </c>
    </row>
    <row r="36" spans="1:5">
      <c r="A36" s="9">
        <v>170000</v>
      </c>
      <c r="B36" s="8">
        <f t="shared" si="0"/>
        <v>174999.99</v>
      </c>
      <c r="C36" s="3">
        <v>169655</v>
      </c>
      <c r="D36" s="5">
        <v>29255343840.650002</v>
      </c>
      <c r="E36" s="5">
        <v>172440.21</v>
      </c>
    </row>
    <row r="37" spans="1:5">
      <c r="A37" s="9">
        <v>175000</v>
      </c>
      <c r="B37" s="8">
        <f t="shared" si="0"/>
        <v>179999.99</v>
      </c>
      <c r="C37" s="3">
        <v>153400</v>
      </c>
      <c r="D37" s="5">
        <v>27216822945.93</v>
      </c>
      <c r="E37" s="5">
        <v>177423.88</v>
      </c>
    </row>
    <row r="38" spans="1:5">
      <c r="A38" s="9">
        <v>180000</v>
      </c>
      <c r="B38" s="8">
        <f t="shared" si="0"/>
        <v>184999.99</v>
      </c>
      <c r="C38" s="3">
        <v>145441</v>
      </c>
      <c r="D38" s="5">
        <v>26529362034.209999</v>
      </c>
      <c r="E38" s="5">
        <v>182406.35</v>
      </c>
    </row>
    <row r="39" spans="1:5">
      <c r="A39" s="9">
        <v>185000</v>
      </c>
      <c r="B39" s="8">
        <f t="shared" si="0"/>
        <v>189999.99</v>
      </c>
      <c r="C39" s="3">
        <v>128437</v>
      </c>
      <c r="D39" s="5">
        <v>24074323321.419998</v>
      </c>
      <c r="E39" s="5">
        <v>187440.72</v>
      </c>
    </row>
    <row r="40" spans="1:5">
      <c r="A40" s="9">
        <v>190000</v>
      </c>
      <c r="B40" s="8">
        <f t="shared" si="0"/>
        <v>194999.99</v>
      </c>
      <c r="C40" s="3">
        <v>116258</v>
      </c>
      <c r="D40" s="5">
        <v>22371758505.580002</v>
      </c>
      <c r="E40" s="5">
        <v>192431.99</v>
      </c>
    </row>
    <row r="41" spans="1:5">
      <c r="A41" s="9">
        <v>195000</v>
      </c>
      <c r="B41" s="8">
        <f t="shared" si="0"/>
        <v>199999.99</v>
      </c>
      <c r="C41" s="3">
        <v>107894</v>
      </c>
      <c r="D41" s="5">
        <v>21306957951.68</v>
      </c>
      <c r="E41" s="5">
        <v>197480.47</v>
      </c>
    </row>
    <row r="42" spans="1:5">
      <c r="A42" s="9">
        <v>200000</v>
      </c>
      <c r="B42" s="8">
        <f t="shared" si="0"/>
        <v>249999.99</v>
      </c>
      <c r="C42" s="3">
        <v>740127</v>
      </c>
      <c r="D42" s="5">
        <v>164424703679.75</v>
      </c>
      <c r="E42" s="5">
        <v>222157.42</v>
      </c>
    </row>
    <row r="43" spans="1:5">
      <c r="A43" s="9">
        <v>250000</v>
      </c>
      <c r="B43" s="8">
        <f t="shared" si="0"/>
        <v>299999.99</v>
      </c>
      <c r="C43" s="3">
        <v>384638</v>
      </c>
      <c r="D43" s="5">
        <v>104784905070.89</v>
      </c>
      <c r="E43" s="5">
        <v>272424.73</v>
      </c>
    </row>
    <row r="44" spans="1:5">
      <c r="A44" s="9">
        <v>300000</v>
      </c>
      <c r="B44" s="8">
        <f t="shared" si="0"/>
        <v>349999.99</v>
      </c>
      <c r="C44" s="3">
        <v>233404</v>
      </c>
      <c r="D44" s="5">
        <v>75341050700.919998</v>
      </c>
      <c r="E44" s="5">
        <v>322792.46000000002</v>
      </c>
    </row>
    <row r="45" spans="1:5">
      <c r="A45" s="9">
        <v>350000</v>
      </c>
      <c r="B45" s="8">
        <f t="shared" si="0"/>
        <v>399999.99</v>
      </c>
      <c r="C45" s="3">
        <v>152196</v>
      </c>
      <c r="D45" s="5">
        <v>56809841256.959999</v>
      </c>
      <c r="E45" s="5">
        <v>373267.64</v>
      </c>
    </row>
    <row r="46" spans="1:5">
      <c r="A46" s="9">
        <v>400000</v>
      </c>
      <c r="B46" s="8">
        <f t="shared" si="0"/>
        <v>449999.99</v>
      </c>
      <c r="C46" s="3">
        <v>107297</v>
      </c>
      <c r="D46" s="5">
        <v>45417275036.519997</v>
      </c>
      <c r="E46" s="5">
        <v>423285.6</v>
      </c>
    </row>
    <row r="47" spans="1:5">
      <c r="A47" s="9">
        <v>450000</v>
      </c>
      <c r="B47" s="8">
        <f t="shared" si="0"/>
        <v>499999.99</v>
      </c>
      <c r="C47" s="3">
        <v>77654</v>
      </c>
      <c r="D47" s="5">
        <v>36778018236.199997</v>
      </c>
      <c r="E47" s="5">
        <v>473613.96</v>
      </c>
    </row>
    <row r="48" spans="1:5">
      <c r="A48" s="9">
        <v>500000</v>
      </c>
      <c r="B48" s="8">
        <f t="shared" si="0"/>
        <v>999999.99</v>
      </c>
      <c r="C48" s="3">
        <v>248985</v>
      </c>
      <c r="D48" s="5">
        <v>166172565461.79999</v>
      </c>
      <c r="E48" s="5">
        <v>667399.91</v>
      </c>
    </row>
    <row r="49" spans="1:5">
      <c r="A49" s="9">
        <v>1000000</v>
      </c>
      <c r="B49" s="8">
        <f t="shared" si="0"/>
        <v>1499999.99</v>
      </c>
      <c r="C49" s="3">
        <v>49704</v>
      </c>
      <c r="D49" s="5">
        <v>59761731778.830002</v>
      </c>
      <c r="E49" s="5">
        <v>1202352.56</v>
      </c>
    </row>
    <row r="50" spans="1:5">
      <c r="A50" s="9">
        <v>1500000</v>
      </c>
      <c r="B50" s="8">
        <f t="shared" si="0"/>
        <v>1999999.99</v>
      </c>
      <c r="C50" s="3">
        <v>18949</v>
      </c>
      <c r="D50" s="5">
        <v>32508752550.040001</v>
      </c>
      <c r="E50" s="5">
        <v>1715591.99</v>
      </c>
    </row>
    <row r="51" spans="1:5">
      <c r="A51" s="9">
        <v>2000000</v>
      </c>
      <c r="B51" s="8">
        <f t="shared" si="0"/>
        <v>2499999.9900000002</v>
      </c>
      <c r="C51" s="3">
        <v>9744</v>
      </c>
      <c r="D51" s="5">
        <v>21634465294.880001</v>
      </c>
      <c r="E51" s="5">
        <v>2220285.85</v>
      </c>
    </row>
    <row r="52" spans="1:5">
      <c r="A52" s="9">
        <v>2500000</v>
      </c>
      <c r="B52" s="8">
        <f t="shared" si="0"/>
        <v>2999999.99</v>
      </c>
      <c r="C52" s="3">
        <v>5517</v>
      </c>
      <c r="D52" s="5">
        <v>15049232111.530001</v>
      </c>
      <c r="E52" s="5">
        <v>2727792.66</v>
      </c>
    </row>
    <row r="53" spans="1:5">
      <c r="A53" s="9">
        <v>3000000</v>
      </c>
      <c r="B53" s="8">
        <f t="shared" si="0"/>
        <v>3499999.99</v>
      </c>
      <c r="C53" s="3">
        <v>3665</v>
      </c>
      <c r="D53" s="5">
        <v>11834191089.43</v>
      </c>
      <c r="E53" s="5">
        <v>3228974.38</v>
      </c>
    </row>
    <row r="54" spans="1:5">
      <c r="A54" s="9">
        <v>3500000</v>
      </c>
      <c r="B54" s="8">
        <f t="shared" si="0"/>
        <v>3999999.99</v>
      </c>
      <c r="C54" s="3">
        <v>2536</v>
      </c>
      <c r="D54" s="5">
        <v>9480641324.7600002</v>
      </c>
      <c r="E54" s="5">
        <v>3738423.24</v>
      </c>
    </row>
    <row r="55" spans="1:5">
      <c r="A55" s="9">
        <v>4000000</v>
      </c>
      <c r="B55" s="8">
        <f t="shared" si="0"/>
        <v>4499999.99</v>
      </c>
      <c r="C55" s="3">
        <v>1904</v>
      </c>
      <c r="D55" s="5">
        <v>8063803520.9399996</v>
      </c>
      <c r="E55" s="5">
        <v>4235190.92</v>
      </c>
    </row>
    <row r="56" spans="1:5">
      <c r="A56" s="9">
        <v>4500000</v>
      </c>
      <c r="B56" s="8">
        <f>A57-0.01</f>
        <v>4999999.99</v>
      </c>
      <c r="C56" s="3">
        <v>1431</v>
      </c>
      <c r="D56" s="5">
        <v>6779348690.0799999</v>
      </c>
      <c r="E56" s="5">
        <v>4737490.3499999996</v>
      </c>
    </row>
    <row r="57" spans="1:5">
      <c r="A57" s="9">
        <v>5000000</v>
      </c>
      <c r="B57" s="8">
        <f t="shared" ref="B57:B59" si="1">A58-0.01</f>
        <v>9999999.9900000002</v>
      </c>
      <c r="C57" s="3">
        <v>5211</v>
      </c>
      <c r="D57" s="5">
        <v>35415849085.239998</v>
      </c>
      <c r="E57" s="5">
        <v>6796363.29</v>
      </c>
    </row>
    <row r="58" spans="1:5">
      <c r="A58" s="9">
        <v>10000000</v>
      </c>
      <c r="B58" s="8">
        <f t="shared" si="1"/>
        <v>19999999.989999998</v>
      </c>
      <c r="C58" s="3">
        <v>1775</v>
      </c>
      <c r="D58" s="5">
        <v>24025710878.130001</v>
      </c>
      <c r="E58" s="5">
        <v>13535611.76</v>
      </c>
    </row>
    <row r="59" spans="1:5">
      <c r="A59" s="9">
        <v>20000000</v>
      </c>
      <c r="B59" s="8">
        <f t="shared" si="1"/>
        <v>49999999.990000002</v>
      </c>
      <c r="C59" s="2">
        <v>633</v>
      </c>
      <c r="D59" s="5">
        <v>18587918850.68</v>
      </c>
      <c r="E59" s="5">
        <v>29364800.710000001</v>
      </c>
    </row>
    <row r="60" spans="1:5">
      <c r="A60" s="9">
        <v>50000000</v>
      </c>
      <c r="B60" s="8" t="s">
        <v>2</v>
      </c>
      <c r="C60" s="2">
        <v>131</v>
      </c>
      <c r="D60" s="5">
        <v>11942233798.41</v>
      </c>
      <c r="E60" s="5">
        <v>91162090.060000002</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8"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25233419</v>
      </c>
      <c r="D2" s="4">
        <v>51477125732.709999</v>
      </c>
      <c r="E2" s="4">
        <v>2040.04</v>
      </c>
    </row>
    <row r="3" spans="1:5">
      <c r="A3" s="9">
        <v>5000</v>
      </c>
      <c r="B3" s="8">
        <f t="shared" si="0"/>
        <v>9999.99</v>
      </c>
      <c r="C3" s="3">
        <v>14603523</v>
      </c>
      <c r="D3" s="5">
        <v>107793228587.39999</v>
      </c>
      <c r="E3" s="5">
        <v>7381.32</v>
      </c>
    </row>
    <row r="4" spans="1:5">
      <c r="A4" s="9">
        <v>10000</v>
      </c>
      <c r="B4" s="8">
        <f t="shared" si="0"/>
        <v>14999.99</v>
      </c>
      <c r="C4" s="3">
        <v>12640644</v>
      </c>
      <c r="D4" s="5">
        <v>157374853308.34</v>
      </c>
      <c r="E4" s="5">
        <v>12449.91</v>
      </c>
    </row>
    <row r="5" spans="1:5">
      <c r="A5" s="9">
        <v>15000</v>
      </c>
      <c r="B5" s="8">
        <f t="shared" si="0"/>
        <v>19999.990000000002</v>
      </c>
      <c r="C5" s="3">
        <v>11999692</v>
      </c>
      <c r="D5" s="5">
        <v>209817250231.69</v>
      </c>
      <c r="E5" s="5">
        <v>17485.22</v>
      </c>
    </row>
    <row r="6" spans="1:5">
      <c r="A6" s="9">
        <v>20000</v>
      </c>
      <c r="B6" s="8">
        <f t="shared" si="0"/>
        <v>24999.99</v>
      </c>
      <c r="C6" s="3">
        <v>11660518</v>
      </c>
      <c r="D6" s="5">
        <v>262038598373.87</v>
      </c>
      <c r="E6" s="5">
        <v>22472.29</v>
      </c>
    </row>
    <row r="7" spans="1:5">
      <c r="A7" s="9">
        <v>25000</v>
      </c>
      <c r="B7" s="8">
        <f t="shared" si="0"/>
        <v>29999.99</v>
      </c>
      <c r="C7" s="3">
        <v>10829087</v>
      </c>
      <c r="D7" s="5">
        <v>297322022107.14001</v>
      </c>
      <c r="E7" s="5">
        <v>27455.87</v>
      </c>
    </row>
    <row r="8" spans="1:5">
      <c r="A8" s="9">
        <v>30000</v>
      </c>
      <c r="B8" s="8">
        <f t="shared" si="0"/>
        <v>34999.99</v>
      </c>
      <c r="C8" s="3">
        <v>9925497</v>
      </c>
      <c r="D8" s="5">
        <v>321914267319.88</v>
      </c>
      <c r="E8" s="5">
        <v>32433.06</v>
      </c>
    </row>
    <row r="9" spans="1:5">
      <c r="A9" s="9">
        <v>35000</v>
      </c>
      <c r="B9" s="8">
        <f t="shared" si="0"/>
        <v>39999.99</v>
      </c>
      <c r="C9" s="3">
        <v>8748525</v>
      </c>
      <c r="D9" s="5">
        <v>327484166380.96002</v>
      </c>
      <c r="E9" s="5">
        <v>37433.07</v>
      </c>
    </row>
    <row r="10" spans="1:5">
      <c r="A10" s="9">
        <v>40000</v>
      </c>
      <c r="B10" s="8">
        <f t="shared" si="0"/>
        <v>44999.99</v>
      </c>
      <c r="C10" s="3">
        <v>7509832</v>
      </c>
      <c r="D10" s="5">
        <v>318594155286.38</v>
      </c>
      <c r="E10" s="5">
        <v>42423.61</v>
      </c>
    </row>
    <row r="11" spans="1:5">
      <c r="A11" s="9">
        <v>45000</v>
      </c>
      <c r="B11" s="8">
        <f t="shared" si="0"/>
        <v>49999.99</v>
      </c>
      <c r="C11" s="3">
        <v>6355941</v>
      </c>
      <c r="D11" s="5">
        <v>301448656428.27002</v>
      </c>
      <c r="E11" s="5">
        <v>47427.86</v>
      </c>
    </row>
    <row r="12" spans="1:5">
      <c r="A12" s="9">
        <v>50000</v>
      </c>
      <c r="B12" s="8">
        <f t="shared" si="0"/>
        <v>54999.99</v>
      </c>
      <c r="C12" s="3">
        <v>5368056</v>
      </c>
      <c r="D12" s="5">
        <v>281312147079.39001</v>
      </c>
      <c r="E12" s="5">
        <v>52404.85</v>
      </c>
    </row>
    <row r="13" spans="1:5">
      <c r="A13" s="9">
        <v>55000</v>
      </c>
      <c r="B13" s="8">
        <f t="shared" si="0"/>
        <v>59999.99</v>
      </c>
      <c r="C13" s="3">
        <v>4403847</v>
      </c>
      <c r="D13" s="5">
        <v>252873369860.29999</v>
      </c>
      <c r="E13" s="5">
        <v>57421.02</v>
      </c>
    </row>
    <row r="14" spans="1:5">
      <c r="A14" s="9">
        <v>60000</v>
      </c>
      <c r="B14" s="8">
        <f t="shared" si="0"/>
        <v>64999.99</v>
      </c>
      <c r="C14" s="3">
        <v>3726094</v>
      </c>
      <c r="D14" s="5">
        <v>232515486901.26001</v>
      </c>
      <c r="E14" s="5">
        <v>62401.94</v>
      </c>
    </row>
    <row r="15" spans="1:5">
      <c r="A15" s="9">
        <v>65000</v>
      </c>
      <c r="B15" s="8">
        <f t="shared" si="0"/>
        <v>69999.990000000005</v>
      </c>
      <c r="C15" s="3">
        <v>3116831</v>
      </c>
      <c r="D15" s="5">
        <v>210121300739.98001</v>
      </c>
      <c r="E15" s="5">
        <v>67415.039999999994</v>
      </c>
    </row>
    <row r="16" spans="1:5">
      <c r="A16" s="9">
        <v>70000</v>
      </c>
      <c r="B16" s="8">
        <f t="shared" si="0"/>
        <v>74999.990000000005</v>
      </c>
      <c r="C16" s="3">
        <v>2611648</v>
      </c>
      <c r="D16" s="5">
        <v>189114665157.95999</v>
      </c>
      <c r="E16" s="5">
        <v>72412</v>
      </c>
    </row>
    <row r="17" spans="1:5">
      <c r="A17" s="9">
        <v>75000</v>
      </c>
      <c r="B17" s="8">
        <f t="shared" si="0"/>
        <v>79999.990000000005</v>
      </c>
      <c r="C17" s="3">
        <v>2192141</v>
      </c>
      <c r="D17" s="5">
        <v>169698894556.45001</v>
      </c>
      <c r="E17" s="5">
        <v>77412.399999999994</v>
      </c>
    </row>
    <row r="18" spans="1:5">
      <c r="A18" s="9">
        <v>80000</v>
      </c>
      <c r="B18" s="8">
        <f t="shared" si="0"/>
        <v>84999.99</v>
      </c>
      <c r="C18" s="3">
        <v>1825549</v>
      </c>
      <c r="D18" s="5">
        <v>150464047813.29999</v>
      </c>
      <c r="E18" s="5">
        <v>82421.259999999995</v>
      </c>
    </row>
    <row r="19" spans="1:5">
      <c r="A19" s="9">
        <v>85000</v>
      </c>
      <c r="B19" s="8">
        <f t="shared" si="0"/>
        <v>89999.99</v>
      </c>
      <c r="C19" s="3">
        <v>1530485</v>
      </c>
      <c r="D19" s="5">
        <v>133798605776.73</v>
      </c>
      <c r="E19" s="5">
        <v>87422.36</v>
      </c>
    </row>
    <row r="20" spans="1:5">
      <c r="A20" s="9">
        <v>90000</v>
      </c>
      <c r="B20" s="8">
        <f t="shared" si="0"/>
        <v>94999.99</v>
      </c>
      <c r="C20" s="3">
        <v>1304596</v>
      </c>
      <c r="D20" s="5">
        <v>120562894937.66</v>
      </c>
      <c r="E20" s="5">
        <v>92413.97</v>
      </c>
    </row>
    <row r="21" spans="1:5">
      <c r="A21" s="9">
        <v>95000</v>
      </c>
      <c r="B21" s="8">
        <f t="shared" si="0"/>
        <v>99999.99</v>
      </c>
      <c r="C21" s="3">
        <v>1114699</v>
      </c>
      <c r="D21" s="5">
        <v>108608582993.21001</v>
      </c>
      <c r="E21" s="5">
        <v>97433.1</v>
      </c>
    </row>
    <row r="22" spans="1:5">
      <c r="A22" s="9">
        <v>100000</v>
      </c>
      <c r="B22" s="8">
        <f t="shared" si="0"/>
        <v>104999.99</v>
      </c>
      <c r="C22" s="3">
        <v>962908</v>
      </c>
      <c r="D22" s="5">
        <v>98605854246.729996</v>
      </c>
      <c r="E22" s="5">
        <v>102404.23</v>
      </c>
    </row>
    <row r="23" spans="1:5">
      <c r="A23" s="9">
        <v>105000</v>
      </c>
      <c r="B23" s="8">
        <f t="shared" si="0"/>
        <v>109999.99</v>
      </c>
      <c r="C23" s="3">
        <v>804695</v>
      </c>
      <c r="D23" s="5">
        <v>86448982217.570007</v>
      </c>
      <c r="E23" s="5">
        <v>107430.74</v>
      </c>
    </row>
    <row r="24" spans="1:5">
      <c r="A24" s="9">
        <v>110000</v>
      </c>
      <c r="B24" s="8">
        <f t="shared" si="0"/>
        <v>114999.99</v>
      </c>
      <c r="C24" s="3">
        <v>685244</v>
      </c>
      <c r="D24" s="5">
        <v>77034278769.119995</v>
      </c>
      <c r="E24" s="5">
        <v>112418.76</v>
      </c>
    </row>
    <row r="25" spans="1:5">
      <c r="A25" s="9">
        <v>115000</v>
      </c>
      <c r="B25" s="8">
        <f t="shared" si="0"/>
        <v>119999.99</v>
      </c>
      <c r="C25" s="3">
        <v>592089</v>
      </c>
      <c r="D25" s="5">
        <v>69535346106.380005</v>
      </c>
      <c r="E25" s="5">
        <v>117440.7</v>
      </c>
    </row>
    <row r="26" spans="1:5">
      <c r="A26" s="9">
        <v>120000</v>
      </c>
      <c r="B26" s="8">
        <f t="shared" si="0"/>
        <v>124999.99</v>
      </c>
      <c r="C26" s="3">
        <v>521372</v>
      </c>
      <c r="D26" s="5">
        <v>63810363395.43</v>
      </c>
      <c r="E26" s="5">
        <v>122389.32</v>
      </c>
    </row>
    <row r="27" spans="1:5">
      <c r="A27" s="9">
        <v>125000</v>
      </c>
      <c r="B27" s="8">
        <f t="shared" si="0"/>
        <v>129999.99</v>
      </c>
      <c r="C27" s="3">
        <v>442781</v>
      </c>
      <c r="D27" s="5">
        <v>56418939635.25</v>
      </c>
      <c r="E27" s="5">
        <v>127419.51</v>
      </c>
    </row>
    <row r="28" spans="1:5">
      <c r="A28" s="9">
        <v>130000</v>
      </c>
      <c r="B28" s="8">
        <f t="shared" si="0"/>
        <v>134999.99</v>
      </c>
      <c r="C28" s="3">
        <v>389295</v>
      </c>
      <c r="D28" s="5">
        <v>51545299036.660004</v>
      </c>
      <c r="E28" s="5">
        <v>132406.78</v>
      </c>
    </row>
    <row r="29" spans="1:5">
      <c r="A29" s="9">
        <v>135000</v>
      </c>
      <c r="B29" s="8">
        <f t="shared" si="0"/>
        <v>139999.99</v>
      </c>
      <c r="C29" s="3">
        <v>342897</v>
      </c>
      <c r="D29" s="5">
        <v>47127268098.010002</v>
      </c>
      <c r="E29" s="5">
        <v>137438.54999999999</v>
      </c>
    </row>
    <row r="30" spans="1:5">
      <c r="A30" s="9">
        <v>140000</v>
      </c>
      <c r="B30" s="8">
        <f t="shared" si="0"/>
        <v>144999.99</v>
      </c>
      <c r="C30" s="3">
        <v>305487</v>
      </c>
      <c r="D30" s="5">
        <v>43511850077.269997</v>
      </c>
      <c r="E30" s="5">
        <v>142434.38</v>
      </c>
    </row>
    <row r="31" spans="1:5">
      <c r="A31" s="9">
        <v>145000</v>
      </c>
      <c r="B31" s="8">
        <f t="shared" si="0"/>
        <v>149999.99</v>
      </c>
      <c r="C31" s="3">
        <v>268748</v>
      </c>
      <c r="D31" s="5">
        <v>39628022129.059998</v>
      </c>
      <c r="E31" s="5">
        <v>147454.20000000001</v>
      </c>
    </row>
    <row r="32" spans="1:5">
      <c r="A32" s="9">
        <v>150000</v>
      </c>
      <c r="B32" s="8">
        <f t="shared" si="0"/>
        <v>154999.99</v>
      </c>
      <c r="C32" s="3">
        <v>241922</v>
      </c>
      <c r="D32" s="5">
        <v>36861324451.239998</v>
      </c>
      <c r="E32" s="5">
        <v>152368.63</v>
      </c>
    </row>
    <row r="33" spans="1:5">
      <c r="A33" s="9">
        <v>155000</v>
      </c>
      <c r="B33" s="8">
        <f t="shared" si="0"/>
        <v>159999.99</v>
      </c>
      <c r="C33" s="3">
        <v>214002</v>
      </c>
      <c r="D33" s="5">
        <v>33689476551.93</v>
      </c>
      <c r="E33" s="5">
        <v>157425.99</v>
      </c>
    </row>
    <row r="34" spans="1:5">
      <c r="A34" s="9">
        <v>160000</v>
      </c>
      <c r="B34" s="8">
        <f t="shared" si="0"/>
        <v>164999.99</v>
      </c>
      <c r="C34" s="3">
        <v>188967</v>
      </c>
      <c r="D34" s="5">
        <v>30689662202.23</v>
      </c>
      <c r="E34" s="5">
        <v>162407.51999999999</v>
      </c>
    </row>
    <row r="35" spans="1:5">
      <c r="A35" s="9">
        <v>165000</v>
      </c>
      <c r="B35" s="8">
        <f t="shared" si="0"/>
        <v>169999.99</v>
      </c>
      <c r="C35" s="3">
        <v>169628</v>
      </c>
      <c r="D35" s="5">
        <v>28403012132.619999</v>
      </c>
      <c r="E35" s="5">
        <v>167442.95000000001</v>
      </c>
    </row>
    <row r="36" spans="1:5">
      <c r="A36" s="9">
        <v>170000</v>
      </c>
      <c r="B36" s="8">
        <f t="shared" si="0"/>
        <v>174999.99</v>
      </c>
      <c r="C36" s="3">
        <v>153085</v>
      </c>
      <c r="D36" s="5">
        <v>26398913594.59</v>
      </c>
      <c r="E36" s="5">
        <v>172446.12</v>
      </c>
    </row>
    <row r="37" spans="1:5">
      <c r="A37" s="9">
        <v>175000</v>
      </c>
      <c r="B37" s="8">
        <f t="shared" si="0"/>
        <v>179999.99</v>
      </c>
      <c r="C37" s="3">
        <v>140205</v>
      </c>
      <c r="D37" s="5">
        <v>24875872885.790001</v>
      </c>
      <c r="E37" s="5">
        <v>177425.01</v>
      </c>
    </row>
    <row r="38" spans="1:5">
      <c r="A38" s="9">
        <v>180000</v>
      </c>
      <c r="B38" s="8">
        <f t="shared" si="0"/>
        <v>184999.99</v>
      </c>
      <c r="C38" s="3">
        <v>135464</v>
      </c>
      <c r="D38" s="5">
        <v>24696959299.599998</v>
      </c>
      <c r="E38" s="5">
        <v>182313.82</v>
      </c>
    </row>
    <row r="39" spans="1:5">
      <c r="A39" s="9">
        <v>185000</v>
      </c>
      <c r="B39" s="8">
        <f t="shared" si="0"/>
        <v>189999.99</v>
      </c>
      <c r="C39" s="3">
        <v>115958</v>
      </c>
      <c r="D39" s="5">
        <v>21735481370.139999</v>
      </c>
      <c r="E39" s="5">
        <v>187442.71</v>
      </c>
    </row>
    <row r="40" spans="1:5">
      <c r="A40" s="9">
        <v>190000</v>
      </c>
      <c r="B40" s="8">
        <f t="shared" si="0"/>
        <v>194999.99</v>
      </c>
      <c r="C40" s="3">
        <v>106219</v>
      </c>
      <c r="D40" s="5">
        <v>20440446092.779999</v>
      </c>
      <c r="E40" s="5">
        <v>192436.82</v>
      </c>
    </row>
    <row r="41" spans="1:5">
      <c r="A41" s="9">
        <v>195000</v>
      </c>
      <c r="B41" s="8">
        <f t="shared" si="0"/>
        <v>199999.99</v>
      </c>
      <c r="C41" s="3">
        <v>101127</v>
      </c>
      <c r="D41" s="5">
        <v>19970254499.720001</v>
      </c>
      <c r="E41" s="5">
        <v>197476.98</v>
      </c>
    </row>
    <row r="42" spans="1:5">
      <c r="A42" s="9">
        <v>200000</v>
      </c>
      <c r="B42" s="8">
        <f t="shared" si="0"/>
        <v>249999.99</v>
      </c>
      <c r="C42" s="3">
        <v>698095</v>
      </c>
      <c r="D42" s="5">
        <v>155049898351.66</v>
      </c>
      <c r="E42" s="5">
        <v>222104.3</v>
      </c>
    </row>
    <row r="43" spans="1:5">
      <c r="A43" s="9">
        <v>250000</v>
      </c>
      <c r="B43" s="8">
        <f t="shared" si="0"/>
        <v>299999.99</v>
      </c>
      <c r="C43" s="3">
        <v>365744</v>
      </c>
      <c r="D43" s="5">
        <v>99706099206.320007</v>
      </c>
      <c r="E43" s="5">
        <v>272611.71999999997</v>
      </c>
    </row>
    <row r="44" spans="1:5">
      <c r="A44" s="9">
        <v>300000</v>
      </c>
      <c r="B44" s="8">
        <f t="shared" si="0"/>
        <v>349999.99</v>
      </c>
      <c r="C44" s="3">
        <v>227133</v>
      </c>
      <c r="D44" s="5">
        <v>73323794451.029999</v>
      </c>
      <c r="E44" s="5">
        <v>322823.17</v>
      </c>
    </row>
    <row r="45" spans="1:5">
      <c r="A45" s="9">
        <v>350000</v>
      </c>
      <c r="B45" s="8">
        <f t="shared" si="0"/>
        <v>399999.99</v>
      </c>
      <c r="C45" s="3">
        <v>151089</v>
      </c>
      <c r="D45" s="5">
        <v>56409988598.82</v>
      </c>
      <c r="E45" s="5">
        <v>373356.03</v>
      </c>
    </row>
    <row r="46" spans="1:5">
      <c r="A46" s="9">
        <v>400000</v>
      </c>
      <c r="B46" s="8">
        <f t="shared" si="0"/>
        <v>449999.99</v>
      </c>
      <c r="C46" s="3">
        <v>105540</v>
      </c>
      <c r="D46" s="5">
        <v>44684891482.849998</v>
      </c>
      <c r="E46" s="5">
        <v>423392.95</v>
      </c>
    </row>
    <row r="47" spans="1:5">
      <c r="A47" s="9">
        <v>450000</v>
      </c>
      <c r="B47" s="8">
        <f t="shared" si="0"/>
        <v>499999.99</v>
      </c>
      <c r="C47" s="3">
        <v>76927</v>
      </c>
      <c r="D47" s="5">
        <v>36445713079.279999</v>
      </c>
      <c r="E47" s="5">
        <v>473770.11</v>
      </c>
    </row>
    <row r="48" spans="1:5">
      <c r="A48" s="9">
        <v>500000</v>
      </c>
      <c r="B48" s="8">
        <f t="shared" si="0"/>
        <v>999999.99</v>
      </c>
      <c r="C48" s="3">
        <v>252890</v>
      </c>
      <c r="D48" s="5">
        <v>169157992992.84</v>
      </c>
      <c r="E48" s="5">
        <v>668899.49</v>
      </c>
    </row>
    <row r="49" spans="1:5">
      <c r="A49" s="9">
        <v>1000000</v>
      </c>
      <c r="B49" s="8">
        <f t="shared" si="0"/>
        <v>1499999.99</v>
      </c>
      <c r="C49" s="3">
        <v>52558</v>
      </c>
      <c r="D49" s="5">
        <v>63256692989.5</v>
      </c>
      <c r="E49" s="5">
        <v>1203559.74</v>
      </c>
    </row>
    <row r="50" spans="1:5">
      <c r="A50" s="9">
        <v>1500000</v>
      </c>
      <c r="B50" s="8">
        <f t="shared" si="0"/>
        <v>1999999.99</v>
      </c>
      <c r="C50" s="3">
        <v>20234</v>
      </c>
      <c r="D50" s="5">
        <v>34757626168.709999</v>
      </c>
      <c r="E50" s="5">
        <v>1717783.24</v>
      </c>
    </row>
    <row r="51" spans="1:5">
      <c r="A51" s="9">
        <v>2000000</v>
      </c>
      <c r="B51" s="8">
        <f t="shared" si="0"/>
        <v>2499999.9900000002</v>
      </c>
      <c r="C51" s="3">
        <v>10821</v>
      </c>
      <c r="D51" s="5">
        <v>24074945877.400002</v>
      </c>
      <c r="E51" s="5">
        <v>2224835.59</v>
      </c>
    </row>
    <row r="52" spans="1:5">
      <c r="A52" s="9">
        <v>2500000</v>
      </c>
      <c r="B52" s="8">
        <f t="shared" si="0"/>
        <v>2999999.99</v>
      </c>
      <c r="C52" s="3">
        <v>6474</v>
      </c>
      <c r="D52" s="5">
        <v>17675712021.740002</v>
      </c>
      <c r="E52" s="5">
        <v>2730261.36</v>
      </c>
    </row>
    <row r="53" spans="1:5">
      <c r="A53" s="9">
        <v>3000000</v>
      </c>
      <c r="B53" s="8">
        <f t="shared" si="0"/>
        <v>3499999.99</v>
      </c>
      <c r="C53" s="3">
        <v>4209</v>
      </c>
      <c r="D53" s="5">
        <v>13610674328.530001</v>
      </c>
      <c r="E53" s="5">
        <v>3233707.37</v>
      </c>
    </row>
    <row r="54" spans="1:5">
      <c r="A54" s="9">
        <v>3500000</v>
      </c>
      <c r="B54" s="8">
        <f t="shared" si="0"/>
        <v>3999999.99</v>
      </c>
      <c r="C54" s="3">
        <v>2911</v>
      </c>
      <c r="D54" s="5">
        <v>10878966404.9</v>
      </c>
      <c r="E54" s="5">
        <v>3737192.17</v>
      </c>
    </row>
    <row r="55" spans="1:5">
      <c r="A55" s="9">
        <v>4000000</v>
      </c>
      <c r="B55" s="8">
        <f t="shared" si="0"/>
        <v>4499999.99</v>
      </c>
      <c r="C55" s="3">
        <v>2184</v>
      </c>
      <c r="D55" s="5">
        <v>9240315569.8099995</v>
      </c>
      <c r="E55" s="5">
        <v>4230913.72</v>
      </c>
    </row>
    <row r="56" spans="1:5">
      <c r="A56" s="9">
        <v>4500000</v>
      </c>
      <c r="B56" s="8">
        <f>A57-0.01</f>
        <v>4999999.99</v>
      </c>
      <c r="C56" s="3">
        <v>1579</v>
      </c>
      <c r="D56" s="5">
        <v>7479767292.8299999</v>
      </c>
      <c r="E56" s="5">
        <v>4737028.05</v>
      </c>
    </row>
    <row r="57" spans="1:5">
      <c r="A57" s="9">
        <v>5000000</v>
      </c>
      <c r="B57" s="8">
        <f t="shared" ref="B57:B59" si="1">A58-0.01</f>
        <v>9999999.9900000002</v>
      </c>
      <c r="C57" s="3">
        <v>6252</v>
      </c>
      <c r="D57" s="5">
        <v>42158750246.989998</v>
      </c>
      <c r="E57" s="5">
        <v>6743242.2000000002</v>
      </c>
    </row>
    <row r="58" spans="1:5">
      <c r="A58" s="9">
        <v>10000000</v>
      </c>
      <c r="B58" s="8">
        <f t="shared" si="1"/>
        <v>19999999.989999998</v>
      </c>
      <c r="C58" s="3">
        <v>2096</v>
      </c>
      <c r="D58" s="5">
        <v>28369725183.439999</v>
      </c>
      <c r="E58" s="5">
        <v>13535174.23</v>
      </c>
    </row>
    <row r="59" spans="1:5">
      <c r="A59" s="9">
        <v>20000000</v>
      </c>
      <c r="B59" s="8">
        <f t="shared" si="1"/>
        <v>49999999.990000002</v>
      </c>
      <c r="C59" s="2">
        <v>818</v>
      </c>
      <c r="D59" s="5">
        <v>23823259265.639999</v>
      </c>
      <c r="E59" s="5">
        <v>29123788.829999998</v>
      </c>
    </row>
    <row r="60" spans="1:5">
      <c r="A60" s="9">
        <v>50000000</v>
      </c>
      <c r="B60" s="8" t="s">
        <v>2</v>
      </c>
      <c r="C60" s="2">
        <v>151</v>
      </c>
      <c r="D60" s="5">
        <v>14190602694.85</v>
      </c>
      <c r="E60" s="5">
        <v>93977501.290000007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7"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25600469</v>
      </c>
      <c r="D2" s="4">
        <v>52355067500.690002</v>
      </c>
      <c r="E2" s="4">
        <v>2045.08</v>
      </c>
    </row>
    <row r="3" spans="1:5">
      <c r="A3" s="9">
        <v>5000</v>
      </c>
      <c r="B3" s="8">
        <f t="shared" si="0"/>
        <v>9999.99</v>
      </c>
      <c r="C3" s="3">
        <v>14735008</v>
      </c>
      <c r="D3" s="5">
        <v>108774109947.88</v>
      </c>
      <c r="E3" s="5">
        <v>7382.02</v>
      </c>
    </row>
    <row r="4" spans="1:5">
      <c r="A4" s="9">
        <v>10000</v>
      </c>
      <c r="B4" s="8">
        <f t="shared" si="0"/>
        <v>14999.99</v>
      </c>
      <c r="C4" s="3">
        <v>12805934</v>
      </c>
      <c r="D4" s="5">
        <v>159422884337.5</v>
      </c>
      <c r="E4" s="5">
        <v>12449.14</v>
      </c>
    </row>
    <row r="5" spans="1:5">
      <c r="A5" s="9">
        <v>15000</v>
      </c>
      <c r="B5" s="8">
        <f t="shared" si="0"/>
        <v>19999.990000000002</v>
      </c>
      <c r="C5" s="3">
        <v>12213200</v>
      </c>
      <c r="D5" s="5">
        <v>213550531488.45999</v>
      </c>
      <c r="E5" s="5">
        <v>17485.22</v>
      </c>
    </row>
    <row r="6" spans="1:5">
      <c r="A6" s="9">
        <v>20000</v>
      </c>
      <c r="B6" s="8">
        <f t="shared" si="0"/>
        <v>24999.99</v>
      </c>
      <c r="C6" s="3">
        <v>11818074</v>
      </c>
      <c r="D6" s="5">
        <v>265541011708.56</v>
      </c>
      <c r="E6" s="5">
        <v>22469.06</v>
      </c>
    </row>
    <row r="7" spans="1:5">
      <c r="A7" s="9">
        <v>25000</v>
      </c>
      <c r="B7" s="8">
        <f t="shared" si="0"/>
        <v>29999.99</v>
      </c>
      <c r="C7" s="3">
        <v>10942145</v>
      </c>
      <c r="D7" s="5">
        <v>300397551691.62</v>
      </c>
      <c r="E7" s="5">
        <v>27453.26</v>
      </c>
    </row>
    <row r="8" spans="1:5">
      <c r="A8" s="9">
        <v>30000</v>
      </c>
      <c r="B8" s="8">
        <f t="shared" si="0"/>
        <v>34999.99</v>
      </c>
      <c r="C8" s="3">
        <v>9926055</v>
      </c>
      <c r="D8" s="5">
        <v>321908559336.14001</v>
      </c>
      <c r="E8" s="5">
        <v>32430.66</v>
      </c>
    </row>
    <row r="9" spans="1:5">
      <c r="A9" s="9">
        <v>35000</v>
      </c>
      <c r="B9" s="8">
        <f t="shared" si="0"/>
        <v>39999.99</v>
      </c>
      <c r="C9" s="3">
        <v>8671127</v>
      </c>
      <c r="D9" s="5">
        <v>324508701609.41998</v>
      </c>
      <c r="E9" s="5">
        <v>37424.050000000003</v>
      </c>
    </row>
    <row r="10" spans="1:5">
      <c r="A10" s="9">
        <v>40000</v>
      </c>
      <c r="B10" s="8">
        <f t="shared" si="0"/>
        <v>44999.99</v>
      </c>
      <c r="C10" s="3">
        <v>7373254</v>
      </c>
      <c r="D10" s="5">
        <v>312751148935.09998</v>
      </c>
      <c r="E10" s="5">
        <v>42416.98</v>
      </c>
    </row>
    <row r="11" spans="1:5">
      <c r="A11" s="9">
        <v>45000</v>
      </c>
      <c r="B11" s="8">
        <f t="shared" si="0"/>
        <v>49999.99</v>
      </c>
      <c r="C11" s="3">
        <v>6180108</v>
      </c>
      <c r="D11" s="5">
        <v>293081037281.42999</v>
      </c>
      <c r="E11" s="5">
        <v>47423.29</v>
      </c>
    </row>
    <row r="12" spans="1:5">
      <c r="A12" s="9">
        <v>50000</v>
      </c>
      <c r="B12" s="8">
        <f t="shared" si="0"/>
        <v>54999.99</v>
      </c>
      <c r="C12" s="3">
        <v>5164162</v>
      </c>
      <c r="D12" s="5">
        <v>270620142434.13</v>
      </c>
      <c r="E12" s="5">
        <v>52403.5</v>
      </c>
    </row>
    <row r="13" spans="1:5">
      <c r="A13" s="9">
        <v>55000</v>
      </c>
      <c r="B13" s="8">
        <f t="shared" si="0"/>
        <v>59999.99</v>
      </c>
      <c r="C13" s="3">
        <v>4210607</v>
      </c>
      <c r="D13" s="5">
        <v>241763246540.48999</v>
      </c>
      <c r="E13" s="5">
        <v>57417.67</v>
      </c>
    </row>
    <row r="14" spans="1:5">
      <c r="A14" s="9">
        <v>60000</v>
      </c>
      <c r="B14" s="8">
        <f t="shared" si="0"/>
        <v>64999.99</v>
      </c>
      <c r="C14" s="3">
        <v>3553065</v>
      </c>
      <c r="D14" s="5">
        <v>221714178622.14001</v>
      </c>
      <c r="E14" s="5">
        <v>62400.82</v>
      </c>
    </row>
    <row r="15" spans="1:5">
      <c r="A15" s="9">
        <v>65000</v>
      </c>
      <c r="B15" s="8">
        <f t="shared" si="0"/>
        <v>69999.990000000005</v>
      </c>
      <c r="C15" s="3">
        <v>2941999</v>
      </c>
      <c r="D15" s="5">
        <v>198315248944.70999</v>
      </c>
      <c r="E15" s="5">
        <v>67408.33</v>
      </c>
    </row>
    <row r="16" spans="1:5">
      <c r="A16" s="9">
        <v>70000</v>
      </c>
      <c r="B16" s="8">
        <f t="shared" si="0"/>
        <v>74999.990000000005</v>
      </c>
      <c r="C16" s="3">
        <v>2447183</v>
      </c>
      <c r="D16" s="5">
        <v>177195663692.39001</v>
      </c>
      <c r="E16" s="5">
        <v>72408.02</v>
      </c>
    </row>
    <row r="17" spans="1:5">
      <c r="A17" s="9">
        <v>75000</v>
      </c>
      <c r="B17" s="8">
        <f t="shared" si="0"/>
        <v>79999.990000000005</v>
      </c>
      <c r="C17" s="3">
        <v>2034752</v>
      </c>
      <c r="D17" s="5">
        <v>157517206199.45001</v>
      </c>
      <c r="E17" s="5">
        <v>77413.47</v>
      </c>
    </row>
    <row r="18" spans="1:5">
      <c r="A18" s="9">
        <v>80000</v>
      </c>
      <c r="B18" s="8">
        <f t="shared" si="0"/>
        <v>84999.99</v>
      </c>
      <c r="C18" s="3">
        <v>1689225</v>
      </c>
      <c r="D18" s="5">
        <v>139220427542.48999</v>
      </c>
      <c r="E18" s="5">
        <v>82416.75</v>
      </c>
    </row>
    <row r="19" spans="1:5">
      <c r="A19" s="9">
        <v>85000</v>
      </c>
      <c r="B19" s="8">
        <f t="shared" si="0"/>
        <v>89999.99</v>
      </c>
      <c r="C19" s="3">
        <v>1406346</v>
      </c>
      <c r="D19" s="5">
        <v>122939315314.71001</v>
      </c>
      <c r="E19" s="5">
        <v>87417.55</v>
      </c>
    </row>
    <row r="20" spans="1:5">
      <c r="A20" s="9">
        <v>90000</v>
      </c>
      <c r="B20" s="8">
        <f t="shared" si="0"/>
        <v>94999.99</v>
      </c>
      <c r="C20" s="3">
        <v>1199463</v>
      </c>
      <c r="D20" s="5">
        <v>110847458984.74001</v>
      </c>
      <c r="E20" s="5">
        <v>92414.24</v>
      </c>
    </row>
    <row r="21" spans="1:5">
      <c r="A21" s="9">
        <v>95000</v>
      </c>
      <c r="B21" s="8">
        <f t="shared" si="0"/>
        <v>99999.99</v>
      </c>
      <c r="C21" s="3">
        <v>1014855</v>
      </c>
      <c r="D21" s="5">
        <v>98876912092.880005</v>
      </c>
      <c r="E21" s="5">
        <v>97429.6</v>
      </c>
    </row>
    <row r="22" spans="1:5">
      <c r="A22" s="9">
        <v>100000</v>
      </c>
      <c r="B22" s="8">
        <f t="shared" si="0"/>
        <v>104999.99</v>
      </c>
      <c r="C22" s="3">
        <v>872744</v>
      </c>
      <c r="D22" s="5">
        <v>89368349411.940002</v>
      </c>
      <c r="E22" s="5">
        <v>102399.27</v>
      </c>
    </row>
    <row r="23" spans="1:5">
      <c r="A23" s="9">
        <v>105000</v>
      </c>
      <c r="B23" s="8">
        <f t="shared" si="0"/>
        <v>109999.99</v>
      </c>
      <c r="C23" s="3">
        <v>723282</v>
      </c>
      <c r="D23" s="5">
        <v>77696776875.070007</v>
      </c>
      <c r="E23" s="5">
        <v>107422.52</v>
      </c>
    </row>
    <row r="24" spans="1:5">
      <c r="A24" s="9">
        <v>110000</v>
      </c>
      <c r="B24" s="8">
        <f t="shared" si="0"/>
        <v>114999.99</v>
      </c>
      <c r="C24" s="3">
        <v>614808</v>
      </c>
      <c r="D24" s="5">
        <v>69117269060.389999</v>
      </c>
      <c r="E24" s="5">
        <v>112420.9</v>
      </c>
    </row>
    <row r="25" spans="1:5">
      <c r="A25" s="9">
        <v>115000</v>
      </c>
      <c r="B25" s="8">
        <f t="shared" si="0"/>
        <v>119999.99</v>
      </c>
      <c r="C25" s="3">
        <v>529050</v>
      </c>
      <c r="D25" s="5">
        <v>62126699856.25</v>
      </c>
      <c r="E25" s="5">
        <v>117430.68</v>
      </c>
    </row>
    <row r="26" spans="1:5">
      <c r="A26" s="9">
        <v>120000</v>
      </c>
      <c r="B26" s="8">
        <f t="shared" si="0"/>
        <v>124999.99</v>
      </c>
      <c r="C26" s="3">
        <v>464309</v>
      </c>
      <c r="D26" s="5">
        <v>56821016910.309998</v>
      </c>
      <c r="E26" s="5">
        <v>122377.59</v>
      </c>
    </row>
    <row r="27" spans="1:5">
      <c r="A27" s="9">
        <v>125000</v>
      </c>
      <c r="B27" s="8">
        <f t="shared" si="0"/>
        <v>129999.99</v>
      </c>
      <c r="C27" s="3">
        <v>393341</v>
      </c>
      <c r="D27" s="5">
        <v>50118419458.889999</v>
      </c>
      <c r="E27" s="5">
        <v>127417.23</v>
      </c>
    </row>
    <row r="28" spans="1:5">
      <c r="A28" s="9">
        <v>130000</v>
      </c>
      <c r="B28" s="8">
        <f t="shared" si="0"/>
        <v>134999.99</v>
      </c>
      <c r="C28" s="3">
        <v>348498</v>
      </c>
      <c r="D28" s="5">
        <v>46141844450.43</v>
      </c>
      <c r="E28" s="5">
        <v>132402.04</v>
      </c>
    </row>
    <row r="29" spans="1:5">
      <c r="A29" s="9">
        <v>135000</v>
      </c>
      <c r="B29" s="8">
        <f t="shared" si="0"/>
        <v>139999.99</v>
      </c>
      <c r="C29" s="3">
        <v>305126</v>
      </c>
      <c r="D29" s="5">
        <v>41933164186.25</v>
      </c>
      <c r="E29" s="5">
        <v>137429.01</v>
      </c>
    </row>
    <row r="30" spans="1:5">
      <c r="A30" s="9">
        <v>140000</v>
      </c>
      <c r="B30" s="8">
        <f t="shared" si="0"/>
        <v>144999.99</v>
      </c>
      <c r="C30" s="3">
        <v>269012</v>
      </c>
      <c r="D30" s="5">
        <v>38313988010.959999</v>
      </c>
      <c r="E30" s="5">
        <v>142424.82999999999</v>
      </c>
    </row>
    <row r="31" spans="1:5">
      <c r="A31" s="9">
        <v>145000</v>
      </c>
      <c r="B31" s="8">
        <f t="shared" si="0"/>
        <v>149999.99</v>
      </c>
      <c r="C31" s="3">
        <v>236149</v>
      </c>
      <c r="D31" s="5">
        <v>34822024298.800003</v>
      </c>
      <c r="E31" s="5">
        <v>147457.85</v>
      </c>
    </row>
    <row r="32" spans="1:5">
      <c r="A32" s="9">
        <v>150000</v>
      </c>
      <c r="B32" s="8">
        <f t="shared" si="0"/>
        <v>154999.99</v>
      </c>
      <c r="C32" s="3">
        <v>214606</v>
      </c>
      <c r="D32" s="5">
        <v>32695431674.630001</v>
      </c>
      <c r="E32" s="5">
        <v>152350.97</v>
      </c>
    </row>
    <row r="33" spans="1:5">
      <c r="A33" s="9">
        <v>155000</v>
      </c>
      <c r="B33" s="8">
        <f t="shared" si="0"/>
        <v>159999.99</v>
      </c>
      <c r="C33" s="3">
        <v>189031</v>
      </c>
      <c r="D33" s="5">
        <v>29758722894.630001</v>
      </c>
      <c r="E33" s="5">
        <v>157427.74</v>
      </c>
    </row>
    <row r="34" spans="1:5">
      <c r="A34" s="9">
        <v>160000</v>
      </c>
      <c r="B34" s="8">
        <f t="shared" si="0"/>
        <v>164999.99</v>
      </c>
      <c r="C34" s="3">
        <v>169540</v>
      </c>
      <c r="D34" s="5">
        <v>27532376446.98</v>
      </c>
      <c r="E34" s="5">
        <v>162394.57999999999</v>
      </c>
    </row>
    <row r="35" spans="1:5">
      <c r="A35" s="9">
        <v>165000</v>
      </c>
      <c r="B35" s="8">
        <f t="shared" si="0"/>
        <v>169999.99</v>
      </c>
      <c r="C35" s="3">
        <v>151578</v>
      </c>
      <c r="D35" s="5">
        <v>25381138058.66</v>
      </c>
      <c r="E35" s="5">
        <v>167446.04999999999</v>
      </c>
    </row>
    <row r="36" spans="1:5">
      <c r="A36" s="9">
        <v>170000</v>
      </c>
      <c r="B36" s="8">
        <f t="shared" si="0"/>
        <v>174999.99</v>
      </c>
      <c r="C36" s="3">
        <v>137920</v>
      </c>
      <c r="D36" s="5">
        <v>23782100352.869999</v>
      </c>
      <c r="E36" s="5">
        <v>172434.02</v>
      </c>
    </row>
    <row r="37" spans="1:5">
      <c r="A37" s="9">
        <v>175000</v>
      </c>
      <c r="B37" s="8">
        <f t="shared" si="0"/>
        <v>179999.99</v>
      </c>
      <c r="C37" s="3">
        <v>129770</v>
      </c>
      <c r="D37" s="5">
        <v>23017372632.98</v>
      </c>
      <c r="E37" s="5">
        <v>177370.52</v>
      </c>
    </row>
    <row r="38" spans="1:5">
      <c r="A38" s="9">
        <v>180000</v>
      </c>
      <c r="B38" s="8">
        <f t="shared" si="0"/>
        <v>184999.99</v>
      </c>
      <c r="C38" s="3">
        <v>117556</v>
      </c>
      <c r="D38" s="5">
        <v>21437811318.619999</v>
      </c>
      <c r="E38" s="5">
        <v>182362.54</v>
      </c>
    </row>
    <row r="39" spans="1:5">
      <c r="A39" s="9">
        <v>185000</v>
      </c>
      <c r="B39" s="8">
        <f t="shared" si="0"/>
        <v>189999.99</v>
      </c>
      <c r="C39" s="3">
        <v>102646</v>
      </c>
      <c r="D39" s="5">
        <v>19239826400.990002</v>
      </c>
      <c r="E39" s="5">
        <v>187438.64</v>
      </c>
    </row>
    <row r="40" spans="1:5">
      <c r="A40" s="9">
        <v>190000</v>
      </c>
      <c r="B40" s="8">
        <f t="shared" si="0"/>
        <v>194999.99</v>
      </c>
      <c r="C40" s="3">
        <v>95724</v>
      </c>
      <c r="D40" s="5">
        <v>18421649144.790001</v>
      </c>
      <c r="E40" s="5">
        <v>192445.46</v>
      </c>
    </row>
    <row r="41" spans="1:5">
      <c r="A41" s="9">
        <v>195000</v>
      </c>
      <c r="B41" s="8">
        <f t="shared" si="0"/>
        <v>199999.99</v>
      </c>
      <c r="C41" s="3">
        <v>90240</v>
      </c>
      <c r="D41" s="5">
        <v>17820057685.720001</v>
      </c>
      <c r="E41" s="5">
        <v>197474.04</v>
      </c>
    </row>
    <row r="42" spans="1:5">
      <c r="A42" s="9">
        <v>200000</v>
      </c>
      <c r="B42" s="8">
        <f t="shared" si="0"/>
        <v>249999.99</v>
      </c>
      <c r="C42" s="3">
        <v>624776</v>
      </c>
      <c r="D42" s="5">
        <v>138685096142.42001</v>
      </c>
      <c r="E42" s="5">
        <v>221975.71</v>
      </c>
    </row>
    <row r="43" spans="1:5">
      <c r="A43" s="9">
        <v>250000</v>
      </c>
      <c r="B43" s="8">
        <f t="shared" si="0"/>
        <v>299999.99</v>
      </c>
      <c r="C43" s="3">
        <v>328791</v>
      </c>
      <c r="D43" s="5">
        <v>89614736646.809998</v>
      </c>
      <c r="E43" s="5">
        <v>272558.36</v>
      </c>
    </row>
    <row r="44" spans="1:5">
      <c r="A44" s="9">
        <v>300000</v>
      </c>
      <c r="B44" s="8">
        <f t="shared" si="0"/>
        <v>349999.99</v>
      </c>
      <c r="C44" s="3">
        <v>201924</v>
      </c>
      <c r="D44" s="5">
        <v>65194619442.910004</v>
      </c>
      <c r="E44" s="5">
        <v>322867.12</v>
      </c>
    </row>
    <row r="45" spans="1:5">
      <c r="A45" s="9">
        <v>350000</v>
      </c>
      <c r="B45" s="8">
        <f t="shared" si="0"/>
        <v>399999.99</v>
      </c>
      <c r="C45" s="3">
        <v>133314</v>
      </c>
      <c r="D45" s="5">
        <v>49770990623.260002</v>
      </c>
      <c r="E45" s="5">
        <v>373336.56</v>
      </c>
    </row>
    <row r="46" spans="1:5">
      <c r="A46" s="9">
        <v>400000</v>
      </c>
      <c r="B46" s="8">
        <f t="shared" si="0"/>
        <v>449999.99</v>
      </c>
      <c r="C46" s="3">
        <v>93670</v>
      </c>
      <c r="D46" s="5">
        <v>39654226650.669998</v>
      </c>
      <c r="E46" s="5">
        <v>423339.67</v>
      </c>
    </row>
    <row r="47" spans="1:5">
      <c r="A47" s="9">
        <v>450000</v>
      </c>
      <c r="B47" s="8">
        <f t="shared" si="0"/>
        <v>499999.99</v>
      </c>
      <c r="C47" s="3">
        <v>68034</v>
      </c>
      <c r="D47" s="5">
        <v>32231744473.880001</v>
      </c>
      <c r="E47" s="5">
        <v>473759.36</v>
      </c>
    </row>
    <row r="48" spans="1:5">
      <c r="A48" s="9">
        <v>500000</v>
      </c>
      <c r="B48" s="8">
        <f t="shared" si="0"/>
        <v>999999.99</v>
      </c>
      <c r="C48" s="3">
        <v>225173</v>
      </c>
      <c r="D48" s="5">
        <v>150610234730.51001</v>
      </c>
      <c r="E48" s="5">
        <v>668864.54</v>
      </c>
    </row>
    <row r="49" spans="1:5">
      <c r="A49" s="9">
        <v>1000000</v>
      </c>
      <c r="B49" s="8">
        <f t="shared" si="0"/>
        <v>1499999.99</v>
      </c>
      <c r="C49" s="3">
        <v>45976</v>
      </c>
      <c r="D49" s="5">
        <v>55292348467.93</v>
      </c>
      <c r="E49" s="5">
        <v>1202635.04</v>
      </c>
    </row>
    <row r="50" spans="1:5">
      <c r="A50" s="9">
        <v>1500000</v>
      </c>
      <c r="B50" s="8">
        <f t="shared" si="0"/>
        <v>1999999.99</v>
      </c>
      <c r="C50" s="3">
        <v>17718</v>
      </c>
      <c r="D50" s="5">
        <v>30408093498.630001</v>
      </c>
      <c r="E50" s="5">
        <v>1716226.07</v>
      </c>
    </row>
    <row r="51" spans="1:5">
      <c r="A51" s="9">
        <v>2000000</v>
      </c>
      <c r="B51" s="8">
        <f t="shared" si="0"/>
        <v>2499999.9900000002</v>
      </c>
      <c r="C51" s="3">
        <v>9243</v>
      </c>
      <c r="D51" s="5">
        <v>20556291320.07</v>
      </c>
      <c r="E51" s="5">
        <v>2223984.7799999998</v>
      </c>
    </row>
    <row r="52" spans="1:5">
      <c r="A52" s="9">
        <v>2500000</v>
      </c>
      <c r="B52" s="8">
        <f t="shared" si="0"/>
        <v>2999999.99</v>
      </c>
      <c r="C52" s="3">
        <v>5384</v>
      </c>
      <c r="D52" s="5">
        <v>14707106013.83</v>
      </c>
      <c r="E52" s="5">
        <v>2731631.87</v>
      </c>
    </row>
    <row r="53" spans="1:5">
      <c r="A53" s="9">
        <v>3000000</v>
      </c>
      <c r="B53" s="8">
        <f t="shared" si="0"/>
        <v>3499999.99</v>
      </c>
      <c r="C53" s="3">
        <v>3550</v>
      </c>
      <c r="D53" s="5">
        <v>11468535124.77</v>
      </c>
      <c r="E53" s="5">
        <v>3230573.27</v>
      </c>
    </row>
    <row r="54" spans="1:5">
      <c r="A54" s="9">
        <v>3500000</v>
      </c>
      <c r="B54" s="8">
        <f t="shared" si="0"/>
        <v>3999999.99</v>
      </c>
      <c r="C54" s="3">
        <v>2503</v>
      </c>
      <c r="D54" s="5">
        <v>9359512602.0300007</v>
      </c>
      <c r="E54" s="5">
        <v>3739317.86</v>
      </c>
    </row>
    <row r="55" spans="1:5">
      <c r="A55" s="9">
        <v>4000000</v>
      </c>
      <c r="B55" s="8">
        <f t="shared" si="0"/>
        <v>4499999.99</v>
      </c>
      <c r="C55" s="3">
        <v>1814</v>
      </c>
      <c r="D55" s="5">
        <v>7690319909.9700003</v>
      </c>
      <c r="E55" s="5">
        <v>4239426.63</v>
      </c>
    </row>
    <row r="56" spans="1:5">
      <c r="A56" s="9">
        <v>4500000</v>
      </c>
      <c r="B56" s="8">
        <f>A57-0.01</f>
        <v>4999999.99</v>
      </c>
      <c r="C56" s="3">
        <v>1305</v>
      </c>
      <c r="D56" s="5">
        <v>6183113275.4700003</v>
      </c>
      <c r="E56" s="5">
        <v>4738017.84</v>
      </c>
    </row>
    <row r="57" spans="1:5">
      <c r="A57" s="9">
        <v>5000000</v>
      </c>
      <c r="B57" s="8">
        <f t="shared" ref="B57:B59" si="1">A58-0.01</f>
        <v>9999999.9900000002</v>
      </c>
      <c r="C57" s="3">
        <v>5162</v>
      </c>
      <c r="D57" s="5">
        <v>34834525444.510002</v>
      </c>
      <c r="E57" s="5">
        <v>6748261.4199999999</v>
      </c>
    </row>
    <row r="58" spans="1:5">
      <c r="A58" s="9">
        <v>10000000</v>
      </c>
      <c r="B58" s="8">
        <f t="shared" si="1"/>
        <v>19999999.989999998</v>
      </c>
      <c r="C58" s="3">
        <v>1729</v>
      </c>
      <c r="D58" s="5">
        <v>23396975319.25</v>
      </c>
      <c r="E58" s="5">
        <v>13532085.199999999</v>
      </c>
    </row>
    <row r="59" spans="1:5">
      <c r="A59" s="9">
        <v>20000000</v>
      </c>
      <c r="B59" s="8">
        <f t="shared" si="1"/>
        <v>49999999.990000002</v>
      </c>
      <c r="C59" s="2">
        <v>581</v>
      </c>
      <c r="D59" s="5">
        <v>16848593135.91</v>
      </c>
      <c r="E59" s="5">
        <v>28999299.719999999</v>
      </c>
    </row>
    <row r="60" spans="1:5">
      <c r="A60" s="9">
        <v>50000000</v>
      </c>
      <c r="B60" s="8" t="s">
        <v>2</v>
      </c>
      <c r="C60" s="2">
        <v>126</v>
      </c>
      <c r="D60" s="5">
        <v>11239925456.610001</v>
      </c>
      <c r="E60" s="5">
        <v>89205757.590000004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7" sqref="B7"/>
    </sheetView>
  </sheetViews>
  <sheetFormatPr baseColWidth="10" defaultRowHeight="15" x14ac:dyDescent="0"/>
  <cols>
    <col min="1" max="2" width="13.83203125" bestFit="1" customWidth="1"/>
    <col min="3" max="3" width="11.1640625" bestFit="1" customWidth="1"/>
    <col min="4" max="4" width="19.6640625" bestFit="1" customWidth="1"/>
    <col min="5" max="5" width="14" bestFit="1" customWidth="1"/>
  </cols>
  <sheetData>
    <row r="1" spans="1:5">
      <c r="A1" s="10" t="s">
        <v>3</v>
      </c>
      <c r="B1" s="10" t="s">
        <v>4</v>
      </c>
      <c r="C1" s="1" t="s">
        <v>0</v>
      </c>
      <c r="D1" s="1" t="s">
        <v>5</v>
      </c>
      <c r="E1" s="1" t="s">
        <v>6</v>
      </c>
    </row>
    <row r="2" spans="1:5">
      <c r="A2" s="8">
        <v>0.01</v>
      </c>
      <c r="B2" s="8">
        <f t="shared" ref="B2:B55" si="0">A3-0.01</f>
        <v>4999.99</v>
      </c>
      <c r="C2" s="3">
        <v>25600469</v>
      </c>
      <c r="D2" s="4">
        <v>52355067500.690002</v>
      </c>
      <c r="E2" s="4">
        <v>2045.08</v>
      </c>
    </row>
    <row r="3" spans="1:5">
      <c r="A3" s="9">
        <v>5000</v>
      </c>
      <c r="B3" s="8">
        <f t="shared" si="0"/>
        <v>9999.99</v>
      </c>
      <c r="C3" s="3">
        <v>14735008</v>
      </c>
      <c r="D3" s="5">
        <v>108774109947.88</v>
      </c>
      <c r="E3" s="5">
        <v>7382.02</v>
      </c>
    </row>
    <row r="4" spans="1:5">
      <c r="A4" s="9">
        <v>10000</v>
      </c>
      <c r="B4" s="8">
        <f t="shared" si="0"/>
        <v>14999.99</v>
      </c>
      <c r="C4" s="3">
        <v>12805934</v>
      </c>
      <c r="D4" s="5">
        <v>159422884337.5</v>
      </c>
      <c r="E4" s="5">
        <v>12449.14</v>
      </c>
    </row>
    <row r="5" spans="1:5">
      <c r="A5" s="9">
        <v>15000</v>
      </c>
      <c r="B5" s="8">
        <f t="shared" si="0"/>
        <v>19999.990000000002</v>
      </c>
      <c r="C5" s="3">
        <v>12213200</v>
      </c>
      <c r="D5" s="5">
        <v>213550531488.45999</v>
      </c>
      <c r="E5" s="5">
        <v>17485.22</v>
      </c>
    </row>
    <row r="6" spans="1:5">
      <c r="A6" s="9">
        <v>20000</v>
      </c>
      <c r="B6" s="8">
        <f t="shared" si="0"/>
        <v>24999.99</v>
      </c>
      <c r="C6" s="3">
        <v>11818074</v>
      </c>
      <c r="D6" s="5">
        <v>265541011708.56</v>
      </c>
      <c r="E6" s="5">
        <v>22469.06</v>
      </c>
    </row>
    <row r="7" spans="1:5">
      <c r="A7" s="9">
        <v>25000</v>
      </c>
      <c r="B7" s="8">
        <f t="shared" si="0"/>
        <v>29999.99</v>
      </c>
      <c r="C7" s="3">
        <v>10942145</v>
      </c>
      <c r="D7" s="5">
        <v>300397551691.62</v>
      </c>
      <c r="E7" s="5">
        <v>27453.26</v>
      </c>
    </row>
    <row r="8" spans="1:5">
      <c r="A8" s="9">
        <v>30000</v>
      </c>
      <c r="B8" s="8">
        <f t="shared" si="0"/>
        <v>34999.99</v>
      </c>
      <c r="C8" s="3">
        <v>9926055</v>
      </c>
      <c r="D8" s="5">
        <v>321908559336.14001</v>
      </c>
      <c r="E8" s="5">
        <v>32430.66</v>
      </c>
    </row>
    <row r="9" spans="1:5">
      <c r="A9" s="9">
        <v>35000</v>
      </c>
      <c r="B9" s="8">
        <f t="shared" si="0"/>
        <v>39999.99</v>
      </c>
      <c r="C9" s="3">
        <v>8671127</v>
      </c>
      <c r="D9" s="5">
        <v>324508701609.41998</v>
      </c>
      <c r="E9" s="5">
        <v>37424.050000000003</v>
      </c>
    </row>
    <row r="10" spans="1:5">
      <c r="A10" s="9">
        <v>40000</v>
      </c>
      <c r="B10" s="8">
        <f t="shared" si="0"/>
        <v>44999.99</v>
      </c>
      <c r="C10" s="3">
        <v>7373254</v>
      </c>
      <c r="D10" s="5">
        <v>312751148935.09998</v>
      </c>
      <c r="E10" s="5">
        <v>42416.98</v>
      </c>
    </row>
    <row r="11" spans="1:5">
      <c r="A11" s="9">
        <v>45000</v>
      </c>
      <c r="B11" s="8">
        <f t="shared" si="0"/>
        <v>49999.99</v>
      </c>
      <c r="C11" s="3">
        <v>6180108</v>
      </c>
      <c r="D11" s="5">
        <v>293081037281.42999</v>
      </c>
      <c r="E11" s="5">
        <v>47423.29</v>
      </c>
    </row>
    <row r="12" spans="1:5">
      <c r="A12" s="9">
        <v>50000</v>
      </c>
      <c r="B12" s="8">
        <f t="shared" si="0"/>
        <v>54999.99</v>
      </c>
      <c r="C12" s="3">
        <v>5164162</v>
      </c>
      <c r="D12" s="5">
        <v>270620142434.13</v>
      </c>
      <c r="E12" s="5">
        <v>52403.5</v>
      </c>
    </row>
    <row r="13" spans="1:5">
      <c r="A13" s="9">
        <v>55000</v>
      </c>
      <c r="B13" s="8">
        <f t="shared" si="0"/>
        <v>59999.99</v>
      </c>
      <c r="C13" s="3">
        <v>4210607</v>
      </c>
      <c r="D13" s="5">
        <v>241763246540.48999</v>
      </c>
      <c r="E13" s="5">
        <v>57417.67</v>
      </c>
    </row>
    <row r="14" spans="1:5">
      <c r="A14" s="9">
        <v>60000</v>
      </c>
      <c r="B14" s="8">
        <f t="shared" si="0"/>
        <v>64999.99</v>
      </c>
      <c r="C14" s="3">
        <v>3553065</v>
      </c>
      <c r="D14" s="5">
        <v>221714178622.14001</v>
      </c>
      <c r="E14" s="5">
        <v>62400.82</v>
      </c>
    </row>
    <row r="15" spans="1:5">
      <c r="A15" s="9">
        <v>65000</v>
      </c>
      <c r="B15" s="8">
        <f t="shared" si="0"/>
        <v>69999.990000000005</v>
      </c>
      <c r="C15" s="3">
        <v>2941999</v>
      </c>
      <c r="D15" s="5">
        <v>198315248944.70999</v>
      </c>
      <c r="E15" s="5">
        <v>67408.33</v>
      </c>
    </row>
    <row r="16" spans="1:5">
      <c r="A16" s="9">
        <v>70000</v>
      </c>
      <c r="B16" s="8">
        <f t="shared" si="0"/>
        <v>74999.990000000005</v>
      </c>
      <c r="C16" s="3">
        <v>2447183</v>
      </c>
      <c r="D16" s="5">
        <v>177195663692.39001</v>
      </c>
      <c r="E16" s="5">
        <v>72408.02</v>
      </c>
    </row>
    <row r="17" spans="1:5">
      <c r="A17" s="9">
        <v>75000</v>
      </c>
      <c r="B17" s="8">
        <f t="shared" si="0"/>
        <v>79999.990000000005</v>
      </c>
      <c r="C17" s="3">
        <v>2034752</v>
      </c>
      <c r="D17" s="5">
        <v>157517206199.45001</v>
      </c>
      <c r="E17" s="5">
        <v>77413.47</v>
      </c>
    </row>
    <row r="18" spans="1:5">
      <c r="A18" s="9">
        <v>80000</v>
      </c>
      <c r="B18" s="8">
        <f t="shared" si="0"/>
        <v>84999.99</v>
      </c>
      <c r="C18" s="3">
        <v>1689225</v>
      </c>
      <c r="D18" s="5">
        <v>139220427542.48999</v>
      </c>
      <c r="E18" s="5">
        <v>82416.75</v>
      </c>
    </row>
    <row r="19" spans="1:5">
      <c r="A19" s="9">
        <v>85000</v>
      </c>
      <c r="B19" s="8">
        <f t="shared" si="0"/>
        <v>89999.99</v>
      </c>
      <c r="C19" s="3">
        <v>1406346</v>
      </c>
      <c r="D19" s="5">
        <v>122939315314.71001</v>
      </c>
      <c r="E19" s="5">
        <v>87417.55</v>
      </c>
    </row>
    <row r="20" spans="1:5">
      <c r="A20" s="9">
        <v>90000</v>
      </c>
      <c r="B20" s="8">
        <f t="shared" si="0"/>
        <v>94999.99</v>
      </c>
      <c r="C20" s="3">
        <v>1199463</v>
      </c>
      <c r="D20" s="5">
        <v>110847458984.74001</v>
      </c>
      <c r="E20" s="5">
        <v>92414.24</v>
      </c>
    </row>
    <row r="21" spans="1:5">
      <c r="A21" s="9">
        <v>95000</v>
      </c>
      <c r="B21" s="8">
        <f t="shared" si="0"/>
        <v>99999.99</v>
      </c>
      <c r="C21" s="3">
        <v>1014855</v>
      </c>
      <c r="D21" s="5">
        <v>98876912092.880005</v>
      </c>
      <c r="E21" s="5">
        <v>97429.6</v>
      </c>
    </row>
    <row r="22" spans="1:5">
      <c r="A22" s="9">
        <v>100000</v>
      </c>
      <c r="B22" s="8">
        <f t="shared" si="0"/>
        <v>104999.99</v>
      </c>
      <c r="C22" s="3">
        <v>872744</v>
      </c>
      <c r="D22" s="5">
        <v>89368349411.940002</v>
      </c>
      <c r="E22" s="5">
        <v>102399.27</v>
      </c>
    </row>
    <row r="23" spans="1:5">
      <c r="A23" s="9">
        <v>105000</v>
      </c>
      <c r="B23" s="8">
        <f t="shared" si="0"/>
        <v>109999.99</v>
      </c>
      <c r="C23" s="3">
        <v>723282</v>
      </c>
      <c r="D23" s="5">
        <v>77696776875.070007</v>
      </c>
      <c r="E23" s="5">
        <v>107422.52</v>
      </c>
    </row>
    <row r="24" spans="1:5">
      <c r="A24" s="9">
        <v>110000</v>
      </c>
      <c r="B24" s="8">
        <f t="shared" si="0"/>
        <v>114999.99</v>
      </c>
      <c r="C24" s="3">
        <v>614808</v>
      </c>
      <c r="D24" s="5">
        <v>69117269060.389999</v>
      </c>
      <c r="E24" s="5">
        <v>112420.9</v>
      </c>
    </row>
    <row r="25" spans="1:5">
      <c r="A25" s="9">
        <v>115000</v>
      </c>
      <c r="B25" s="8">
        <f t="shared" si="0"/>
        <v>119999.99</v>
      </c>
      <c r="C25" s="3">
        <v>529050</v>
      </c>
      <c r="D25" s="5">
        <v>62126699856.25</v>
      </c>
      <c r="E25" s="5">
        <v>117430.68</v>
      </c>
    </row>
    <row r="26" spans="1:5">
      <c r="A26" s="9">
        <v>120000</v>
      </c>
      <c r="B26" s="8">
        <f t="shared" si="0"/>
        <v>124999.99</v>
      </c>
      <c r="C26" s="3">
        <v>464309</v>
      </c>
      <c r="D26" s="5">
        <v>56821016910.309998</v>
      </c>
      <c r="E26" s="5">
        <v>122377.59</v>
      </c>
    </row>
    <row r="27" spans="1:5">
      <c r="A27" s="9">
        <v>125000</v>
      </c>
      <c r="B27" s="8">
        <f t="shared" si="0"/>
        <v>129999.99</v>
      </c>
      <c r="C27" s="3">
        <v>393341</v>
      </c>
      <c r="D27" s="5">
        <v>50118419458.889999</v>
      </c>
      <c r="E27" s="5">
        <v>127417.23</v>
      </c>
    </row>
    <row r="28" spans="1:5">
      <c r="A28" s="9">
        <v>130000</v>
      </c>
      <c r="B28" s="8">
        <f t="shared" si="0"/>
        <v>134999.99</v>
      </c>
      <c r="C28" s="3">
        <v>348498</v>
      </c>
      <c r="D28" s="5">
        <v>46141844450.43</v>
      </c>
      <c r="E28" s="5">
        <v>132402.04</v>
      </c>
    </row>
    <row r="29" spans="1:5">
      <c r="A29" s="9">
        <v>135000</v>
      </c>
      <c r="B29" s="8">
        <f t="shared" si="0"/>
        <v>139999.99</v>
      </c>
      <c r="C29" s="3">
        <v>305126</v>
      </c>
      <c r="D29" s="5">
        <v>41933164186.25</v>
      </c>
      <c r="E29" s="5">
        <v>137429.01</v>
      </c>
    </row>
    <row r="30" spans="1:5">
      <c r="A30" s="9">
        <v>140000</v>
      </c>
      <c r="B30" s="8">
        <f t="shared" si="0"/>
        <v>144999.99</v>
      </c>
      <c r="C30" s="3">
        <v>269012</v>
      </c>
      <c r="D30" s="5">
        <v>38313988010.959999</v>
      </c>
      <c r="E30" s="5">
        <v>142424.82999999999</v>
      </c>
    </row>
    <row r="31" spans="1:5">
      <c r="A31" s="9">
        <v>145000</v>
      </c>
      <c r="B31" s="8">
        <f t="shared" si="0"/>
        <v>149999.99</v>
      </c>
      <c r="C31" s="3">
        <v>236149</v>
      </c>
      <c r="D31" s="5">
        <v>34822024298.800003</v>
      </c>
      <c r="E31" s="5">
        <v>147457.85</v>
      </c>
    </row>
    <row r="32" spans="1:5">
      <c r="A32" s="9">
        <v>150000</v>
      </c>
      <c r="B32" s="8">
        <f t="shared" si="0"/>
        <v>154999.99</v>
      </c>
      <c r="C32" s="3">
        <v>214606</v>
      </c>
      <c r="D32" s="5">
        <v>32695431674.630001</v>
      </c>
      <c r="E32" s="5">
        <v>152350.97</v>
      </c>
    </row>
    <row r="33" spans="1:5">
      <c r="A33" s="9">
        <v>155000</v>
      </c>
      <c r="B33" s="8">
        <f t="shared" si="0"/>
        <v>159999.99</v>
      </c>
      <c r="C33" s="3">
        <v>189031</v>
      </c>
      <c r="D33" s="5">
        <v>29758722894.630001</v>
      </c>
      <c r="E33" s="5">
        <v>157427.74</v>
      </c>
    </row>
    <row r="34" spans="1:5">
      <c r="A34" s="9">
        <v>160000</v>
      </c>
      <c r="B34" s="8">
        <f t="shared" si="0"/>
        <v>164999.99</v>
      </c>
      <c r="C34" s="3">
        <v>169540</v>
      </c>
      <c r="D34" s="5">
        <v>27532376446.98</v>
      </c>
      <c r="E34" s="5">
        <v>162394.57999999999</v>
      </c>
    </row>
    <row r="35" spans="1:5">
      <c r="A35" s="9">
        <v>165000</v>
      </c>
      <c r="B35" s="8">
        <f t="shared" si="0"/>
        <v>169999.99</v>
      </c>
      <c r="C35" s="3">
        <v>151578</v>
      </c>
      <c r="D35" s="5">
        <v>25381138058.66</v>
      </c>
      <c r="E35" s="5">
        <v>167446.04999999999</v>
      </c>
    </row>
    <row r="36" spans="1:5">
      <c r="A36" s="9">
        <v>170000</v>
      </c>
      <c r="B36" s="8">
        <f t="shared" si="0"/>
        <v>174999.99</v>
      </c>
      <c r="C36" s="3">
        <v>137920</v>
      </c>
      <c r="D36" s="5">
        <v>23782100352.869999</v>
      </c>
      <c r="E36" s="5">
        <v>172434.02</v>
      </c>
    </row>
    <row r="37" spans="1:5">
      <c r="A37" s="9">
        <v>175000</v>
      </c>
      <c r="B37" s="8">
        <f t="shared" si="0"/>
        <v>179999.99</v>
      </c>
      <c r="C37" s="3">
        <v>129770</v>
      </c>
      <c r="D37" s="5">
        <v>23017372632.98</v>
      </c>
      <c r="E37" s="5">
        <v>177370.52</v>
      </c>
    </row>
    <row r="38" spans="1:5">
      <c r="A38" s="9">
        <v>180000</v>
      </c>
      <c r="B38" s="8">
        <f t="shared" si="0"/>
        <v>184999.99</v>
      </c>
      <c r="C38" s="3">
        <v>117556</v>
      </c>
      <c r="D38" s="5">
        <v>21437811318.619999</v>
      </c>
      <c r="E38" s="5">
        <v>182362.54</v>
      </c>
    </row>
    <row r="39" spans="1:5">
      <c r="A39" s="9">
        <v>185000</v>
      </c>
      <c r="B39" s="8">
        <f t="shared" si="0"/>
        <v>189999.99</v>
      </c>
      <c r="C39" s="3">
        <v>102646</v>
      </c>
      <c r="D39" s="5">
        <v>19239826400.990002</v>
      </c>
      <c r="E39" s="5">
        <v>187438.64</v>
      </c>
    </row>
    <row r="40" spans="1:5">
      <c r="A40" s="9">
        <v>190000</v>
      </c>
      <c r="B40" s="8">
        <f t="shared" si="0"/>
        <v>194999.99</v>
      </c>
      <c r="C40" s="3">
        <v>95724</v>
      </c>
      <c r="D40" s="5">
        <v>18421649144.790001</v>
      </c>
      <c r="E40" s="5">
        <v>192445.46</v>
      </c>
    </row>
    <row r="41" spans="1:5">
      <c r="A41" s="9">
        <v>195000</v>
      </c>
      <c r="B41" s="8">
        <f t="shared" si="0"/>
        <v>199999.99</v>
      </c>
      <c r="C41" s="3">
        <v>90240</v>
      </c>
      <c r="D41" s="5">
        <v>17820057685.720001</v>
      </c>
      <c r="E41" s="5">
        <v>197474.04</v>
      </c>
    </row>
    <row r="42" spans="1:5">
      <c r="A42" s="9">
        <v>200000</v>
      </c>
      <c r="B42" s="8">
        <f t="shared" si="0"/>
        <v>249999.99</v>
      </c>
      <c r="C42" s="3">
        <v>624776</v>
      </c>
      <c r="D42" s="5">
        <v>138685096142.42001</v>
      </c>
      <c r="E42" s="5">
        <v>221975.71</v>
      </c>
    </row>
    <row r="43" spans="1:5">
      <c r="A43" s="9">
        <v>250000</v>
      </c>
      <c r="B43" s="8">
        <f t="shared" si="0"/>
        <v>299999.99</v>
      </c>
      <c r="C43" s="3">
        <v>328791</v>
      </c>
      <c r="D43" s="5">
        <v>89614736646.809998</v>
      </c>
      <c r="E43" s="5">
        <v>272558.36</v>
      </c>
    </row>
    <row r="44" spans="1:5">
      <c r="A44" s="9">
        <v>300000</v>
      </c>
      <c r="B44" s="8">
        <f t="shared" si="0"/>
        <v>349999.99</v>
      </c>
      <c r="C44" s="3">
        <v>201924</v>
      </c>
      <c r="D44" s="5">
        <v>65194619442.910004</v>
      </c>
      <c r="E44" s="5">
        <v>322867.12</v>
      </c>
    </row>
    <row r="45" spans="1:5">
      <c r="A45" s="9">
        <v>350000</v>
      </c>
      <c r="B45" s="8">
        <f t="shared" si="0"/>
        <v>399999.99</v>
      </c>
      <c r="C45" s="3">
        <v>133314</v>
      </c>
      <c r="D45" s="5">
        <v>49770990623.260002</v>
      </c>
      <c r="E45" s="5">
        <v>373336.56</v>
      </c>
    </row>
    <row r="46" spans="1:5">
      <c r="A46" s="9">
        <v>400000</v>
      </c>
      <c r="B46" s="8">
        <f t="shared" si="0"/>
        <v>449999.99</v>
      </c>
      <c r="C46" s="3">
        <v>93670</v>
      </c>
      <c r="D46" s="5">
        <v>39654226650.669998</v>
      </c>
      <c r="E46" s="5">
        <v>423339.67</v>
      </c>
    </row>
    <row r="47" spans="1:5">
      <c r="A47" s="9">
        <v>450000</v>
      </c>
      <c r="B47" s="8">
        <f t="shared" si="0"/>
        <v>499999.99</v>
      </c>
      <c r="C47" s="3">
        <v>68034</v>
      </c>
      <c r="D47" s="5">
        <v>32231744473.880001</v>
      </c>
      <c r="E47" s="5">
        <v>473759.36</v>
      </c>
    </row>
    <row r="48" spans="1:5">
      <c r="A48" s="9">
        <v>500000</v>
      </c>
      <c r="B48" s="8">
        <f t="shared" si="0"/>
        <v>999999.99</v>
      </c>
      <c r="C48" s="3">
        <v>225173</v>
      </c>
      <c r="D48" s="5">
        <v>150610234730.51001</v>
      </c>
      <c r="E48" s="5">
        <v>668864.54</v>
      </c>
    </row>
    <row r="49" spans="1:5">
      <c r="A49" s="9">
        <v>1000000</v>
      </c>
      <c r="B49" s="8">
        <f t="shared" si="0"/>
        <v>1499999.99</v>
      </c>
      <c r="C49" s="3">
        <v>45976</v>
      </c>
      <c r="D49" s="5">
        <v>55292348467.93</v>
      </c>
      <c r="E49" s="5">
        <v>1202635.04</v>
      </c>
    </row>
    <row r="50" spans="1:5">
      <c r="A50" s="9">
        <v>1500000</v>
      </c>
      <c r="B50" s="8">
        <f t="shared" si="0"/>
        <v>1999999.99</v>
      </c>
      <c r="C50" s="3">
        <v>17718</v>
      </c>
      <c r="D50" s="5">
        <v>30408093498.630001</v>
      </c>
      <c r="E50" s="5">
        <v>1716226.07</v>
      </c>
    </row>
    <row r="51" spans="1:5">
      <c r="A51" s="9">
        <v>2000000</v>
      </c>
      <c r="B51" s="8">
        <f t="shared" si="0"/>
        <v>2499999.9900000002</v>
      </c>
      <c r="C51" s="3">
        <v>9243</v>
      </c>
      <c r="D51" s="5">
        <v>20556291320.07</v>
      </c>
      <c r="E51" s="5">
        <v>2223984.7799999998</v>
      </c>
    </row>
    <row r="52" spans="1:5">
      <c r="A52" s="9">
        <v>2500000</v>
      </c>
      <c r="B52" s="8">
        <f t="shared" si="0"/>
        <v>2999999.99</v>
      </c>
      <c r="C52" s="3">
        <v>5384</v>
      </c>
      <c r="D52" s="5">
        <v>14707106013.83</v>
      </c>
      <c r="E52" s="5">
        <v>2731631.87</v>
      </c>
    </row>
    <row r="53" spans="1:5">
      <c r="A53" s="9">
        <v>3000000</v>
      </c>
      <c r="B53" s="8">
        <f t="shared" si="0"/>
        <v>3499999.99</v>
      </c>
      <c r="C53" s="3">
        <v>3550</v>
      </c>
      <c r="D53" s="5">
        <v>11468535124.77</v>
      </c>
      <c r="E53" s="5">
        <v>3230573.27</v>
      </c>
    </row>
    <row r="54" spans="1:5">
      <c r="A54" s="9">
        <v>3500000</v>
      </c>
      <c r="B54" s="8">
        <f t="shared" si="0"/>
        <v>3999999.99</v>
      </c>
      <c r="C54" s="3">
        <v>2503</v>
      </c>
      <c r="D54" s="5">
        <v>9359512602.0300007</v>
      </c>
      <c r="E54" s="5">
        <v>3739317.86</v>
      </c>
    </row>
    <row r="55" spans="1:5">
      <c r="A55" s="9">
        <v>4000000</v>
      </c>
      <c r="B55" s="8">
        <f t="shared" si="0"/>
        <v>4499999.99</v>
      </c>
      <c r="C55" s="3">
        <v>1814</v>
      </c>
      <c r="D55" s="5">
        <v>7690319909.9700003</v>
      </c>
      <c r="E55" s="5">
        <v>4239426.63</v>
      </c>
    </row>
    <row r="56" spans="1:5">
      <c r="A56" s="9">
        <v>4500000</v>
      </c>
      <c r="B56" s="8">
        <f>A57-0.01</f>
        <v>4999999.99</v>
      </c>
      <c r="C56" s="3">
        <v>1305</v>
      </c>
      <c r="D56" s="5">
        <v>6183113275.4700003</v>
      </c>
      <c r="E56" s="5">
        <v>4738017.84</v>
      </c>
    </row>
    <row r="57" spans="1:5">
      <c r="A57" s="9">
        <v>5000000</v>
      </c>
      <c r="B57" s="8">
        <f t="shared" ref="B57:B59" si="1">A58-0.01</f>
        <v>9999999.9900000002</v>
      </c>
      <c r="C57" s="3">
        <v>5162</v>
      </c>
      <c r="D57" s="5">
        <v>34834525444.510002</v>
      </c>
      <c r="E57" s="5">
        <v>6748261.4199999999</v>
      </c>
    </row>
    <row r="58" spans="1:5">
      <c r="A58" s="9">
        <v>10000000</v>
      </c>
      <c r="B58" s="8">
        <f t="shared" si="1"/>
        <v>19999999.989999998</v>
      </c>
      <c r="C58" s="3">
        <v>1729</v>
      </c>
      <c r="D58" s="5">
        <v>23396975319.25</v>
      </c>
      <c r="E58" s="5">
        <v>13532085.199999999</v>
      </c>
    </row>
    <row r="59" spans="1:5">
      <c r="A59" s="9">
        <v>20000000</v>
      </c>
      <c r="B59" s="8">
        <f t="shared" si="1"/>
        <v>49999999.990000002</v>
      </c>
      <c r="C59" s="2">
        <v>581</v>
      </c>
      <c r="D59" s="5">
        <v>16848593135.91</v>
      </c>
      <c r="E59" s="5">
        <v>28999299.719999999</v>
      </c>
    </row>
    <row r="60" spans="1:5">
      <c r="A60" s="9">
        <v>50000000</v>
      </c>
      <c r="B60" s="8" t="s">
        <v>2</v>
      </c>
      <c r="C60" s="2">
        <v>126</v>
      </c>
      <c r="D60" s="5">
        <v>11239925456.610001</v>
      </c>
      <c r="E60" s="5">
        <v>89205757.590000004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Cover</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Energy</vt:lpstr>
      <vt:lpstr>Macro</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 Abel</dc:creator>
  <cp:lastModifiedBy>Cal Abel</cp:lastModifiedBy>
  <cp:lastPrinted>2013-12-07T22:15:42Z</cp:lastPrinted>
  <dcterms:created xsi:type="dcterms:W3CDTF">2013-11-13T01:29:18Z</dcterms:created>
  <dcterms:modified xsi:type="dcterms:W3CDTF">2015-03-02T00:39:41Z</dcterms:modified>
</cp:coreProperties>
</file>