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sailor\Desktop\"/>
    </mc:Choice>
  </mc:AlternateContent>
  <xr:revisionPtr revIDLastSave="0" documentId="13_ncr:1_{6219FAEC-08CA-4D8B-A145-96759D61AD50}" xr6:coauthVersionLast="36" xr6:coauthVersionMax="36" xr10:uidLastSave="{00000000-0000-0000-0000-000000000000}"/>
  <bookViews>
    <workbookView xWindow="0" yWindow="0" windowWidth="18465" windowHeight="6840" xr2:uid="{00000000-000D-0000-FFFF-FFFF00000000}"/>
  </bookViews>
  <sheets>
    <sheet name="Summary" sheetId="1" r:id="rId1"/>
    <sheet name="Transactions" sheetId="2" r:id="rId2"/>
  </sheets>
  <definedNames>
    <definedName name="_xlnm._FilterDatabase" localSheetId="1" hidden="1">Transactions!$A$1:$K$160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1" l="1"/>
  <c r="C11" i="1"/>
  <c r="I6" i="1" s="1"/>
  <c r="J8" i="1"/>
  <c r="J7" i="1"/>
  <c r="J6" i="1"/>
  <c r="J5" i="1"/>
  <c r="J4" i="1"/>
  <c r="K6" i="1"/>
  <c r="K8" i="1" s="1"/>
  <c r="F8" i="1"/>
  <c r="C12" i="1"/>
  <c r="C4" i="1"/>
  <c r="C3" i="1"/>
  <c r="B2" i="2"/>
  <c r="B157" i="2"/>
  <c r="B156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17" i="2"/>
  <c r="B13" i="2"/>
  <c r="B12" i="2"/>
  <c r="B16" i="2"/>
  <c r="B15" i="2"/>
  <c r="B14" i="2"/>
  <c r="B26" i="2"/>
  <c r="B25" i="2"/>
  <c r="B24" i="2"/>
  <c r="B23" i="2"/>
  <c r="B22" i="2"/>
  <c r="B21" i="2"/>
  <c r="B20" i="2"/>
  <c r="B19" i="2"/>
  <c r="B18" i="2"/>
  <c r="B138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55" i="2"/>
  <c r="B7" i="2"/>
  <c r="B6" i="2"/>
  <c r="B5" i="2"/>
  <c r="B4" i="2"/>
  <c r="B3" i="2"/>
  <c r="B11" i="2"/>
  <c r="B10" i="2"/>
  <c r="B9" i="2"/>
  <c r="B8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90" i="2"/>
  <c r="B89" i="2"/>
  <c r="B120" i="2"/>
  <c r="B119" i="2"/>
  <c r="B118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117" i="2"/>
  <c r="B116" i="2"/>
  <c r="B115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C7" i="1" l="1"/>
  <c r="H7" i="1" s="1"/>
  <c r="C8" i="1"/>
  <c r="H4" i="1" s="1"/>
  <c r="C9" i="1"/>
  <c r="H6" i="1" s="1"/>
  <c r="C10" i="1"/>
  <c r="H5" i="1" s="1"/>
  <c r="C5" i="1"/>
  <c r="G7" i="1" s="1"/>
  <c r="I5" i="1"/>
  <c r="I4" i="1"/>
  <c r="I7" i="1"/>
  <c r="H8" i="1" l="1"/>
  <c r="C13" i="1"/>
  <c r="C15" i="1" s="1"/>
  <c r="L7" i="1"/>
  <c r="G5" i="1"/>
  <c r="L5" i="1" s="1"/>
  <c r="G4" i="1"/>
  <c r="G8" i="1" s="1"/>
  <c r="G6" i="1"/>
  <c r="L6" i="1" s="1"/>
  <c r="L4" i="1"/>
  <c r="I8" i="1"/>
  <c r="L8" i="1" l="1"/>
</calcChain>
</file>

<file path=xl/sharedStrings.xml><?xml version="1.0" encoding="utf-8"?>
<sst xmlns="http://schemas.openxmlformats.org/spreadsheetml/2006/main" count="812" uniqueCount="285">
  <si>
    <r>
      <t> </t>
    </r>
    <r>
      <rPr>
        <sz val="11"/>
        <color rgb="FF428BCA"/>
        <rFont val="Arial"/>
        <family val="2"/>
      </rPr>
      <t>fe9dc746add14f0b68a9a05eb4189055a703e77f0ebb9cd739627d0d5e4e10e6</t>
    </r>
  </si>
  <si>
    <t>mined Jan 5, 2019 2:20:57 PM</t>
  </si>
  <si>
    <t>t1fDbALrS7tZV7DDvadAT7yHi5Sztptj8yP</t>
  </si>
  <si>
    <r>
      <t> </t>
    </r>
    <r>
      <rPr>
        <sz val="11"/>
        <color rgb="FF428BCA"/>
        <rFont val="Arial"/>
        <family val="2"/>
      </rPr>
      <t>f0713e336e5ff27f544a1e2b831981eb4b70ad25e71625a4b9e689b63b7622f0</t>
    </r>
  </si>
  <si>
    <t>mined Jan 4, 2019 5:58:09 AM</t>
  </si>
  <si>
    <t>t1Qm4L7XzFFz3524WCP9aJn2cMCWfRGQcjx</t>
  </si>
  <si>
    <r>
      <t> </t>
    </r>
    <r>
      <rPr>
        <sz val="11"/>
        <color rgb="FF428BCA"/>
        <rFont val="Arial"/>
        <family val="2"/>
      </rPr>
      <t>693bda2d11c3b4d5f3f5e6d8e5123be8131b0a02117f1ae8fa87cc611d27f922</t>
    </r>
  </si>
  <si>
    <t>mined Jan 2, 2019 10:37:30 PM</t>
  </si>
  <si>
    <t>t1Km5vSH2g6yht411FNBut8izxwQNKhmKFW</t>
  </si>
  <si>
    <r>
      <t> </t>
    </r>
    <r>
      <rPr>
        <sz val="11"/>
        <color rgb="FF428BCA"/>
        <rFont val="Arial"/>
        <family val="2"/>
      </rPr>
      <t>c40180e26a19945127ae97d29b027bf340edd4ea13558a67ea667b194e6c02bb</t>
    </r>
  </si>
  <si>
    <t>mined Dec 30, 2018 9:12:19 AM</t>
  </si>
  <si>
    <r>
      <t> </t>
    </r>
    <r>
      <rPr>
        <sz val="11"/>
        <color rgb="FF428BCA"/>
        <rFont val="Arial"/>
        <family val="2"/>
      </rPr>
      <t>7eee46b67d9f4dec2b87bd4fa019b0b5cd8e0a63f215d4e3456303e2c3015c72</t>
    </r>
  </si>
  <si>
    <t>mined Dec 30, 2018 8:41:46 AM</t>
  </si>
  <si>
    <t>t1MzLsvE5U3QivABt4uBHTf8LrWjoFQ6NHo</t>
  </si>
  <si>
    <r>
      <t> </t>
    </r>
    <r>
      <rPr>
        <sz val="11"/>
        <color rgb="FF428BCA"/>
        <rFont val="Arial"/>
        <family val="2"/>
      </rPr>
      <t>92a8b716984083fc9eb9115e2225dad5d038a27af3f1ec011bb22d42d8dc3c02</t>
    </r>
  </si>
  <si>
    <t>mined Dec 20, 2018 8:41:36 PM</t>
  </si>
  <si>
    <r>
      <t> </t>
    </r>
    <r>
      <rPr>
        <sz val="11"/>
        <color rgb="FF428BCA"/>
        <rFont val="Arial"/>
        <family val="2"/>
      </rPr>
      <t>06b2837e63e1ac9fcd04cee83893fe61fffbf32ce96a8bf4f590393a26330995</t>
    </r>
  </si>
  <si>
    <t>mined Dec 20, 2018 8:33:31 PM</t>
  </si>
  <si>
    <r>
      <t> </t>
    </r>
    <r>
      <rPr>
        <sz val="11"/>
        <color rgb="FF428BCA"/>
        <rFont val="Arial"/>
        <family val="2"/>
      </rPr>
      <t>008ccb9541104f83fd8b4694802974b7884c64392f25e4641cad954431f94164</t>
    </r>
  </si>
  <si>
    <t>mined Dec 20, 2018 8:27:42 PM</t>
  </si>
  <si>
    <t>t1TYXwcTeAv5bsyHkX1YKKb4U3M6MPL8Chc</t>
  </si>
  <si>
    <r>
      <t> </t>
    </r>
    <r>
      <rPr>
        <sz val="11"/>
        <color rgb="FF428BCA"/>
        <rFont val="Arial"/>
        <family val="2"/>
      </rPr>
      <t>369cb24095023e550589b8a8f8ab5d457edd12def6c310812bd8c549d567705a</t>
    </r>
  </si>
  <si>
    <t>mined Dec 20, 2018 8:26:52 PM</t>
  </si>
  <si>
    <t>t1e5pcZEpZYqP3DnPj637yhhDhJvvAZnZ2s</t>
  </si>
  <si>
    <r>
      <t> </t>
    </r>
    <r>
      <rPr>
        <sz val="11"/>
        <color rgb="FF428BCA"/>
        <rFont val="Arial"/>
        <family val="2"/>
      </rPr>
      <t>585ab6c973e4484999552ab0c341a97271c6c1b5de899bcddbc37e4941d10b3b</t>
    </r>
  </si>
  <si>
    <t>t1Q8DxLGmFLUpcygiwCqN9ZKj2Z2USGmkE9</t>
  </si>
  <si>
    <r>
      <t> </t>
    </r>
    <r>
      <rPr>
        <sz val="11"/>
        <color rgb="FF428BCA"/>
        <rFont val="Arial"/>
        <family val="2"/>
      </rPr>
      <t>235e46f59db5bcc2ef9f5ac1079c405f48964033a08710e08bc6498aa9ddde4b</t>
    </r>
  </si>
  <si>
    <t>mined Dec 20, 2018 8:23:23 PM</t>
  </si>
  <si>
    <t>t1doUpv8xCuv6YCFW2U6cYNZUo95SansJNZ</t>
  </si>
  <si>
    <r>
      <t> </t>
    </r>
    <r>
      <rPr>
        <sz val="11"/>
        <color rgb="FF428BCA"/>
        <rFont val="Arial"/>
        <family val="2"/>
      </rPr>
      <t>2b1b678dedccfe61cf33824605aa6256f29af7a4ed7ccdef8bcba950eed43bba</t>
    </r>
  </si>
  <si>
    <t>mined Dec 20, 2018 8:21:30 PM</t>
  </si>
  <si>
    <t>t1R5ecfY63jRkoUggSQ5VEQ2nubGvnnjByu</t>
  </si>
  <si>
    <r>
      <t> </t>
    </r>
    <r>
      <rPr>
        <sz val="11"/>
        <color rgb="FF428BCA"/>
        <rFont val="Arial"/>
        <family val="2"/>
      </rPr>
      <t>0e236ab2de761df7acad198ce0df03c53bf03acb98df7fda1e14f0e40ffa0be3</t>
    </r>
  </si>
  <si>
    <t>mined Dec 20, 2018 8:02:59 PM</t>
  </si>
  <si>
    <t>t1TZfs77sQLYZFsJ4x2UTtHMj76XkzgTwrd</t>
  </si>
  <si>
    <r>
      <t> </t>
    </r>
    <r>
      <rPr>
        <sz val="11"/>
        <color rgb="FF428BCA"/>
        <rFont val="Arial"/>
        <family val="2"/>
      </rPr>
      <t>fcd1afb243299de9f20e05ffab0cb78a946b1f4bb00b58d1be4b5e0abe11491e</t>
    </r>
  </si>
  <si>
    <t>mined Dec 14, 2018 10:45:52 PM</t>
  </si>
  <si>
    <r>
      <t> </t>
    </r>
    <r>
      <rPr>
        <sz val="11"/>
        <color rgb="FF428BCA"/>
        <rFont val="Arial"/>
        <family val="2"/>
      </rPr>
      <t>048c1e4473b258f5294fa5cddc1a38a1fcac6e4ba94bdcd7e68c61f1ca43da09</t>
    </r>
  </si>
  <si>
    <t>mined Dec 1, 2018 9:38:31 PM</t>
  </si>
  <si>
    <t>t1V2wxcwguF4ZTPambnRWRYyhAd2xYSp4AJ</t>
  </si>
  <si>
    <r>
      <t> </t>
    </r>
    <r>
      <rPr>
        <sz val="11"/>
        <color rgb="FF428BCA"/>
        <rFont val="Arial"/>
        <family val="2"/>
      </rPr>
      <t>296a107e0abc3264694baff9d8e314bc12cab20117c00b4b742eb8432dbf83bc</t>
    </r>
  </si>
  <si>
    <t>mined Dec 1, 2018 9:33:37 PM</t>
  </si>
  <si>
    <r>
      <t> </t>
    </r>
    <r>
      <rPr>
        <sz val="11"/>
        <color rgb="FF428BCA"/>
        <rFont val="Arial"/>
        <family val="2"/>
      </rPr>
      <t>12b5266159c649e539ede50df4d8eab5c377e884c24918cfd69c991d0455355f</t>
    </r>
  </si>
  <si>
    <t>mined Dec 1, 2018 9:25:46 PM</t>
  </si>
  <si>
    <r>
      <t> </t>
    </r>
    <r>
      <rPr>
        <sz val="11"/>
        <color rgb="FF428BCA"/>
        <rFont val="Arial"/>
        <family val="2"/>
      </rPr>
      <t>b65745ac333ffdb64fab1e36260f8467b19d01b80efb973683f299dc75dff44a</t>
    </r>
  </si>
  <si>
    <r>
      <t> </t>
    </r>
    <r>
      <rPr>
        <sz val="11"/>
        <color rgb="FF428BCA"/>
        <rFont val="Arial"/>
        <family val="2"/>
      </rPr>
      <t>ae76266c5f28b29aa77bdb798efa7e9af928fa2221b5cb6fd47b37bf28480de6</t>
    </r>
  </si>
  <si>
    <t>mined Dec 1, 2018 9:21:52 PM</t>
  </si>
  <si>
    <r>
      <t> </t>
    </r>
    <r>
      <rPr>
        <sz val="11"/>
        <color rgb="FF428BCA"/>
        <rFont val="Arial"/>
        <family val="2"/>
      </rPr>
      <t>431277350ab98a0713f728c69201b4a7c40b15aa59d9eb30a8cfe269a8ad5150</t>
    </r>
  </si>
  <si>
    <t>mined Dec 1, 2018 9:19:48 PM</t>
  </si>
  <si>
    <r>
      <t> </t>
    </r>
    <r>
      <rPr>
        <sz val="11"/>
        <color rgb="FF428BCA"/>
        <rFont val="Arial"/>
        <family val="2"/>
      </rPr>
      <t>77707c429b42e69ba9b37d16ae0657204bf3842faad081c4ce0e15613a69b681</t>
    </r>
  </si>
  <si>
    <t>mined Dec 1, 2018 9:16:23 PM</t>
  </si>
  <si>
    <r>
      <t> </t>
    </r>
    <r>
      <rPr>
        <sz val="11"/>
        <color rgb="FF428BCA"/>
        <rFont val="Arial"/>
        <family val="2"/>
      </rPr>
      <t>9aaf679fb35a9c6c04fc091d28bc3ede91e9d07a6fceff3df0f899baf942b842</t>
    </r>
  </si>
  <si>
    <t>mined Dec 1, 2018 9:14:59 PM</t>
  </si>
  <si>
    <r>
      <t> </t>
    </r>
    <r>
      <rPr>
        <sz val="11"/>
        <color rgb="FF428BCA"/>
        <rFont val="Arial"/>
        <family val="2"/>
      </rPr>
      <t>6e9da68a91c1a32bc9fcf2b52083e42bfad0d9eb292b7a08b42b213aab7d7225</t>
    </r>
  </si>
  <si>
    <t>mined Dec 1, 2018 9:11:00 PM</t>
  </si>
  <si>
    <r>
      <t> </t>
    </r>
    <r>
      <rPr>
        <sz val="11"/>
        <color rgb="FF428BCA"/>
        <rFont val="Arial"/>
        <family val="2"/>
      </rPr>
      <t>00ebc538690bf7986505970caf953ab0b5d5b58a76d4e1e3ce12c20d046d74e3</t>
    </r>
  </si>
  <si>
    <t>mined Dec 1, 2018 9:09:45 PM</t>
  </si>
  <si>
    <r>
      <t> </t>
    </r>
    <r>
      <rPr>
        <sz val="11"/>
        <color rgb="FF428BCA"/>
        <rFont val="Arial"/>
        <family val="2"/>
      </rPr>
      <t>666aee18377ec474e04a8fc2da64541fda99ef0825107c3f46ac054105106dee</t>
    </r>
  </si>
  <si>
    <t>mined Dec 1, 2018 9:07:01 PM</t>
  </si>
  <si>
    <r>
      <t> </t>
    </r>
    <r>
      <rPr>
        <sz val="11"/>
        <color rgb="FF428BCA"/>
        <rFont val="Arial"/>
        <family val="2"/>
      </rPr>
      <t>721bbb119dac4e38be8197011da7550fae225aee7c792822dbe86cb531af1a3f</t>
    </r>
  </si>
  <si>
    <t>mined Dec 1, 2018 9:03:03 PM</t>
  </si>
  <si>
    <r>
      <t> </t>
    </r>
    <r>
      <rPr>
        <sz val="11"/>
        <color rgb="FF428BCA"/>
        <rFont val="Arial"/>
        <family val="2"/>
      </rPr>
      <t>20f87edc92411f761f0a54e84e914839037b3fe82d0a5d0a5bf8d5c54052f763</t>
    </r>
  </si>
  <si>
    <t>mined Dec 1, 2018 9:00:26 PM</t>
  </si>
  <si>
    <r>
      <t> </t>
    </r>
    <r>
      <rPr>
        <sz val="11"/>
        <color rgb="FF428BCA"/>
        <rFont val="Arial"/>
        <family val="2"/>
      </rPr>
      <t>c92e2961cd8e07733379bae6cdbb0a320956a67736c26996e497d05f2cd1be35</t>
    </r>
  </si>
  <si>
    <t>mined Nov 13, 2018 2:32:32 PM</t>
  </si>
  <si>
    <r>
      <t> </t>
    </r>
    <r>
      <rPr>
        <sz val="11"/>
        <color rgb="FF428BCA"/>
        <rFont val="Arial"/>
        <family val="2"/>
      </rPr>
      <t>3558976405d5fddb585a4eea80a3175a33c0f923128bb5bb78514003a88625bf</t>
    </r>
  </si>
  <si>
    <t>mined Nov 13, 2018 1:29:44 PM</t>
  </si>
  <si>
    <r>
      <t> </t>
    </r>
    <r>
      <rPr>
        <sz val="11"/>
        <color rgb="FF428BCA"/>
        <rFont val="Arial"/>
        <family val="2"/>
      </rPr>
      <t>226aa72d597ac6f9ad626c6238b1486b34a410943f7fc3c4ff17a91624479eed</t>
    </r>
  </si>
  <si>
    <t>t1LGc9UFY76qW5WViMddawkfi3j6sTjBVZi</t>
  </si>
  <si>
    <r>
      <t> </t>
    </r>
    <r>
      <rPr>
        <sz val="11"/>
        <color rgb="FF428BCA"/>
        <rFont val="Arial"/>
        <family val="2"/>
      </rPr>
      <t>10ad0ac262f5f0481b79c0e3a1726816668059396f10cf592f2c67a1591cbdb0</t>
    </r>
  </si>
  <si>
    <t>t1ekxPqPpADiXyd7w9KcftCBgv6UA9g43AM</t>
  </si>
  <si>
    <r>
      <t> </t>
    </r>
    <r>
      <rPr>
        <sz val="11"/>
        <color rgb="FF428BCA"/>
        <rFont val="Arial"/>
        <family val="2"/>
      </rPr>
      <t>cf8287876c0dc5bb3a49254a16fd5fe3d56518861cea691d03a3225f80e7795c</t>
    </r>
  </si>
  <si>
    <t>t1XWTigDqS5Dy9McwQc752ShtZV1ffTMJB3</t>
  </si>
  <si>
    <r>
      <t> </t>
    </r>
    <r>
      <rPr>
        <sz val="11"/>
        <color rgb="FF428BCA"/>
        <rFont val="Arial"/>
        <family val="2"/>
      </rPr>
      <t>a87796528914065e1972ceacaaf2f731dd0553358ccfd86d5374989ed8397497</t>
    </r>
  </si>
  <si>
    <t>mined Nov 13, 2018 1:19:51 PM</t>
  </si>
  <si>
    <t>t1NhtXCwtksaBR2nQXtb3tjy2mksqtSdude</t>
  </si>
  <si>
    <r>
      <t> </t>
    </r>
    <r>
      <rPr>
        <sz val="11"/>
        <color rgb="FF428BCA"/>
        <rFont val="Arial"/>
        <family val="2"/>
      </rPr>
      <t>2cc54a5880bb180670ea8a18ebedd8e71762015fbb6838c209fa6f482045c0b1</t>
    </r>
  </si>
  <si>
    <t>mined Nov 13, 2018 1:19:16 PM</t>
  </si>
  <si>
    <t>t1LQ2tjZXaxBYnu9swgkhZUqwkfN4WGZVV1</t>
  </si>
  <si>
    <r>
      <t> </t>
    </r>
    <r>
      <rPr>
        <sz val="11"/>
        <color rgb="FF428BCA"/>
        <rFont val="Arial"/>
        <family val="2"/>
      </rPr>
      <t>c3353980f077d6478b6eb1d0e74f47b9c814d0f27ff3755d821104d379cd2656</t>
    </r>
  </si>
  <si>
    <t>t1e8iqC7xiMraxineA6FzhkjRkH9gWSFy7G</t>
  </si>
  <si>
    <r>
      <t> </t>
    </r>
    <r>
      <rPr>
        <sz val="11"/>
        <color rgb="FF428BCA"/>
        <rFont val="Arial"/>
        <family val="2"/>
      </rPr>
      <t>5099cea0db3d9edc0b43171b843e0800acfcba321595d548079a956cfeb3aa51</t>
    </r>
  </si>
  <si>
    <t>t1ZCubnLxnirjewmRTYb81oaaDDgNQTtaXS</t>
  </si>
  <si>
    <r>
      <t> </t>
    </r>
    <r>
      <rPr>
        <sz val="11"/>
        <color rgb="FF428BCA"/>
        <rFont val="Arial"/>
        <family val="2"/>
      </rPr>
      <t>f3240ecf118578ca4c316106ccca59553566f000cc6048ef7abfc4f44c425d74</t>
    </r>
  </si>
  <si>
    <t>t1W4d1jof1Z2znwgPGVRGEGtECUxsEf5o39</t>
  </si>
  <si>
    <r>
      <t> </t>
    </r>
    <r>
      <rPr>
        <sz val="11"/>
        <color rgb="FF428BCA"/>
        <rFont val="Arial"/>
        <family val="2"/>
      </rPr>
      <t>355e9486db6ff9c0d5d85fda743e924fc6da7a91414d50f13eb176bac5213405</t>
    </r>
  </si>
  <si>
    <t>mined Nov 13, 2018 1:01:13 PM</t>
  </si>
  <si>
    <r>
      <t> </t>
    </r>
    <r>
      <rPr>
        <sz val="11"/>
        <color rgb="FF428BCA"/>
        <rFont val="Arial"/>
        <family val="2"/>
      </rPr>
      <t>498f20e5f2402224e41588f217e9b28bc872e98337aac52bf7ca3ce17dc724fb</t>
    </r>
  </si>
  <si>
    <t>mined Nov 13, 2018 12:56:52 PM</t>
  </si>
  <si>
    <r>
      <t> </t>
    </r>
    <r>
      <rPr>
        <sz val="11"/>
        <color rgb="FF428BCA"/>
        <rFont val="Arial"/>
        <family val="2"/>
      </rPr>
      <t>3cb4fa9cf7c5e6146f899505682eac405eb4be0bade1961867d63fcd3c23924c</t>
    </r>
  </si>
  <si>
    <t>mined Nov 13, 2018 12:51:19 PM</t>
  </si>
  <si>
    <r>
      <t> </t>
    </r>
    <r>
      <rPr>
        <sz val="11"/>
        <color rgb="FF428BCA"/>
        <rFont val="Arial"/>
        <family val="2"/>
      </rPr>
      <t>d56fd90ccdc953b4576f606192eef0e2fa2d54e95a8321cf6b2d74275f262c87</t>
    </r>
  </si>
  <si>
    <t>mined Nov 13, 2018 12:50:25 PM</t>
  </si>
  <si>
    <r>
      <t> </t>
    </r>
    <r>
      <rPr>
        <sz val="11"/>
        <color rgb="FF428BCA"/>
        <rFont val="Arial"/>
        <family val="2"/>
      </rPr>
      <t>a09eb1cf5127362a243748d7152e03ac9f4af547ab0045c0c7bcfebd892f7adf</t>
    </r>
  </si>
  <si>
    <r>
      <t> </t>
    </r>
    <r>
      <rPr>
        <sz val="11"/>
        <color rgb="FF428BCA"/>
        <rFont val="Arial"/>
        <family val="2"/>
      </rPr>
      <t>d20e20a1e7eaa1713034f65e10a022f49d2a330dd88c404448cc05b1e7ab2425</t>
    </r>
  </si>
  <si>
    <t>mined Nov 13, 2018 12:44:04 PM</t>
  </si>
  <si>
    <r>
      <t> </t>
    </r>
    <r>
      <rPr>
        <sz val="11"/>
        <color rgb="FF428BCA"/>
        <rFont val="Arial"/>
        <family val="2"/>
      </rPr>
      <t>95d0e62048e5df4a080f86f1945d9d942638e908d23fcd021d9f585da6f2121f</t>
    </r>
  </si>
  <si>
    <t>mined Nov 13, 2018 12:41:54 PM</t>
  </si>
  <si>
    <r>
      <t> </t>
    </r>
    <r>
      <rPr>
        <sz val="11"/>
        <color rgb="FF428BCA"/>
        <rFont val="Arial"/>
        <family val="2"/>
      </rPr>
      <t>55b6d7c2b81b73c8cfa80972751288ed0bdfc462aa939ddacc0af33d736fefa1</t>
    </r>
  </si>
  <si>
    <t>mined Nov 13, 2018 12:38:04 PM</t>
  </si>
  <si>
    <r>
      <t> </t>
    </r>
    <r>
      <rPr>
        <sz val="11"/>
        <color rgb="FF428BCA"/>
        <rFont val="Arial"/>
        <family val="2"/>
      </rPr>
      <t>c1f2e0c1ee88700ebce88b67db49e44c4b4565e3f9de89a597fd8f46f3ebf550</t>
    </r>
  </si>
  <si>
    <t>mined Nov 12, 2018 7:52:06 PM</t>
  </si>
  <si>
    <r>
      <t> </t>
    </r>
    <r>
      <rPr>
        <sz val="11"/>
        <color rgb="FF428BCA"/>
        <rFont val="Arial"/>
        <family val="2"/>
      </rPr>
      <t>b9ae48e855a14e93bcdea21f75bbd7988029c31c6c8ff343a910ddd3b8a92a99</t>
    </r>
  </si>
  <si>
    <t>mined Nov 12, 2018 7:41:10 PM</t>
  </si>
  <si>
    <r>
      <t> </t>
    </r>
    <r>
      <rPr>
        <sz val="11"/>
        <color rgb="FF428BCA"/>
        <rFont val="Arial"/>
        <family val="2"/>
      </rPr>
      <t>221bb3a4f70df0b93c9db0bd4e35b6e217fd3fd93a3822f3f206ff6299646c56</t>
    </r>
  </si>
  <si>
    <t>t1ctd6DuBVB7kz8zN329w7yET3FhdtKKtrF</t>
  </si>
  <si>
    <r>
      <t> </t>
    </r>
    <r>
      <rPr>
        <sz val="11"/>
        <color rgb="FF428BCA"/>
        <rFont val="Arial"/>
        <family val="2"/>
      </rPr>
      <t>6866dd1b98bb56e2928fdc5fea601bbeb05e902cbc2288f837440a6439bd4c47</t>
    </r>
  </si>
  <si>
    <t>mined Nov 4, 2018 9:24:49 AM</t>
  </si>
  <si>
    <t>t1V3oJeChjFMxUTNB1LHuP3jjz8ezVD4MAB</t>
  </si>
  <si>
    <r>
      <t> </t>
    </r>
    <r>
      <rPr>
        <sz val="11"/>
        <color rgb="FF428BCA"/>
        <rFont val="Arial"/>
        <family val="2"/>
      </rPr>
      <t>63ab0d43b1e243da02900af8a921af6a834ac9d70025b83ca9840d77092d9cc9</t>
    </r>
  </si>
  <si>
    <t>mined Oct 31, 2018 9:51:28 PM</t>
  </si>
  <si>
    <r>
      <t> </t>
    </r>
    <r>
      <rPr>
        <sz val="11"/>
        <color rgb="FF428BCA"/>
        <rFont val="Arial"/>
        <family val="2"/>
      </rPr>
      <t>e0af1f165399ab17cbfc1d53926aa47b3bc86e8ecc846c0de05de2d5b8189316</t>
    </r>
  </si>
  <si>
    <t>mined Oct 31, 2018 9:43:06 PM</t>
  </si>
  <si>
    <r>
      <t> </t>
    </r>
    <r>
      <rPr>
        <sz val="11"/>
        <color rgb="FF428BCA"/>
        <rFont val="Arial"/>
        <family val="2"/>
      </rPr>
      <t>d7c268935d3c5c2c293b882eaec50f00c36fe67c91eaa62f873e2b0fd2f3078a</t>
    </r>
  </si>
  <si>
    <r>
      <t> </t>
    </r>
    <r>
      <rPr>
        <sz val="11"/>
        <color rgb="FF428BCA"/>
        <rFont val="Arial"/>
        <family val="2"/>
      </rPr>
      <t>56cc998024c95a8e05d63313d0317fdbad123d0584b2db3f21e51d915237123a</t>
    </r>
  </si>
  <si>
    <r>
      <t> </t>
    </r>
    <r>
      <rPr>
        <sz val="11"/>
        <color rgb="FF428BCA"/>
        <rFont val="Arial"/>
        <family val="2"/>
      </rPr>
      <t>0f58db54305d185267ccbea88cd676e9a888e27f5e01b1261347dc896bba1f25</t>
    </r>
  </si>
  <si>
    <t>mined Oct 31, 2018 9:34:49 PM</t>
  </si>
  <si>
    <r>
      <t> </t>
    </r>
    <r>
      <rPr>
        <sz val="11"/>
        <color rgb="FF428BCA"/>
        <rFont val="Arial"/>
        <family val="2"/>
      </rPr>
      <t>939d34b1d4ca96369bdc09ef1e177d085b784a8cf7f788df3577dc04ac9fd784</t>
    </r>
  </si>
  <si>
    <t>mined Oct 31, 2018 9:31:52 PM</t>
  </si>
  <si>
    <r>
      <t> </t>
    </r>
    <r>
      <rPr>
        <sz val="11"/>
        <color rgb="FF428BCA"/>
        <rFont val="Arial"/>
        <family val="2"/>
      </rPr>
      <t>9ceda78ca004c6c98914d1a759f04533ef1823804f3cd999a57c367b16a515d4</t>
    </r>
  </si>
  <si>
    <t>mined Oct 31, 2018 9:29:53 PM</t>
  </si>
  <si>
    <r>
      <t> </t>
    </r>
    <r>
      <rPr>
        <sz val="11"/>
        <color rgb="FF428BCA"/>
        <rFont val="Arial"/>
        <family val="2"/>
      </rPr>
      <t>98e2fd22030c4fd7eff0b2dbc02904d04577dff305a50ab731615382f78bdde2</t>
    </r>
  </si>
  <si>
    <t>mined Oct 31, 2018 9:27:30 PM</t>
  </si>
  <si>
    <r>
      <t> </t>
    </r>
    <r>
      <rPr>
        <sz val="11"/>
        <color rgb="FF428BCA"/>
        <rFont val="Arial"/>
        <family val="2"/>
      </rPr>
      <t>d274556d80014bbfc48bf40d848a1013e313db6205ed79ae92a9bb2d43c8163f</t>
    </r>
  </si>
  <si>
    <t>mined Oct 31, 2018 9:26:09 PM</t>
  </si>
  <si>
    <r>
      <t> </t>
    </r>
    <r>
      <rPr>
        <sz val="11"/>
        <color rgb="FF428BCA"/>
        <rFont val="Arial"/>
        <family val="2"/>
      </rPr>
      <t>404790810b6f843e5438211dffc09f8f966cdbefdd3bf582eeb2aa7c2e71a981</t>
    </r>
  </si>
  <si>
    <t>mined Oct 30, 2018 5:39:17 AM</t>
  </si>
  <si>
    <r>
      <t> </t>
    </r>
    <r>
      <rPr>
        <sz val="11"/>
        <color rgb="FF428BCA"/>
        <rFont val="Arial"/>
        <family val="2"/>
      </rPr>
      <t>ff45bf2312eb95b34bbd6f2e9c676b842b5ff4b34c4f8b7376021d0551054b76</t>
    </r>
  </si>
  <si>
    <t>mined Oct 30, 2018 5:31:16 AM</t>
  </si>
  <si>
    <r>
      <t> </t>
    </r>
    <r>
      <rPr>
        <sz val="11"/>
        <color rgb="FF428BCA"/>
        <rFont val="Arial"/>
        <family val="2"/>
      </rPr>
      <t>1826a849a3b568a2ccc1173422f0fac9897fdf1767d966d284d5a5c98154262a</t>
    </r>
  </si>
  <si>
    <t>mined Oct 24, 2018 8:00:48 PM</t>
  </si>
  <si>
    <r>
      <t> </t>
    </r>
    <r>
      <rPr>
        <sz val="11"/>
        <color rgb="FF428BCA"/>
        <rFont val="Arial"/>
        <family val="2"/>
      </rPr>
      <t>61cbaea36f4eb28e2790b00850a31f37631b642663a8872357060129a7fbe252</t>
    </r>
  </si>
  <si>
    <t>mined Oct 24, 2018 5:38:31 PM</t>
  </si>
  <si>
    <t>t1MkuDJAztdnEqXmyMmsR5Z8u2TSSrmZ9xq</t>
  </si>
  <si>
    <r>
      <t> </t>
    </r>
    <r>
      <rPr>
        <sz val="11"/>
        <color rgb="FF428BCA"/>
        <rFont val="Arial"/>
        <family val="2"/>
      </rPr>
      <t>c5aa154bdd8f3d17dc96fc15f461f143734c6b6afbbcc1d8388d9fd89bc11fac</t>
    </r>
  </si>
  <si>
    <t>mined Oct 21, 2018 9:57:37 PM</t>
  </si>
  <si>
    <r>
      <t> </t>
    </r>
    <r>
      <rPr>
        <sz val="11"/>
        <color rgb="FF428BCA"/>
        <rFont val="Arial"/>
        <family val="2"/>
      </rPr>
      <t>8a5a5a7d65c515327d2db9d5b02c863d9ee256fe83fc6dda5ffc393a76f6afeb</t>
    </r>
  </si>
  <si>
    <t>mined Oct 21, 2018 9:20:08 PM</t>
  </si>
  <si>
    <r>
      <t> </t>
    </r>
    <r>
      <rPr>
        <sz val="11"/>
        <color rgb="FF428BCA"/>
        <rFont val="Arial"/>
        <family val="2"/>
      </rPr>
      <t>4c40e621c8bf2d1eedf87c4489349e3330d0dd19864baf7d79c913ae634a1f40</t>
    </r>
  </si>
  <si>
    <t>mined Oct 15, 2018 6:23:06 PM</t>
  </si>
  <si>
    <r>
      <t> </t>
    </r>
    <r>
      <rPr>
        <sz val="11"/>
        <color rgb="FF428BCA"/>
        <rFont val="Arial"/>
        <family val="2"/>
      </rPr>
      <t>267aa2a6212ac764275d4970f7630774287c6598fc077428cfdd80af6688f91f</t>
    </r>
  </si>
  <si>
    <t>mined Oct 15, 2018 6:20:42 PM</t>
  </si>
  <si>
    <r>
      <t> </t>
    </r>
    <r>
      <rPr>
        <sz val="11"/>
        <color rgb="FF428BCA"/>
        <rFont val="Arial"/>
        <family val="2"/>
      </rPr>
      <t>dccd28357eef6a623a71978bc7b5f95c1d12757c3745abef0da93cd10acb88db</t>
    </r>
  </si>
  <si>
    <t>mined Oct 15, 2018 6:13:37 PM</t>
  </si>
  <si>
    <r>
      <t> </t>
    </r>
    <r>
      <rPr>
        <sz val="11"/>
        <color rgb="FF428BCA"/>
        <rFont val="Arial"/>
        <family val="2"/>
      </rPr>
      <t>dd861cd0bd5c1ed83dac5bd9ac52771f490ebdea7f44a32523d86a0cf7920f85</t>
    </r>
  </si>
  <si>
    <t>mined Oct 15, 2018 6:10:06 PM</t>
  </si>
  <si>
    <r>
      <t> </t>
    </r>
    <r>
      <rPr>
        <sz val="11"/>
        <color rgb="FF428BCA"/>
        <rFont val="Arial"/>
        <family val="2"/>
      </rPr>
      <t>d88bd8e1c0cc00b1d754a9e6ea30cf56261b70af32a2e5a6207625fb9ac417f1</t>
    </r>
  </si>
  <si>
    <t>mined Oct 15, 2018 5:51:09 PM</t>
  </si>
  <si>
    <r>
      <t> </t>
    </r>
    <r>
      <rPr>
        <sz val="11"/>
        <color rgb="FF428BCA"/>
        <rFont val="Arial"/>
        <family val="2"/>
      </rPr>
      <t>670c71d31d01308926464d24ce5d9d80b319ba54b968ab3cfd881a7717abf275</t>
    </r>
  </si>
  <si>
    <t>mined Oct 5, 2018 10:16:54 PM</t>
  </si>
  <si>
    <r>
      <t> </t>
    </r>
    <r>
      <rPr>
        <sz val="11"/>
        <color rgb="FF428BCA"/>
        <rFont val="Arial"/>
        <family val="2"/>
      </rPr>
      <t>832e95b21a5b37698fc26db17eebff27ffc319f5bb0f73f899899eda2e3d7e90</t>
    </r>
  </si>
  <si>
    <t>mined Oct 5, 2018 10:06:31 PM</t>
  </si>
  <si>
    <r>
      <t> </t>
    </r>
    <r>
      <rPr>
        <sz val="11"/>
        <color rgb="FF428BCA"/>
        <rFont val="Arial"/>
        <family val="2"/>
      </rPr>
      <t>25801626099504d555ce7b51e6ea8c0a681afd8673bf441ce4d9a97c1acb7ef9</t>
    </r>
  </si>
  <si>
    <t>mined Oct 1, 2018 9:12:50 PM</t>
  </si>
  <si>
    <r>
      <t> </t>
    </r>
    <r>
      <rPr>
        <sz val="11"/>
        <color rgb="FF428BCA"/>
        <rFont val="Arial"/>
        <family val="2"/>
      </rPr>
      <t>0c14c4990733ee49d507c589684e748435c48bee9cc5ca1e32f4f7b7af630285</t>
    </r>
  </si>
  <si>
    <t>mined Oct 1, 2018 9:06:22 PM</t>
  </si>
  <si>
    <r>
      <t> </t>
    </r>
    <r>
      <rPr>
        <sz val="11"/>
        <color rgb="FF428BCA"/>
        <rFont val="Arial"/>
        <family val="2"/>
      </rPr>
      <t>0b7cbac537dc7b12b3e35f66427c52c5703b8de022188203ffcedd3be5693a02</t>
    </r>
  </si>
  <si>
    <t>mined Sep 30, 2018 11:05:04 AM</t>
  </si>
  <si>
    <r>
      <t> </t>
    </r>
    <r>
      <rPr>
        <sz val="11"/>
        <color rgb="FF428BCA"/>
        <rFont val="Arial"/>
        <family val="2"/>
      </rPr>
      <t>4c3b79b33ea742fd07cce7a957ce3593f8d9cc2675cf16b005ebcd4e5e0fbde9</t>
    </r>
  </si>
  <si>
    <t>mined Sep 23, 2018 9:29:52 AM</t>
  </si>
  <si>
    <r>
      <t> </t>
    </r>
    <r>
      <rPr>
        <sz val="11"/>
        <color rgb="FF428BCA"/>
        <rFont val="Arial"/>
        <family val="2"/>
      </rPr>
      <t>c3be4de78858818875402bc83138bdf8538cad033bcea0e7c30aa3665d8163cf</t>
    </r>
  </si>
  <si>
    <t>mined Sep 22, 2018 9:13:09 PM</t>
  </si>
  <si>
    <r>
      <t> </t>
    </r>
    <r>
      <rPr>
        <sz val="11"/>
        <color rgb="FF428BCA"/>
        <rFont val="Arial"/>
        <family val="2"/>
      </rPr>
      <t>8006f192df00a97dc85c66352905f8f7dcc5aeaa3a75793d713d950309f9115f</t>
    </r>
  </si>
  <si>
    <t>mined Sep 22, 2018 9:10:46 PM</t>
  </si>
  <si>
    <r>
      <t> </t>
    </r>
    <r>
      <rPr>
        <sz val="11"/>
        <color rgb="FF428BCA"/>
        <rFont val="Arial"/>
        <family val="2"/>
      </rPr>
      <t>eb771666d9328673c01a60472776755611ff00bc692b1ecb1b19f63669d07ee9</t>
    </r>
  </si>
  <si>
    <t>mined Sep 22, 2018 9:02:13 PM</t>
  </si>
  <si>
    <r>
      <t> </t>
    </r>
    <r>
      <rPr>
        <sz val="11"/>
        <color rgb="FF428BCA"/>
        <rFont val="Arial"/>
        <family val="2"/>
      </rPr>
      <t>7f94429f0759f126df1d56ce8e6ad1bd8eee642430c6fc48f362f9ed0a08a59d</t>
    </r>
  </si>
  <si>
    <t>mined Sep 22, 2018 8:59:55 PM</t>
  </si>
  <si>
    <r>
      <t> </t>
    </r>
    <r>
      <rPr>
        <sz val="11"/>
        <color rgb="FF428BCA"/>
        <rFont val="Arial"/>
        <family val="2"/>
      </rPr>
      <t>99f6733854a25369fece9f0dc383ed6a01714963aa94ebfbeb7d2eb98825a88c</t>
    </r>
  </si>
  <si>
    <t>mined Sep 22, 2018 8:58:00 PM</t>
  </si>
  <si>
    <r>
      <t> </t>
    </r>
    <r>
      <rPr>
        <sz val="11"/>
        <color rgb="FF428BCA"/>
        <rFont val="Arial"/>
        <family val="2"/>
      </rPr>
      <t>d8e581dfbdf630d95d9b0ca02ac66f2747ccfa9dcab6ecbf8d7e5f68c8e767ae</t>
    </r>
  </si>
  <si>
    <t>mined Sep 19, 2018 9:01:15 PM</t>
  </si>
  <si>
    <r>
      <t> </t>
    </r>
    <r>
      <rPr>
        <sz val="11"/>
        <color rgb="FF428BCA"/>
        <rFont val="Arial"/>
        <family val="2"/>
      </rPr>
      <t>284a909a414d22f390d5903511dd3f135fbc063761b098cfb76cd46636779507</t>
    </r>
  </si>
  <si>
    <t>mined Sep 19, 2018 8:58:26 PM</t>
  </si>
  <si>
    <t>t1b8g469jagk55AZnAmZe1ThN3NdLK8UYZe</t>
  </si>
  <si>
    <r>
      <t> </t>
    </r>
    <r>
      <rPr>
        <sz val="11"/>
        <color rgb="FF428BCA"/>
        <rFont val="Arial"/>
        <family val="2"/>
      </rPr>
      <t>8fa56fbbb1ca7352c55453a7fc3917b2f11efb45e5d77db59fe09f0c7900cf9f</t>
    </r>
  </si>
  <si>
    <t>mined Sep 19, 2018 8:52:42 PM</t>
  </si>
  <si>
    <r>
      <t> </t>
    </r>
    <r>
      <rPr>
        <sz val="11"/>
        <color rgb="FF428BCA"/>
        <rFont val="Arial"/>
        <family val="2"/>
      </rPr>
      <t>c1ed71d87d490acf5841a164a6334a9e3abfe412667ed29f7af13d953b21a0cb</t>
    </r>
  </si>
  <si>
    <t>mined Sep 17, 2018 1:31:34 PM</t>
  </si>
  <si>
    <r>
      <t> </t>
    </r>
    <r>
      <rPr>
        <sz val="11"/>
        <color rgb="FF428BCA"/>
        <rFont val="Arial"/>
        <family val="2"/>
      </rPr>
      <t>581d463f40dd458fe54a9a9e73d59f582b1ad4edc8e76f43dd1842b22d1a2c0d</t>
    </r>
  </si>
  <si>
    <t>mined Sep 17, 2018 1:27:26 PM</t>
  </si>
  <si>
    <t>t1exU1NZSnjWXWitb8ywwKc6n5vJKKVe9MG</t>
  </si>
  <si>
    <r>
      <t> </t>
    </r>
    <r>
      <rPr>
        <sz val="11"/>
        <color rgb="FF428BCA"/>
        <rFont val="Arial"/>
        <family val="2"/>
      </rPr>
      <t>068f9287970c11717f0467957467d06eb4bbb40f22798a1cf7fadb9ee8f2e27a</t>
    </r>
  </si>
  <si>
    <t>mined Sep 17, 2018 1:23:06 PM</t>
  </si>
  <si>
    <r>
      <t> </t>
    </r>
    <r>
      <rPr>
        <sz val="11"/>
        <color rgb="FF428BCA"/>
        <rFont val="Arial"/>
        <family val="2"/>
      </rPr>
      <t>0a21c74eb1c2b367e664c51c624e4563fd68c63e5769130929bbd9f563d7eec6</t>
    </r>
  </si>
  <si>
    <t>mined Jul 13, 2018 1:08:30 PM</t>
  </si>
  <si>
    <r>
      <t> </t>
    </r>
    <r>
      <rPr>
        <sz val="11"/>
        <color rgb="FF428BCA"/>
        <rFont val="Arial"/>
        <family val="2"/>
      </rPr>
      <t>644d93869f4b95c1b82d8f731c32681a434ce71bc0b2f1ce1b8eac6d0c3416db</t>
    </r>
  </si>
  <si>
    <t>mined Jun 17, 2018 11:06:37 AM</t>
  </si>
  <si>
    <r>
      <t> </t>
    </r>
    <r>
      <rPr>
        <sz val="11"/>
        <color rgb="FF428BCA"/>
        <rFont val="Arial"/>
        <family val="2"/>
      </rPr>
      <t>10a5abb601089cfcbb13ec2b4c3044c55a4e89745f7cd399634f6d52bb399986</t>
    </r>
  </si>
  <si>
    <t>mined Jun 15, 2018 6:06:36 PM</t>
  </si>
  <si>
    <r>
      <t> </t>
    </r>
    <r>
      <rPr>
        <sz val="11"/>
        <color rgb="FF428BCA"/>
        <rFont val="Arial"/>
        <family val="2"/>
      </rPr>
      <t>b5acfdde5a4f6554210eef940819effed9f0045b945c9c038143cd843ebe2cbf</t>
    </r>
  </si>
  <si>
    <r>
      <t> </t>
    </r>
    <r>
      <rPr>
        <sz val="11"/>
        <color rgb="FF428BCA"/>
        <rFont val="Arial"/>
        <family val="2"/>
      </rPr>
      <t>c8ae62956b74214b0acb6ac475c2ecca6e11afb88ad5fa39ff43094503377cd7</t>
    </r>
  </si>
  <si>
    <r>
      <t> </t>
    </r>
    <r>
      <rPr>
        <sz val="11"/>
        <color rgb="FF428BCA"/>
        <rFont val="Arial"/>
        <family val="2"/>
      </rPr>
      <t>2d0bdec544e60f45b92cf001f48e66e09219c983047e2a34965e3f1fac6bc2da</t>
    </r>
  </si>
  <si>
    <r>
      <t> </t>
    </r>
    <r>
      <rPr>
        <sz val="11"/>
        <color rgb="FF428BCA"/>
        <rFont val="Arial"/>
        <family val="2"/>
      </rPr>
      <t>89dba7771a7250eafccc9445c1cb7b6772a62c3210261a15676ed14ff553bf25</t>
    </r>
  </si>
  <si>
    <r>
      <t> </t>
    </r>
    <r>
      <rPr>
        <sz val="11"/>
        <color rgb="FF428BCA"/>
        <rFont val="Arial"/>
        <family val="2"/>
      </rPr>
      <t>bcd545ff62b30cd9ee2bc72a82bb1361ea53440fdb10d7bd978b1710445f1d04</t>
    </r>
  </si>
  <si>
    <r>
      <t> </t>
    </r>
    <r>
      <rPr>
        <sz val="11"/>
        <color rgb="FF428BCA"/>
        <rFont val="Arial"/>
        <family val="2"/>
      </rPr>
      <t>3a48f55732c43a2f48d48582d228bc63f4b357b46e43fc532e7b29927002beed</t>
    </r>
  </si>
  <si>
    <r>
      <t> </t>
    </r>
    <r>
      <rPr>
        <sz val="11"/>
        <color rgb="FF428BCA"/>
        <rFont val="Arial"/>
        <family val="2"/>
      </rPr>
      <t>18a222b07152a6e31f1cc2f793bde34c210263c14f2d5dcd7039b46f5da00d95</t>
    </r>
  </si>
  <si>
    <t>mined Jun 15, 2018 6:01:56 PM</t>
  </si>
  <si>
    <r>
      <t> </t>
    </r>
    <r>
      <rPr>
        <sz val="11"/>
        <color rgb="FF428BCA"/>
        <rFont val="Arial"/>
        <family val="2"/>
      </rPr>
      <t>f3e4048153b70fbb53b21391a2333dadaba344cdb220ba8d9f6922df144f0af5</t>
    </r>
  </si>
  <si>
    <r>
      <t> </t>
    </r>
    <r>
      <rPr>
        <sz val="11"/>
        <color rgb="FF428BCA"/>
        <rFont val="Arial"/>
        <family val="2"/>
      </rPr>
      <t>6d359c6f0c7147766830d37b03d3693c7a2282e0419ff003d476c2c969b6dbfa</t>
    </r>
  </si>
  <si>
    <r>
      <t> </t>
    </r>
    <r>
      <rPr>
        <sz val="11"/>
        <color rgb="FF428BCA"/>
        <rFont val="Arial"/>
        <family val="2"/>
      </rPr>
      <t>b2d715345cd154a75e03d1a439df75778e9a9998211916ee997405f8f8a09a32</t>
    </r>
  </si>
  <si>
    <r>
      <t> </t>
    </r>
    <r>
      <rPr>
        <sz val="11"/>
        <color rgb="FF428BCA"/>
        <rFont val="Arial"/>
        <family val="2"/>
      </rPr>
      <t>c2c019dcff698c117fbf74d42f547befaba8180f19df79695d7cf55fbfef7977</t>
    </r>
  </si>
  <si>
    <r>
      <t> </t>
    </r>
    <r>
      <rPr>
        <sz val="11"/>
        <color rgb="FF428BCA"/>
        <rFont val="Arial"/>
        <family val="2"/>
      </rPr>
      <t>5affa8926256a65e15566a587eca9859ac31bea9278f9b0856f7e7548f503e4a</t>
    </r>
  </si>
  <si>
    <r>
      <t> </t>
    </r>
    <r>
      <rPr>
        <sz val="11"/>
        <color rgb="FF428BCA"/>
        <rFont val="Arial"/>
        <family val="2"/>
      </rPr>
      <t>76aefad22c0165dd5433eded888bd3426d3ab19bf7fd6a6d3ca222b7fcf65fea</t>
    </r>
  </si>
  <si>
    <r>
      <t> </t>
    </r>
    <r>
      <rPr>
        <sz val="11"/>
        <color rgb="FF428BCA"/>
        <rFont val="Arial"/>
        <family val="2"/>
      </rPr>
      <t>e7592d6a7accf34c2ab59aeec6a5018c1fe5514243dffc5ce9813c529a511596</t>
    </r>
  </si>
  <si>
    <r>
      <t> </t>
    </r>
    <r>
      <rPr>
        <sz val="11"/>
        <color rgb="FF428BCA"/>
        <rFont val="Arial"/>
        <family val="2"/>
      </rPr>
      <t>dcc66f03466b5f7673587190a7bcd8259509f5ab4a42c25365a48b1a89987eee</t>
    </r>
  </si>
  <si>
    <t>mined Jun 4, 2018 10:19:44 PM</t>
  </si>
  <si>
    <r>
      <t> </t>
    </r>
    <r>
      <rPr>
        <sz val="11"/>
        <color rgb="FF428BCA"/>
        <rFont val="Arial"/>
        <family val="2"/>
      </rPr>
      <t>f850b9f6348197472272886acb204bd782a01a3607e27ff49adfd6fe8828a6da</t>
    </r>
  </si>
  <si>
    <t>mined Apr 29, 2018 7:54:25 AM</t>
  </si>
  <si>
    <r>
      <t> </t>
    </r>
    <r>
      <rPr>
        <sz val="11"/>
        <color rgb="FF428BCA"/>
        <rFont val="Arial"/>
        <family val="2"/>
      </rPr>
      <t>6584318cffa2aaa3ae0f3795c2f617f6184dd85f33740b4468babdce27b10e44</t>
    </r>
  </si>
  <si>
    <t>mined Apr 28, 2018 11:22:54 PM</t>
  </si>
  <si>
    <r>
      <t> </t>
    </r>
    <r>
      <rPr>
        <sz val="11"/>
        <color rgb="FF428BCA"/>
        <rFont val="Arial"/>
        <family val="2"/>
      </rPr>
      <t>4619f5f0a234ea43cf5c67548e2c5882cc58b325bb04b1971bf1763221de0546</t>
    </r>
  </si>
  <si>
    <t>mined Apr 14, 2019 8:05:22 PM</t>
  </si>
  <si>
    <r>
      <t> </t>
    </r>
    <r>
      <rPr>
        <sz val="11"/>
        <color rgb="FF428BCA"/>
        <rFont val="Arial"/>
        <family val="2"/>
      </rPr>
      <t>dc1a7778741c27a379685aa190dec5a4f8a35ef7d9dcfa0a3b5261c0cbd0ea21</t>
    </r>
  </si>
  <si>
    <t>mined Mar 31, 2019 7:01:59 PM</t>
  </si>
  <si>
    <r>
      <t> </t>
    </r>
    <r>
      <rPr>
        <sz val="11"/>
        <color rgb="FF428BCA"/>
        <rFont val="Arial"/>
        <family val="2"/>
      </rPr>
      <t>8a8c74f195f4426a96442fc61c13d770084a65decfd66ce0f81f4d95718cee99</t>
    </r>
  </si>
  <si>
    <t>mined Mar 19, 2019 9:35:52 PM</t>
  </si>
  <si>
    <t>t1frrVVkZTb8Fe6H8MSgGBjeEqqWDy9VV9G</t>
  </si>
  <si>
    <r>
      <t> </t>
    </r>
    <r>
      <rPr>
        <sz val="11"/>
        <color rgb="FF428BCA"/>
        <rFont val="Arial"/>
        <family val="2"/>
      </rPr>
      <t>f53b11da22af55430d23461b2be84e607ad8b9d745268e791cb8bf199c726f4e</t>
    </r>
  </si>
  <si>
    <t>mined Mar 19, 2019 6:10:42 AM</t>
  </si>
  <si>
    <r>
      <t> </t>
    </r>
    <r>
      <rPr>
        <sz val="11"/>
        <color rgb="FF428BCA"/>
        <rFont val="Arial"/>
        <family val="2"/>
      </rPr>
      <t>036691c40812247586c20b62886debd8bc2833071f05852ebdc9b75602ed816a</t>
    </r>
  </si>
  <si>
    <t>mined Mar 4, 2019 3:43:24 PM</t>
  </si>
  <si>
    <r>
      <t> </t>
    </r>
    <r>
      <rPr>
        <sz val="11"/>
        <color rgb="FF428BCA"/>
        <rFont val="Arial"/>
        <family val="2"/>
      </rPr>
      <t>b48cfad63450f7e707d6e91a446273d21a8d5cd6413d4d670b09f1a3c246a410</t>
    </r>
  </si>
  <si>
    <t>mined Mar 4, 2019 3:42:42 PM</t>
  </si>
  <si>
    <r>
      <t> </t>
    </r>
    <r>
      <rPr>
        <sz val="11"/>
        <color rgb="FF428BCA"/>
        <rFont val="Arial"/>
        <family val="2"/>
      </rPr>
      <t>e27c0edf87e973eccede0ba83470e7b18ab7f8b362bc2f68e74c0c16b5010aec</t>
    </r>
  </si>
  <si>
    <t>mined Mar 4, 2019 3:15:48 PM</t>
  </si>
  <si>
    <r>
      <t> </t>
    </r>
    <r>
      <rPr>
        <sz val="11"/>
        <color rgb="FF428BCA"/>
        <rFont val="Arial"/>
        <family val="2"/>
      </rPr>
      <t>095d17fc1cd1ea1b094e66c15e280641f921cef01df12243066005b15e48a40b</t>
    </r>
  </si>
  <si>
    <t>mined Feb 10, 2019 7:51:03 PM</t>
  </si>
  <si>
    <r>
      <t> </t>
    </r>
    <r>
      <rPr>
        <sz val="11"/>
        <color rgb="FF428BCA"/>
        <rFont val="Arial"/>
        <family val="2"/>
      </rPr>
      <t>0c02440326f6f61fc7b0672c2b33dd06ff2529bbcfae443e379117db89c4e4a3</t>
    </r>
  </si>
  <si>
    <t>mined Feb 10, 2019 6:10:22 PM</t>
  </si>
  <si>
    <r>
      <t> </t>
    </r>
    <r>
      <rPr>
        <sz val="11"/>
        <color rgb="FF428BCA"/>
        <rFont val="Arial"/>
        <family val="2"/>
      </rPr>
      <t>0a7157796b525d11afba8b92bf181fc5c15266f7b3f38696908cfb2cea254b16</t>
    </r>
  </si>
  <si>
    <t>mined Feb 3, 2019 10:52:36 PM</t>
  </si>
  <si>
    <r>
      <t> </t>
    </r>
    <r>
      <rPr>
        <sz val="11"/>
        <color rgb="FF428BCA"/>
        <rFont val="Arial"/>
        <family val="2"/>
      </rPr>
      <t>30932619c1a03e48aeaa364fcaf615befda3e5a53344e041a7bb97ce4ef5eb28</t>
    </r>
  </si>
  <si>
    <t>mined Feb 3, 2019 8:26:47 AM</t>
  </si>
  <si>
    <r>
      <t> </t>
    </r>
    <r>
      <rPr>
        <sz val="11"/>
        <color rgb="FF428BCA"/>
        <rFont val="Arial"/>
        <family val="2"/>
      </rPr>
      <t>2eaa5ee27a2e330aee51779355e07ff264e8ad1186cb1fa41695db6bb491029c</t>
    </r>
  </si>
  <si>
    <t>mined Feb 1, 2019 11:23:26 PM</t>
  </si>
  <si>
    <r>
      <t> </t>
    </r>
    <r>
      <rPr>
        <sz val="11"/>
        <color rgb="FF428BCA"/>
        <rFont val="Arial"/>
        <family val="2"/>
      </rPr>
      <t>e432f35e7fccee8dce0d62ee0cc577fc3a574662000fd25e26c566cb355e24dc</t>
    </r>
  </si>
  <si>
    <t>mined Jan 9, 2019 8:45:52 PM</t>
  </si>
  <si>
    <r>
      <t> </t>
    </r>
    <r>
      <rPr>
        <sz val="11"/>
        <color rgb="FF428BCA"/>
        <rFont val="Arial"/>
        <family val="2"/>
      </rPr>
      <t>83efd7b634fbf32635c23af5f0a69eed5ef9f116e89f70c641df686393f9b71a</t>
    </r>
  </si>
  <si>
    <t>mined Jan 9, 2019 8:38:06 PM</t>
  </si>
  <si>
    <r>
      <t> </t>
    </r>
    <r>
      <rPr>
        <sz val="11"/>
        <color rgb="FF428BCA"/>
        <rFont val="Arial"/>
        <family val="2"/>
      </rPr>
      <t>3c6c5cf47426a55f5a7fab6bf5d30ade48b97098418c2b521fa9225bdd06d61a</t>
    </r>
  </si>
  <si>
    <t>Change Address</t>
  </si>
  <si>
    <t>Deposit</t>
  </si>
  <si>
    <t>Rick</t>
  </si>
  <si>
    <t>Zeromachine</t>
  </si>
  <si>
    <t>Instant Bitfinex Orderbook</t>
  </si>
  <si>
    <t>Exchanges</t>
  </si>
  <si>
    <t>Zelcore Wallet</t>
  </si>
  <si>
    <t>Team Payout</t>
  </si>
  <si>
    <t>Mark</t>
  </si>
  <si>
    <t>Scott</t>
  </si>
  <si>
    <t>Liam</t>
  </si>
  <si>
    <t>Test</t>
  </si>
  <si>
    <t>Liam - Crypto Crow Scam</t>
  </si>
  <si>
    <t>Marketing</t>
  </si>
  <si>
    <t>David Mercer</t>
  </si>
  <si>
    <t>Development</t>
  </si>
  <si>
    <t>Rick - Crypto Crow Scam</t>
  </si>
  <si>
    <t>Scott - Crypto Crow Scamm</t>
  </si>
  <si>
    <t>Marketing Contest - Hawk Ice</t>
  </si>
  <si>
    <t>InstaSwap</t>
  </si>
  <si>
    <t>Marketing Contest - Cryptomoonie</t>
  </si>
  <si>
    <t>Marketing Contest - Lottery</t>
  </si>
  <si>
    <t>Marketing Contest - Video</t>
  </si>
  <si>
    <t>Marketing Contest - Price Prediction</t>
  </si>
  <si>
    <t>Zer</t>
  </si>
  <si>
    <t>Date</t>
  </si>
  <si>
    <t>Transaction Hash</t>
  </si>
  <si>
    <t>Address</t>
  </si>
  <si>
    <t>Walter</t>
  </si>
  <si>
    <t>Ingar</t>
  </si>
  <si>
    <t>Total Income</t>
  </si>
  <si>
    <t>Balance</t>
  </si>
  <si>
    <t>Budget</t>
  </si>
  <si>
    <t>Infrastructure</t>
  </si>
  <si>
    <t>Income</t>
  </si>
  <si>
    <t>Expenditures</t>
  </si>
  <si>
    <t>Pending</t>
  </si>
  <si>
    <t>%</t>
  </si>
  <si>
    <t>Total</t>
  </si>
  <si>
    <t>Unshielded</t>
  </si>
  <si>
    <t>Payee</t>
  </si>
  <si>
    <t>Category</t>
  </si>
  <si>
    <t>Total Expenditures</t>
  </si>
  <si>
    <t>Total Team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</si>
</sst>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4" formatCode="_(* #,##0.000000000_);_(* \(#,##0.0000000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373D42"/>
      <name val="Arial"/>
      <family val="2"/>
    </font>
    <font>
      <sz val="11"/>
      <color rgb="FF9B9B9B"/>
      <name val="Arial"/>
      <family val="2"/>
    </font>
    <font>
      <sz val="11"/>
      <color rgb="FF428BCA"/>
      <name val="Arial"/>
      <family val="2"/>
    </font>
    <font>
      <sz val="11"/>
      <color rgb="FF999999"/>
      <name val="Arial"/>
      <family val="2"/>
    </font>
    <font>
      <sz val="11"/>
      <color rgb="FF3C763D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3D4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NumberFormat="1" applyAlignment="1"/>
    <xf numFmtId="0" fontId="2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vertical="center"/>
    </xf>
    <xf numFmtId="43" fontId="0" fillId="0" borderId="0" xfId="1" applyFont="1" applyAlignment="1"/>
    <xf numFmtId="43" fontId="0" fillId="0" borderId="0" xfId="1" applyFont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4" fontId="0" fillId="0" borderId="0" xfId="1" applyNumberFormat="1" applyFont="1" applyAlignment="1"/>
    <xf numFmtId="174" fontId="5" fillId="0" borderId="0" xfId="1" applyNumberFormat="1" applyFont="1" applyAlignment="1">
      <alignment vertical="center"/>
    </xf>
    <xf numFmtId="174" fontId="1" fillId="0" borderId="0" xfId="1" applyNumberFormat="1" applyFont="1" applyAlignment="1">
      <alignment vertical="center"/>
    </xf>
    <xf numFmtId="174" fontId="0" fillId="0" borderId="0" xfId="1" applyNumberFormat="1" applyFont="1"/>
    <xf numFmtId="22" fontId="4" fillId="0" borderId="0" xfId="0" applyNumberFormat="1" applyFont="1" applyAlignment="1">
      <alignment horizontal="right" vertical="center"/>
    </xf>
    <xf numFmtId="0" fontId="0" fillId="0" borderId="1" xfId="0" applyNumberFormat="1" applyBorder="1" applyAlignment="1"/>
    <xf numFmtId="0" fontId="0" fillId="0" borderId="1" xfId="0" applyBorder="1"/>
    <xf numFmtId="43" fontId="0" fillId="0" borderId="1" xfId="1" applyFont="1" applyBorder="1" applyAlignment="1"/>
    <xf numFmtId="43" fontId="0" fillId="0" borderId="1" xfId="1" applyFont="1" applyBorder="1"/>
    <xf numFmtId="0" fontId="0" fillId="0" borderId="2" xfId="0" applyNumberFormat="1" applyBorder="1" applyAlignment="1"/>
    <xf numFmtId="9" fontId="0" fillId="0" borderId="2" xfId="0" applyNumberFormat="1" applyBorder="1" applyAlignment="1"/>
    <xf numFmtId="43" fontId="0" fillId="0" borderId="2" xfId="0" applyNumberFormat="1" applyBorder="1" applyAlignment="1"/>
    <xf numFmtId="0" fontId="0" fillId="0" borderId="3" xfId="0" applyNumberFormat="1" applyBorder="1" applyAlignment="1"/>
    <xf numFmtId="9" fontId="0" fillId="0" borderId="3" xfId="0" applyNumberFormat="1" applyBorder="1" applyAlignment="1"/>
    <xf numFmtId="43" fontId="0" fillId="0" borderId="3" xfId="0" applyNumberFormat="1" applyBorder="1" applyAlignment="1"/>
    <xf numFmtId="0" fontId="0" fillId="0" borderId="4" xfId="0" applyNumberFormat="1" applyFill="1" applyBorder="1" applyAlignment="1"/>
    <xf numFmtId="9" fontId="0" fillId="0" borderId="4" xfId="0" applyNumberFormat="1" applyBorder="1" applyAlignment="1"/>
    <xf numFmtId="43" fontId="0" fillId="0" borderId="4" xfId="0" applyNumberFormat="1" applyBorder="1" applyAlignment="1"/>
    <xf numFmtId="0" fontId="0" fillId="2" borderId="2" xfId="0" applyNumberFormat="1" applyFill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9" fillId="0" borderId="0" xfId="0" applyFont="1"/>
    <xf numFmtId="0" fontId="0" fillId="0" borderId="0" xfId="0" applyFill="1"/>
    <xf numFmtId="0" fontId="7" fillId="0" borderId="0" xfId="0" applyFont="1"/>
    <xf numFmtId="43" fontId="7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37"/>
  <sheetViews>
    <sheetView tabSelected="1" workbookViewId="0">
      <selection activeCell="G19" sqref="G19"/>
    </sheetView>
  </sheetViews>
  <sheetFormatPr defaultRowHeight="15" x14ac:dyDescent="0.25"/>
  <cols>
    <col min="1" max="1" width="9.140625" style="1"/>
    <col min="2" max="2" width="33.5703125" style="1" bestFit="1" customWidth="1"/>
    <col min="3" max="3" width="11.5703125" style="5" bestFit="1" customWidth="1"/>
    <col min="4" max="4" width="9.140625" style="1"/>
    <col min="5" max="5" width="13.28515625" style="1" bestFit="1" customWidth="1"/>
    <col min="6" max="6" width="5.5703125" style="1" bestFit="1" customWidth="1"/>
    <col min="7" max="7" width="11.5703125" style="1" bestFit="1" customWidth="1"/>
    <col min="8" max="8" width="12.7109375" style="1" bestFit="1" customWidth="1"/>
    <col min="9" max="9" width="12.42578125" style="1" bestFit="1" customWidth="1"/>
    <col min="10" max="10" width="12.42578125" style="1" customWidth="1"/>
    <col min="11" max="12" width="10.5703125" style="1" bestFit="1" customWidth="1"/>
    <col min="13" max="16384" width="9.140625" style="1"/>
  </cols>
  <sheetData>
    <row r="3" spans="2:12" x14ac:dyDescent="0.25">
      <c r="B3" s="1" t="s">
        <v>241</v>
      </c>
      <c r="C3" s="5">
        <f>SUMIFS(Transactions!D:D,Transactions!F:F,B3)</f>
        <v>-54385.241528200007</v>
      </c>
      <c r="E3" s="29" t="s">
        <v>273</v>
      </c>
      <c r="F3" s="29" t="s">
        <v>278</v>
      </c>
      <c r="G3" s="29" t="s">
        <v>275</v>
      </c>
      <c r="H3" s="29" t="s">
        <v>276</v>
      </c>
      <c r="I3" s="29" t="s">
        <v>248</v>
      </c>
      <c r="J3" s="29" t="s">
        <v>280</v>
      </c>
      <c r="K3" s="29" t="s">
        <v>277</v>
      </c>
      <c r="L3" s="29" t="s">
        <v>272</v>
      </c>
    </row>
    <row r="4" spans="2:12" ht="15.75" thickBot="1" x14ac:dyDescent="0.3">
      <c r="B4" s="16" t="s">
        <v>242</v>
      </c>
      <c r="C4" s="18">
        <f>SUMIFS(Transactions!D:D,Transactions!F:F,B4)</f>
        <v>176869.8987894599</v>
      </c>
      <c r="E4" s="20" t="s">
        <v>246</v>
      </c>
      <c r="F4" s="21">
        <v>0.4</v>
      </c>
      <c r="G4" s="22">
        <f>F4*$C$5</f>
        <v>48993.862904503956</v>
      </c>
      <c r="H4" s="22">
        <f>C8</f>
        <v>-30401.604484</v>
      </c>
      <c r="I4" s="22">
        <f>$C$11*F4</f>
        <v>-7888</v>
      </c>
      <c r="J4" s="22">
        <f>F4*$C$16</f>
        <v>3914.8919999999998</v>
      </c>
      <c r="K4" s="22">
        <v>20000</v>
      </c>
      <c r="L4" s="22">
        <f>SUM(G4:K4)</f>
        <v>34619.150420503953</v>
      </c>
    </row>
    <row r="5" spans="2:12" ht="15.75" thickTop="1" x14ac:dyDescent="0.25">
      <c r="B5" s="1" t="s">
        <v>271</v>
      </c>
      <c r="C5" s="5">
        <f>SUM(C3:C4)</f>
        <v>122484.65726125988</v>
      </c>
      <c r="E5" s="20" t="s">
        <v>254</v>
      </c>
      <c r="F5" s="21">
        <v>0.3</v>
      </c>
      <c r="G5" s="22">
        <f t="shared" ref="G5:G7" si="0">F5*$C$5</f>
        <v>36745.397178377963</v>
      </c>
      <c r="H5" s="22">
        <f>C10</f>
        <v>-3249.9998999999998</v>
      </c>
      <c r="I5" s="22">
        <f t="shared" ref="I5:I7" si="1">$C$11*F5</f>
        <v>-5916</v>
      </c>
      <c r="J5" s="22">
        <f t="shared" ref="J5:J7" si="2">F5*$C$16</f>
        <v>2936.1689999999999</v>
      </c>
      <c r="K5" s="22"/>
      <c r="L5" s="22">
        <f t="shared" ref="L5:L7" si="3">SUM(G5:K5)</f>
        <v>30515.566278377963</v>
      </c>
    </row>
    <row r="6" spans="2:12" x14ac:dyDescent="0.25">
      <c r="B6"/>
      <c r="C6" s="6"/>
      <c r="E6" s="20" t="s">
        <v>274</v>
      </c>
      <c r="F6" s="21">
        <v>0.1</v>
      </c>
      <c r="G6" s="22">
        <f t="shared" si="0"/>
        <v>12248.465726125989</v>
      </c>
      <c r="H6" s="22">
        <f>C9</f>
        <v>-2503.1441999999997</v>
      </c>
      <c r="I6" s="22">
        <f t="shared" si="1"/>
        <v>-1972</v>
      </c>
      <c r="J6" s="22">
        <f t="shared" si="2"/>
        <v>978.72299999999996</v>
      </c>
      <c r="K6" s="22">
        <f>(2480.907989+293.0768425+165.0083777+217.079449+119.7339+62.02321596+1339.950179+590.6972948)*-1</f>
        <v>-5268.4772479599997</v>
      </c>
      <c r="L6" s="22">
        <f t="shared" si="3"/>
        <v>3483.5672781659905</v>
      </c>
    </row>
    <row r="7" spans="2:12" ht="15.75" thickBot="1" x14ac:dyDescent="0.3">
      <c r="B7" t="s">
        <v>256</v>
      </c>
      <c r="C7" s="6">
        <f>SUMIFS(Transactions!D:D,Transactions!G:G,B7)</f>
        <v>-1300</v>
      </c>
      <c r="E7" s="23" t="s">
        <v>256</v>
      </c>
      <c r="F7" s="24">
        <v>0.2</v>
      </c>
      <c r="G7" s="25">
        <f t="shared" si="0"/>
        <v>24496.931452251978</v>
      </c>
      <c r="H7" s="25">
        <f>C7+C12</f>
        <v>-1300.001</v>
      </c>
      <c r="I7" s="25">
        <f t="shared" si="1"/>
        <v>-3944</v>
      </c>
      <c r="J7" s="25">
        <f t="shared" si="2"/>
        <v>1957.4459999999999</v>
      </c>
      <c r="K7" s="25"/>
      <c r="L7" s="25">
        <f t="shared" si="3"/>
        <v>21210.376452251978</v>
      </c>
    </row>
    <row r="8" spans="2:12" ht="15.75" thickTop="1" x14ac:dyDescent="0.25">
      <c r="B8" t="s">
        <v>246</v>
      </c>
      <c r="C8" s="6">
        <f>SUMIFS(Transactions!D:D,Transactions!G:G,B8)</f>
        <v>-30401.604484</v>
      </c>
      <c r="E8" s="26" t="s">
        <v>279</v>
      </c>
      <c r="F8" s="27">
        <f>SUM(F4:F7)</f>
        <v>1</v>
      </c>
      <c r="G8" s="28">
        <f>SUM(G4:G7)</f>
        <v>122484.65726125988</v>
      </c>
      <c r="H8" s="28">
        <f>SUM(H4:H7)</f>
        <v>-37454.749583999997</v>
      </c>
      <c r="I8" s="28">
        <f>SUM(I4:I7)</f>
        <v>-19720</v>
      </c>
      <c r="J8" s="28">
        <f>SUM(J4:J7)</f>
        <v>9787.23</v>
      </c>
      <c r="K8" s="28">
        <f>SUM(K4:K7)</f>
        <v>14731.52275204</v>
      </c>
      <c r="L8" s="28">
        <f>SUM(L4:L7)</f>
        <v>89828.660429299882</v>
      </c>
    </row>
    <row r="9" spans="2:12" x14ac:dyDescent="0.25">
      <c r="B9" t="s">
        <v>274</v>
      </c>
      <c r="C9" s="6">
        <f>SUMIFS(Transactions!D:D,Transactions!G:G,B9)</f>
        <v>-2503.1441999999997</v>
      </c>
    </row>
    <row r="10" spans="2:12" x14ac:dyDescent="0.25">
      <c r="B10" t="s">
        <v>254</v>
      </c>
      <c r="C10" s="6">
        <f>SUMIFS(Transactions!D:D,Transactions!G:G,B10)</f>
        <v>-3249.9998999999998</v>
      </c>
    </row>
    <row r="11" spans="2:12" x14ac:dyDescent="0.25">
      <c r="B11" t="s">
        <v>248</v>
      </c>
      <c r="C11" s="6">
        <f>SUMIFS(Transactions!D:D,Transactions!G:G,B11)</f>
        <v>-19720</v>
      </c>
    </row>
    <row r="12" spans="2:12" ht="15.75" thickBot="1" x14ac:dyDescent="0.3">
      <c r="B12" s="17" t="s">
        <v>252</v>
      </c>
      <c r="C12" s="19">
        <f>SUMIFS(Transactions!D:D,Transactions!G:G,B12)</f>
        <v>-1E-3</v>
      </c>
    </row>
    <row r="13" spans="2:12" ht="15.75" thickTop="1" x14ac:dyDescent="0.25">
      <c r="B13" t="s">
        <v>283</v>
      </c>
      <c r="C13" s="6">
        <f>SUM(C7:C12)</f>
        <v>-57174.749583999997</v>
      </c>
    </row>
    <row r="14" spans="2:12" x14ac:dyDescent="0.25">
      <c r="B14"/>
      <c r="C14" s="6"/>
    </row>
    <row r="15" spans="2:12" x14ac:dyDescent="0.25">
      <c r="B15" t="s">
        <v>272</v>
      </c>
      <c r="C15" s="6">
        <f>C5+C13</f>
        <v>65309.907677259886</v>
      </c>
    </row>
    <row r="16" spans="2:12" x14ac:dyDescent="0.25">
      <c r="B16" t="s">
        <v>280</v>
      </c>
      <c r="C16" s="6">
        <v>9787.23</v>
      </c>
    </row>
    <row r="17" spans="2:3" x14ac:dyDescent="0.25">
      <c r="B17"/>
      <c r="C17" s="6"/>
    </row>
    <row r="18" spans="2:3" x14ac:dyDescent="0.25">
      <c r="B18" s="33" t="s">
        <v>284</v>
      </c>
      <c r="C18" s="34">
        <f>C15+C16</f>
        <v>75097.137677259889</v>
      </c>
    </row>
    <row r="19" spans="2:3" x14ac:dyDescent="0.25">
      <c r="B19"/>
      <c r="C19" s="6"/>
    </row>
    <row r="20" spans="2:3" x14ac:dyDescent="0.25">
      <c r="B20"/>
      <c r="C20" s="6"/>
    </row>
    <row r="21" spans="2:3" x14ac:dyDescent="0.25">
      <c r="B21"/>
      <c r="C21" s="6"/>
    </row>
    <row r="22" spans="2:3" x14ac:dyDescent="0.25">
      <c r="B22"/>
      <c r="C22" s="6"/>
    </row>
    <row r="23" spans="2:3" x14ac:dyDescent="0.25">
      <c r="B23"/>
      <c r="C23" s="6"/>
    </row>
    <row r="24" spans="2:3" x14ac:dyDescent="0.25">
      <c r="B24"/>
      <c r="C24" s="6"/>
    </row>
    <row r="25" spans="2:3" x14ac:dyDescent="0.25">
      <c r="B25"/>
      <c r="C25" s="6"/>
    </row>
    <row r="26" spans="2:3" x14ac:dyDescent="0.25">
      <c r="B26"/>
      <c r="C26" s="6"/>
    </row>
    <row r="27" spans="2:3" x14ac:dyDescent="0.25">
      <c r="B27"/>
      <c r="C27" s="6"/>
    </row>
    <row r="28" spans="2:3" x14ac:dyDescent="0.25">
      <c r="B28"/>
      <c r="C28" s="6"/>
    </row>
    <row r="29" spans="2:3" x14ac:dyDescent="0.25">
      <c r="B29"/>
      <c r="C29" s="6"/>
    </row>
    <row r="30" spans="2:3" x14ac:dyDescent="0.25">
      <c r="B30"/>
      <c r="C30" s="6"/>
    </row>
    <row r="31" spans="2:3" x14ac:dyDescent="0.25">
      <c r="B31"/>
      <c r="C31" s="6"/>
    </row>
    <row r="32" spans="2:3" x14ac:dyDescent="0.25">
      <c r="B32"/>
      <c r="C32" s="6"/>
    </row>
    <row r="33" spans="2:3" x14ac:dyDescent="0.25">
      <c r="B33"/>
      <c r="C33" s="6"/>
    </row>
    <row r="34" spans="2:3" x14ac:dyDescent="0.25">
      <c r="B34"/>
      <c r="C34" s="6"/>
    </row>
    <row r="35" spans="2:3" x14ac:dyDescent="0.25">
      <c r="B35"/>
      <c r="C35" s="6"/>
    </row>
    <row r="36" spans="2:3" x14ac:dyDescent="0.25">
      <c r="B36"/>
      <c r="C36" s="6"/>
    </row>
    <row r="37" spans="2:3" x14ac:dyDescent="0.25">
      <c r="B37"/>
      <c r="C37" s="6"/>
    </row>
    <row r="38" spans="2:3" x14ac:dyDescent="0.25">
      <c r="B38"/>
      <c r="C38" s="6"/>
    </row>
    <row r="39" spans="2:3" x14ac:dyDescent="0.25">
      <c r="B39"/>
      <c r="C39" s="6"/>
    </row>
    <row r="40" spans="2:3" x14ac:dyDescent="0.25">
      <c r="B40"/>
      <c r="C40" s="6"/>
    </row>
    <row r="41" spans="2:3" x14ac:dyDescent="0.25">
      <c r="B41"/>
      <c r="C41" s="6"/>
    </row>
    <row r="42" spans="2:3" x14ac:dyDescent="0.25">
      <c r="B42"/>
      <c r="C42" s="6"/>
    </row>
    <row r="43" spans="2:3" x14ac:dyDescent="0.25">
      <c r="B43"/>
      <c r="C43" s="6"/>
    </row>
    <row r="44" spans="2:3" x14ac:dyDescent="0.25">
      <c r="B44"/>
      <c r="C44" s="6"/>
    </row>
    <row r="45" spans="2:3" x14ac:dyDescent="0.25">
      <c r="B45"/>
      <c r="C45" s="6"/>
    </row>
    <row r="46" spans="2:3" x14ac:dyDescent="0.25">
      <c r="B46"/>
      <c r="C46" s="6"/>
    </row>
    <row r="47" spans="2:3" x14ac:dyDescent="0.25">
      <c r="B47"/>
      <c r="C47" s="6"/>
    </row>
    <row r="48" spans="2:3" x14ac:dyDescent="0.25">
      <c r="B48"/>
      <c r="C48" s="6"/>
    </row>
    <row r="49" spans="2:3" x14ac:dyDescent="0.25">
      <c r="B49"/>
      <c r="C49" s="6"/>
    </row>
    <row r="50" spans="2:3" x14ac:dyDescent="0.25">
      <c r="B50"/>
      <c r="C50" s="6"/>
    </row>
    <row r="51" spans="2:3" x14ac:dyDescent="0.25">
      <c r="B51"/>
      <c r="C51" s="6"/>
    </row>
    <row r="52" spans="2:3" x14ac:dyDescent="0.25">
      <c r="B52"/>
      <c r="C52" s="6"/>
    </row>
    <row r="53" spans="2:3" x14ac:dyDescent="0.25">
      <c r="B53"/>
      <c r="C53" s="6"/>
    </row>
    <row r="54" spans="2:3" x14ac:dyDescent="0.25">
      <c r="B54"/>
      <c r="C54" s="6"/>
    </row>
    <row r="55" spans="2:3" x14ac:dyDescent="0.25">
      <c r="B55"/>
      <c r="C55" s="6"/>
    </row>
    <row r="56" spans="2:3" x14ac:dyDescent="0.25">
      <c r="B56"/>
      <c r="C56" s="6"/>
    </row>
    <row r="57" spans="2:3" x14ac:dyDescent="0.25">
      <c r="B57"/>
      <c r="C57" s="6"/>
    </row>
    <row r="58" spans="2:3" x14ac:dyDescent="0.25">
      <c r="B58"/>
      <c r="C58" s="6"/>
    </row>
    <row r="59" spans="2:3" x14ac:dyDescent="0.25">
      <c r="B59"/>
      <c r="C59" s="6"/>
    </row>
    <row r="60" spans="2:3" x14ac:dyDescent="0.25">
      <c r="B60"/>
      <c r="C60" s="6"/>
    </row>
    <row r="61" spans="2:3" x14ac:dyDescent="0.25">
      <c r="B61"/>
      <c r="C61" s="6"/>
    </row>
    <row r="62" spans="2:3" x14ac:dyDescent="0.25">
      <c r="B62"/>
      <c r="C62" s="6"/>
    </row>
    <row r="63" spans="2:3" x14ac:dyDescent="0.25">
      <c r="B63"/>
      <c r="C63" s="6"/>
    </row>
    <row r="64" spans="2:3" x14ac:dyDescent="0.25">
      <c r="B64"/>
      <c r="C64" s="6"/>
    </row>
    <row r="65" spans="2:3" x14ac:dyDescent="0.25">
      <c r="B65"/>
      <c r="C65" s="6"/>
    </row>
    <row r="66" spans="2:3" x14ac:dyDescent="0.25">
      <c r="B66"/>
      <c r="C66" s="6"/>
    </row>
    <row r="67" spans="2:3" x14ac:dyDescent="0.25">
      <c r="B67"/>
      <c r="C67" s="6"/>
    </row>
    <row r="68" spans="2:3" x14ac:dyDescent="0.25">
      <c r="B68"/>
      <c r="C68" s="6"/>
    </row>
    <row r="69" spans="2:3" x14ac:dyDescent="0.25">
      <c r="B69"/>
      <c r="C69" s="6"/>
    </row>
    <row r="70" spans="2:3" x14ac:dyDescent="0.25">
      <c r="B70"/>
      <c r="C70" s="6"/>
    </row>
    <row r="71" spans="2:3" x14ac:dyDescent="0.25">
      <c r="B71"/>
      <c r="C71" s="6"/>
    </row>
    <row r="72" spans="2:3" x14ac:dyDescent="0.25">
      <c r="B72"/>
      <c r="C72" s="6"/>
    </row>
    <row r="73" spans="2:3" x14ac:dyDescent="0.25">
      <c r="B73"/>
      <c r="C73" s="6"/>
    </row>
    <row r="74" spans="2:3" x14ac:dyDescent="0.25">
      <c r="B74"/>
      <c r="C74" s="6"/>
    </row>
    <row r="75" spans="2:3" x14ac:dyDescent="0.25">
      <c r="B75"/>
      <c r="C75" s="6"/>
    </row>
    <row r="76" spans="2:3" x14ac:dyDescent="0.25">
      <c r="B76"/>
      <c r="C76" s="6"/>
    </row>
    <row r="77" spans="2:3" x14ac:dyDescent="0.25">
      <c r="B77"/>
      <c r="C77" s="6"/>
    </row>
    <row r="78" spans="2:3" x14ac:dyDescent="0.25">
      <c r="B78"/>
      <c r="C78" s="6"/>
    </row>
    <row r="79" spans="2:3" x14ac:dyDescent="0.25">
      <c r="B79"/>
      <c r="C79" s="6"/>
    </row>
    <row r="80" spans="2:3" x14ac:dyDescent="0.25">
      <c r="B80"/>
      <c r="C80" s="6"/>
    </row>
    <row r="81" spans="2:3" x14ac:dyDescent="0.25">
      <c r="B81"/>
      <c r="C81" s="6"/>
    </row>
    <row r="82" spans="2:3" x14ac:dyDescent="0.25">
      <c r="B82"/>
      <c r="C82" s="6"/>
    </row>
    <row r="83" spans="2:3" x14ac:dyDescent="0.25">
      <c r="B83"/>
      <c r="C83" s="6"/>
    </row>
    <row r="84" spans="2:3" x14ac:dyDescent="0.25">
      <c r="B84"/>
      <c r="C84" s="6"/>
    </row>
    <row r="85" spans="2:3" x14ac:dyDescent="0.25">
      <c r="B85"/>
      <c r="C85" s="6"/>
    </row>
    <row r="86" spans="2:3" x14ac:dyDescent="0.25">
      <c r="B86"/>
      <c r="C86" s="6"/>
    </row>
    <row r="87" spans="2:3" x14ac:dyDescent="0.25">
      <c r="B87"/>
      <c r="C87" s="6"/>
    </row>
    <row r="88" spans="2:3" x14ac:dyDescent="0.25">
      <c r="B88"/>
      <c r="C88" s="6"/>
    </row>
    <row r="89" spans="2:3" x14ac:dyDescent="0.25">
      <c r="B89"/>
      <c r="C89" s="6"/>
    </row>
    <row r="90" spans="2:3" x14ac:dyDescent="0.25">
      <c r="B90"/>
      <c r="C90" s="6"/>
    </row>
    <row r="91" spans="2:3" x14ac:dyDescent="0.25">
      <c r="B91"/>
      <c r="C91" s="6"/>
    </row>
    <row r="92" spans="2:3" x14ac:dyDescent="0.25">
      <c r="B92"/>
      <c r="C92" s="6"/>
    </row>
    <row r="93" spans="2:3" x14ac:dyDescent="0.25">
      <c r="B93"/>
      <c r="C93" s="6"/>
    </row>
    <row r="94" spans="2:3" x14ac:dyDescent="0.25">
      <c r="B94"/>
      <c r="C94" s="6"/>
    </row>
    <row r="95" spans="2:3" x14ac:dyDescent="0.25">
      <c r="B95"/>
      <c r="C95" s="6"/>
    </row>
    <row r="96" spans="2:3" x14ac:dyDescent="0.25">
      <c r="B96"/>
      <c r="C96" s="6"/>
    </row>
    <row r="97" spans="2:3" x14ac:dyDescent="0.25">
      <c r="B97"/>
      <c r="C97" s="6"/>
    </row>
    <row r="98" spans="2:3" x14ac:dyDescent="0.25">
      <c r="B98"/>
      <c r="C98" s="6"/>
    </row>
    <row r="99" spans="2:3" x14ac:dyDescent="0.25">
      <c r="B99"/>
      <c r="C99" s="6"/>
    </row>
    <row r="100" spans="2:3" x14ac:dyDescent="0.25">
      <c r="B100"/>
      <c r="C100" s="6"/>
    </row>
    <row r="101" spans="2:3" x14ac:dyDescent="0.25">
      <c r="B101"/>
      <c r="C101" s="6"/>
    </row>
    <row r="102" spans="2:3" x14ac:dyDescent="0.25">
      <c r="B102"/>
      <c r="C102" s="6"/>
    </row>
    <row r="103" spans="2:3" x14ac:dyDescent="0.25">
      <c r="B103"/>
      <c r="C103" s="6"/>
    </row>
    <row r="104" spans="2:3" x14ac:dyDescent="0.25">
      <c r="B104"/>
      <c r="C104" s="6"/>
    </row>
    <row r="105" spans="2:3" x14ac:dyDescent="0.25">
      <c r="B105"/>
      <c r="C105" s="6"/>
    </row>
    <row r="106" spans="2:3" x14ac:dyDescent="0.25">
      <c r="B106"/>
      <c r="C106" s="6"/>
    </row>
    <row r="107" spans="2:3" x14ac:dyDescent="0.25">
      <c r="B107"/>
      <c r="C107" s="6"/>
    </row>
    <row r="108" spans="2:3" x14ac:dyDescent="0.25">
      <c r="B108"/>
      <c r="C108" s="6"/>
    </row>
    <row r="109" spans="2:3" x14ac:dyDescent="0.25">
      <c r="B109"/>
      <c r="C109" s="6"/>
    </row>
    <row r="110" spans="2:3" x14ac:dyDescent="0.25">
      <c r="B110"/>
      <c r="C110" s="6"/>
    </row>
    <row r="111" spans="2:3" x14ac:dyDescent="0.25">
      <c r="B111"/>
      <c r="C111" s="6"/>
    </row>
    <row r="112" spans="2:3" x14ac:dyDescent="0.25">
      <c r="B112"/>
      <c r="C112" s="6"/>
    </row>
    <row r="113" spans="2:3" x14ac:dyDescent="0.25">
      <c r="B113"/>
      <c r="C113" s="6"/>
    </row>
    <row r="114" spans="2:3" x14ac:dyDescent="0.25">
      <c r="B114"/>
      <c r="C114" s="6"/>
    </row>
    <row r="115" spans="2:3" x14ac:dyDescent="0.25">
      <c r="B115"/>
      <c r="C115" s="6"/>
    </row>
    <row r="116" spans="2:3" x14ac:dyDescent="0.25">
      <c r="B116"/>
      <c r="C116" s="6"/>
    </row>
    <row r="117" spans="2:3" x14ac:dyDescent="0.25">
      <c r="B117"/>
      <c r="C117" s="6"/>
    </row>
    <row r="118" spans="2:3" x14ac:dyDescent="0.25">
      <c r="B118"/>
      <c r="C118" s="6"/>
    </row>
    <row r="119" spans="2:3" x14ac:dyDescent="0.25">
      <c r="B119"/>
      <c r="C119" s="6"/>
    </row>
    <row r="120" spans="2:3" x14ac:dyDescent="0.25">
      <c r="B120"/>
      <c r="C120" s="6"/>
    </row>
    <row r="121" spans="2:3" x14ac:dyDescent="0.25">
      <c r="B121"/>
      <c r="C121" s="6"/>
    </row>
    <row r="122" spans="2:3" x14ac:dyDescent="0.25">
      <c r="B122"/>
      <c r="C122" s="6"/>
    </row>
    <row r="123" spans="2:3" x14ac:dyDescent="0.25">
      <c r="B123"/>
      <c r="C123" s="6"/>
    </row>
    <row r="124" spans="2:3" x14ac:dyDescent="0.25">
      <c r="B124"/>
      <c r="C124" s="6"/>
    </row>
    <row r="125" spans="2:3" x14ac:dyDescent="0.25">
      <c r="B125"/>
      <c r="C125" s="6"/>
    </row>
    <row r="126" spans="2:3" x14ac:dyDescent="0.25">
      <c r="B126"/>
      <c r="C126" s="6"/>
    </row>
    <row r="127" spans="2:3" x14ac:dyDescent="0.25">
      <c r="B127"/>
      <c r="C127" s="6"/>
    </row>
    <row r="128" spans="2:3" x14ac:dyDescent="0.25">
      <c r="B128"/>
      <c r="C128" s="6"/>
    </row>
    <row r="129" spans="2:3" x14ac:dyDescent="0.25">
      <c r="B129"/>
      <c r="C129" s="6"/>
    </row>
    <row r="130" spans="2:3" x14ac:dyDescent="0.25">
      <c r="B130"/>
      <c r="C130" s="6"/>
    </row>
    <row r="131" spans="2:3" x14ac:dyDescent="0.25">
      <c r="B131"/>
      <c r="C131" s="6"/>
    </row>
    <row r="132" spans="2:3" x14ac:dyDescent="0.25">
      <c r="B132"/>
      <c r="C132" s="6"/>
    </row>
    <row r="133" spans="2:3" x14ac:dyDescent="0.25">
      <c r="B133"/>
      <c r="C133" s="6"/>
    </row>
    <row r="134" spans="2:3" x14ac:dyDescent="0.25">
      <c r="B134"/>
      <c r="C134" s="6"/>
    </row>
    <row r="135" spans="2:3" x14ac:dyDescent="0.25">
      <c r="B135"/>
      <c r="C135" s="6"/>
    </row>
    <row r="136" spans="2:3" x14ac:dyDescent="0.25">
      <c r="B136"/>
      <c r="C136" s="6"/>
    </row>
    <row r="137" spans="2:3" x14ac:dyDescent="0.25">
      <c r="B137"/>
      <c r="C137" s="6"/>
    </row>
  </sheetData>
  <sortState ref="B2:C1997">
    <sortCondition ref="C2:C19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9"/>
  <sheetViews>
    <sheetView topLeftCell="C1" workbookViewId="0">
      <selection activeCell="G10" sqref="G1:G1048576"/>
    </sheetView>
  </sheetViews>
  <sheetFormatPr defaultRowHeight="15" x14ac:dyDescent="0.25"/>
  <cols>
    <col min="1" max="1" width="32.5703125" bestFit="1" customWidth="1"/>
    <col min="2" max="2" width="16" bestFit="1" customWidth="1"/>
    <col min="3" max="3" width="41.28515625" bestFit="1" customWidth="1"/>
    <col min="4" max="4" width="20.5703125" style="14" bestFit="1" customWidth="1"/>
    <col min="5" max="5" width="77" bestFit="1" customWidth="1"/>
    <col min="6" max="6" width="25" bestFit="1" customWidth="1"/>
    <col min="7" max="7" width="12.42578125" bestFit="1" customWidth="1"/>
  </cols>
  <sheetData>
    <row r="1" spans="1:12" s="31" customFormat="1" ht="15.75" x14ac:dyDescent="0.25">
      <c r="A1" s="30"/>
      <c r="B1" s="30" t="s">
        <v>266</v>
      </c>
      <c r="C1" s="30" t="s">
        <v>268</v>
      </c>
      <c r="D1" s="30" t="s">
        <v>265</v>
      </c>
      <c r="E1" s="30" t="s">
        <v>267</v>
      </c>
      <c r="F1" s="30" t="s">
        <v>281</v>
      </c>
      <c r="G1" s="30" t="s">
        <v>282</v>
      </c>
    </row>
    <row r="2" spans="1:12" x14ac:dyDescent="0.25">
      <c r="A2" s="9" t="s">
        <v>212</v>
      </c>
      <c r="B2" s="15">
        <f>DATEVALUE(MID(SUBSTITUTE(A2,"mined",""),2,99))</f>
        <v>43569</v>
      </c>
      <c r="C2" s="7" t="s">
        <v>2</v>
      </c>
      <c r="D2" s="12">
        <v>24042.410599999999</v>
      </c>
      <c r="E2" s="10" t="s">
        <v>211</v>
      </c>
      <c r="F2" t="s">
        <v>242</v>
      </c>
      <c r="G2" s="8" t="s">
        <v>242</v>
      </c>
      <c r="H2" s="8"/>
      <c r="I2" s="8"/>
      <c r="J2" s="8"/>
      <c r="K2" s="8"/>
      <c r="L2" s="8"/>
    </row>
    <row r="3" spans="1:12" x14ac:dyDescent="0.25">
      <c r="A3" s="9" t="s">
        <v>214</v>
      </c>
      <c r="B3" s="15">
        <f>DATEVALUE(MID(SUBSTITUTE(A3,"mined",""),2,99))</f>
        <v>43555</v>
      </c>
      <c r="C3" s="7" t="s">
        <v>2</v>
      </c>
      <c r="D3" s="12">
        <v>9287.0857772599993</v>
      </c>
      <c r="E3" s="10" t="s">
        <v>213</v>
      </c>
      <c r="F3" t="s">
        <v>242</v>
      </c>
      <c r="G3" s="8" t="s">
        <v>242</v>
      </c>
      <c r="H3" s="8"/>
      <c r="I3" s="8"/>
      <c r="J3" s="8"/>
      <c r="K3" s="8"/>
    </row>
    <row r="4" spans="1:12" x14ac:dyDescent="0.25">
      <c r="A4" s="9" t="s">
        <v>216</v>
      </c>
      <c r="B4" s="15">
        <f>DATEVALUE(MID(SUBSTITUTE(A4,"mined",""),2,99))</f>
        <v>43543</v>
      </c>
      <c r="C4" s="32" t="s">
        <v>217</v>
      </c>
      <c r="D4" s="13">
        <v>-19000</v>
      </c>
      <c r="E4" s="10" t="s">
        <v>215</v>
      </c>
      <c r="F4" s="8" t="s">
        <v>245</v>
      </c>
      <c r="G4" s="8" t="s">
        <v>246</v>
      </c>
      <c r="H4" s="8"/>
      <c r="I4" s="8"/>
      <c r="J4" s="8"/>
      <c r="K4" s="8"/>
    </row>
    <row r="5" spans="1:12" x14ac:dyDescent="0.25">
      <c r="A5" s="9" t="s">
        <v>216</v>
      </c>
      <c r="B5" s="15">
        <f>DATEVALUE(MID(SUBSTITUTE(A5,"mined",""),2,99))</f>
        <v>43543</v>
      </c>
      <c r="C5" s="32" t="s">
        <v>5</v>
      </c>
      <c r="D5" s="13">
        <v>-6278.18223235</v>
      </c>
      <c r="E5" s="10" t="s">
        <v>215</v>
      </c>
      <c r="F5" s="8" t="s">
        <v>241</v>
      </c>
      <c r="G5" s="8" t="s">
        <v>241</v>
      </c>
      <c r="H5" s="8"/>
      <c r="I5" s="8"/>
      <c r="J5" s="8"/>
      <c r="K5" s="8"/>
    </row>
    <row r="6" spans="1:12" x14ac:dyDescent="0.25">
      <c r="A6" s="9" t="s">
        <v>219</v>
      </c>
      <c r="B6" s="15">
        <f>DATEVALUE(MID(SUBSTITUTE(A6,"mined",""),2,99))</f>
        <v>43543</v>
      </c>
      <c r="C6" s="32" t="s">
        <v>217</v>
      </c>
      <c r="D6" s="13">
        <v>-1000</v>
      </c>
      <c r="E6" s="10" t="s">
        <v>218</v>
      </c>
      <c r="F6" s="8" t="s">
        <v>245</v>
      </c>
      <c r="G6" s="8" t="s">
        <v>246</v>
      </c>
      <c r="H6" s="8"/>
      <c r="I6" s="8"/>
      <c r="J6" s="8"/>
      <c r="K6" s="8"/>
    </row>
    <row r="7" spans="1:12" x14ac:dyDescent="0.25">
      <c r="A7" s="9" t="s">
        <v>219</v>
      </c>
      <c r="B7" s="15">
        <f>DATEVALUE(MID(SUBSTITUTE(A7,"mined",""),2,99))</f>
        <v>43543</v>
      </c>
      <c r="C7" s="32" t="s">
        <v>5</v>
      </c>
      <c r="D7" s="13">
        <v>-3008.9029</v>
      </c>
      <c r="E7" s="10" t="s">
        <v>218</v>
      </c>
      <c r="F7" s="8" t="s">
        <v>241</v>
      </c>
      <c r="G7" s="8" t="s">
        <v>241</v>
      </c>
      <c r="H7" s="8"/>
      <c r="I7" s="8"/>
      <c r="J7" s="8"/>
      <c r="K7" s="8"/>
    </row>
    <row r="8" spans="1:12" x14ac:dyDescent="0.25">
      <c r="A8" s="9" t="s">
        <v>221</v>
      </c>
      <c r="B8" s="15">
        <f>DATEVALUE(MID(SUBSTITUTE(A8,"mined",""),2,99))</f>
        <v>43528</v>
      </c>
      <c r="C8" s="7" t="s">
        <v>2</v>
      </c>
      <c r="D8" s="12">
        <v>12740.485000000001</v>
      </c>
      <c r="E8" s="10" t="s">
        <v>220</v>
      </c>
      <c r="F8" t="s">
        <v>242</v>
      </c>
      <c r="G8" s="8" t="s">
        <v>242</v>
      </c>
      <c r="H8" s="8"/>
      <c r="I8" s="8"/>
      <c r="J8" s="8"/>
      <c r="K8" s="8"/>
    </row>
    <row r="9" spans="1:12" x14ac:dyDescent="0.25">
      <c r="A9" s="9" t="s">
        <v>223</v>
      </c>
      <c r="B9" s="15">
        <f>DATEVALUE(MID(SUBSTITUTE(A9,"mined",""),2,99))</f>
        <v>43528</v>
      </c>
      <c r="C9" s="7" t="s">
        <v>2</v>
      </c>
      <c r="D9" s="12">
        <v>4008.9029999999998</v>
      </c>
      <c r="E9" s="10" t="s">
        <v>222</v>
      </c>
      <c r="F9" t="s">
        <v>242</v>
      </c>
      <c r="G9" s="8" t="s">
        <v>242</v>
      </c>
      <c r="H9" s="8"/>
      <c r="I9" s="8"/>
      <c r="J9" s="8"/>
      <c r="K9" s="8"/>
    </row>
    <row r="10" spans="1:12" x14ac:dyDescent="0.25">
      <c r="A10" s="9" t="s">
        <v>225</v>
      </c>
      <c r="B10" s="15">
        <f>DATEVALUE(MID(SUBSTITUTE(A10,"mined",""),2,99))</f>
        <v>43528</v>
      </c>
      <c r="C10" s="32" t="s">
        <v>13</v>
      </c>
      <c r="D10" s="13">
        <v>-411.26499999999999</v>
      </c>
      <c r="E10" s="10" t="s">
        <v>224</v>
      </c>
      <c r="F10" t="s">
        <v>244</v>
      </c>
      <c r="G10" t="s">
        <v>274</v>
      </c>
      <c r="H10" s="8"/>
      <c r="I10" s="8"/>
      <c r="J10" s="8"/>
      <c r="K10" s="8"/>
    </row>
    <row r="11" spans="1:12" x14ac:dyDescent="0.25">
      <c r="A11" s="9" t="s">
        <v>225</v>
      </c>
      <c r="B11" s="15">
        <f>DATEVALUE(MID(SUBSTITUTE(A11,"mined",""),2,99))</f>
        <v>43528</v>
      </c>
      <c r="C11" s="32" t="s">
        <v>5</v>
      </c>
      <c r="D11" s="13">
        <v>-4008.9031</v>
      </c>
      <c r="E11" s="10" t="s">
        <v>224</v>
      </c>
      <c r="F11" s="8" t="s">
        <v>241</v>
      </c>
      <c r="G11" s="8" t="s">
        <v>241</v>
      </c>
      <c r="H11" s="8"/>
      <c r="I11" s="8"/>
      <c r="J11" s="8"/>
      <c r="K11" s="8"/>
    </row>
    <row r="12" spans="1:12" x14ac:dyDescent="0.25">
      <c r="A12" s="9" t="s">
        <v>227</v>
      </c>
      <c r="B12" s="15">
        <f>DATEVALUE(MID(SUBSTITUTE(A12,"mined",""),2,99))</f>
        <v>43506</v>
      </c>
      <c r="C12" s="7" t="s">
        <v>2</v>
      </c>
      <c r="D12" s="12">
        <v>4420.1682000000001</v>
      </c>
      <c r="E12" s="10" t="s">
        <v>226</v>
      </c>
      <c r="F12" t="s">
        <v>242</v>
      </c>
      <c r="G12" s="8" t="s">
        <v>242</v>
      </c>
      <c r="H12" s="8"/>
      <c r="I12" s="8"/>
      <c r="J12" s="8"/>
      <c r="K12" s="8"/>
    </row>
    <row r="13" spans="1:12" x14ac:dyDescent="0.25">
      <c r="A13" s="9" t="s">
        <v>229</v>
      </c>
      <c r="B13" s="15">
        <f>DATEVALUE(MID(SUBSTITUTE(A13,"mined",""),2,99))</f>
        <v>43506</v>
      </c>
      <c r="C13" s="7" t="s">
        <v>2</v>
      </c>
      <c r="D13" s="12">
        <v>5321.2905323499999</v>
      </c>
      <c r="E13" s="10" t="s">
        <v>228</v>
      </c>
      <c r="F13" t="s">
        <v>242</v>
      </c>
      <c r="G13" s="8" t="s">
        <v>242</v>
      </c>
      <c r="H13" s="8"/>
      <c r="I13" s="8"/>
      <c r="J13" s="8"/>
      <c r="K13" s="8"/>
    </row>
    <row r="14" spans="1:12" x14ac:dyDescent="0.25">
      <c r="A14" s="9" t="s">
        <v>233</v>
      </c>
      <c r="B14" s="15">
        <f>DATEVALUE(MID(SUBSTITUTE(A14,"mined",""),2,99))</f>
        <v>43499</v>
      </c>
      <c r="C14" s="7" t="s">
        <v>2</v>
      </c>
      <c r="D14" s="12">
        <v>6500.2474000000002</v>
      </c>
      <c r="E14" s="10" t="s">
        <v>232</v>
      </c>
      <c r="F14" t="s">
        <v>242</v>
      </c>
      <c r="G14" s="8" t="s">
        <v>242</v>
      </c>
      <c r="H14" s="8"/>
      <c r="I14" s="8"/>
      <c r="J14" s="8"/>
      <c r="K14" s="8"/>
    </row>
    <row r="15" spans="1:12" x14ac:dyDescent="0.25">
      <c r="A15" s="9" t="s">
        <v>231</v>
      </c>
      <c r="B15" s="15">
        <f>DATEVALUE(MID(SUBSTITUTE(A15,"mined",""),2,99))</f>
        <v>43499</v>
      </c>
      <c r="C15" s="32" t="s">
        <v>13</v>
      </c>
      <c r="D15" s="13">
        <v>-387.53</v>
      </c>
      <c r="E15" s="10" t="s">
        <v>230</v>
      </c>
      <c r="F15" t="s">
        <v>244</v>
      </c>
      <c r="G15" t="s">
        <v>274</v>
      </c>
      <c r="H15" s="8"/>
      <c r="I15" s="8"/>
      <c r="J15" s="8"/>
      <c r="K15" s="8"/>
    </row>
    <row r="16" spans="1:12" x14ac:dyDescent="0.25">
      <c r="A16" s="9" t="s">
        <v>231</v>
      </c>
      <c r="B16" s="15">
        <f>DATEVALUE(MID(SUBSTITUTE(A16,"mined",""),2,99))</f>
        <v>43499</v>
      </c>
      <c r="C16" s="32" t="s">
        <v>5</v>
      </c>
      <c r="D16" s="13">
        <v>-5321.2906323500001</v>
      </c>
      <c r="E16" s="10" t="s">
        <v>230</v>
      </c>
      <c r="F16" s="8" t="s">
        <v>241</v>
      </c>
      <c r="G16" s="8" t="s">
        <v>241</v>
      </c>
      <c r="H16" s="8"/>
      <c r="I16" s="8"/>
      <c r="J16" s="8"/>
      <c r="K16" s="8"/>
    </row>
    <row r="17" spans="1:11" x14ac:dyDescent="0.25">
      <c r="A17" s="9" t="s">
        <v>235</v>
      </c>
      <c r="B17" s="15">
        <f>DATEVALUE(MID(SUBSTITUTE(A17,"mined",""),2,99))</f>
        <v>43497</v>
      </c>
      <c r="C17" s="7" t="s">
        <v>2</v>
      </c>
      <c r="D17" s="12">
        <v>10139.577600000001</v>
      </c>
      <c r="E17" s="10" t="s">
        <v>234</v>
      </c>
      <c r="F17" t="s">
        <v>242</v>
      </c>
      <c r="G17" s="8" t="s">
        <v>242</v>
      </c>
      <c r="H17" s="8"/>
      <c r="I17" s="8"/>
      <c r="J17" s="8"/>
      <c r="K17" s="8"/>
    </row>
    <row r="18" spans="1:11" x14ac:dyDescent="0.25">
      <c r="A18" s="9" t="s">
        <v>237</v>
      </c>
      <c r="B18" s="15">
        <f>DATEVALUE(MID(SUBSTITUTE(A18,"mined",""),2,99))</f>
        <v>43474</v>
      </c>
      <c r="C18" s="7" t="s">
        <v>2</v>
      </c>
      <c r="D18" s="12">
        <v>5708.8207323500001</v>
      </c>
      <c r="E18" s="10" t="s">
        <v>236</v>
      </c>
      <c r="F18" t="s">
        <v>242</v>
      </c>
      <c r="G18" s="8" t="s">
        <v>242</v>
      </c>
      <c r="H18" s="8"/>
      <c r="I18" s="8"/>
      <c r="J18" s="8"/>
      <c r="K18" s="8"/>
    </row>
    <row r="19" spans="1:11" x14ac:dyDescent="0.25">
      <c r="A19" s="9" t="s">
        <v>239</v>
      </c>
      <c r="B19" s="15">
        <f>DATEVALUE(MID(SUBSTITUTE(A19,"mined",""),2,99))</f>
        <v>43474</v>
      </c>
      <c r="C19" s="32" t="s">
        <v>25</v>
      </c>
      <c r="D19" s="13">
        <v>-498.12369999999999</v>
      </c>
      <c r="E19" s="10" t="s">
        <v>238</v>
      </c>
      <c r="F19" s="8" t="s">
        <v>250</v>
      </c>
      <c r="G19" s="8" t="s">
        <v>274</v>
      </c>
      <c r="H19" s="8"/>
      <c r="I19" s="8"/>
      <c r="J19" s="8"/>
      <c r="K19" s="8"/>
    </row>
    <row r="20" spans="1:11" x14ac:dyDescent="0.25">
      <c r="A20" s="9" t="s">
        <v>239</v>
      </c>
      <c r="B20" s="15">
        <f>DATEVALUE(MID(SUBSTITUTE(A20,"mined",""),2,99))</f>
        <v>43474</v>
      </c>
      <c r="C20" s="32" t="s">
        <v>25</v>
      </c>
      <c r="D20" s="13">
        <v>-498.12369999999999</v>
      </c>
      <c r="E20" s="10" t="s">
        <v>240</v>
      </c>
      <c r="F20" s="8" t="s">
        <v>250</v>
      </c>
      <c r="G20" s="8" t="s">
        <v>274</v>
      </c>
      <c r="H20" s="8"/>
      <c r="I20" s="8"/>
      <c r="J20" s="8"/>
      <c r="K20" s="8"/>
    </row>
    <row r="21" spans="1:11" x14ac:dyDescent="0.25">
      <c r="A21" s="9" t="s">
        <v>239</v>
      </c>
      <c r="B21" s="15">
        <f>DATEVALUE(MID(SUBSTITUTE(A21,"mined",""),2,99))</f>
        <v>43474</v>
      </c>
      <c r="C21" s="32" t="s">
        <v>5</v>
      </c>
      <c r="D21" s="13">
        <v>-2480.0562</v>
      </c>
      <c r="E21" s="10" t="s">
        <v>238</v>
      </c>
      <c r="F21" s="8" t="s">
        <v>241</v>
      </c>
      <c r="G21" s="8" t="s">
        <v>241</v>
      </c>
      <c r="H21" s="8"/>
      <c r="I21" s="8"/>
      <c r="J21" s="8"/>
      <c r="K21" s="8"/>
    </row>
    <row r="22" spans="1:11" x14ac:dyDescent="0.25">
      <c r="A22" s="9" t="s">
        <v>239</v>
      </c>
      <c r="B22" s="15">
        <f>DATEVALUE(MID(SUBSTITUTE(A22,"mined",""),2,99))</f>
        <v>43474</v>
      </c>
      <c r="C22" s="32" t="s">
        <v>5</v>
      </c>
      <c r="D22" s="13">
        <v>-3228.7645323500001</v>
      </c>
      <c r="E22" s="10" t="s">
        <v>240</v>
      </c>
      <c r="F22" s="8" t="s">
        <v>241</v>
      </c>
      <c r="G22" s="8" t="s">
        <v>241</v>
      </c>
      <c r="H22" s="8"/>
      <c r="I22" s="8"/>
      <c r="J22" s="8"/>
      <c r="K22" s="8"/>
    </row>
    <row r="23" spans="1:11" x14ac:dyDescent="0.25">
      <c r="A23" s="3" t="s">
        <v>1</v>
      </c>
      <c r="B23" s="15">
        <f>DATEVALUE(MID(SUBSTITUTE(A23,"mined",""),2,99))</f>
        <v>43470</v>
      </c>
      <c r="C23" s="4" t="s">
        <v>2</v>
      </c>
      <c r="D23" s="12">
        <v>9100.3464000000004</v>
      </c>
      <c r="E23" s="2" t="s">
        <v>0</v>
      </c>
      <c r="F23" t="s">
        <v>242</v>
      </c>
      <c r="G23" s="8" t="s">
        <v>242</v>
      </c>
    </row>
    <row r="24" spans="1:11" x14ac:dyDescent="0.25">
      <c r="A24" s="3" t="s">
        <v>4</v>
      </c>
      <c r="B24" s="15">
        <f>DATEVALUE(MID(SUBSTITUTE(A24,"mined",""),2,99))</f>
        <v>43469</v>
      </c>
      <c r="C24" s="4" t="s">
        <v>2</v>
      </c>
      <c r="D24" s="12">
        <v>2978.1799000000001</v>
      </c>
      <c r="E24" s="2" t="s">
        <v>3</v>
      </c>
      <c r="F24" t="s">
        <v>242</v>
      </c>
      <c r="G24" s="8" t="s">
        <v>242</v>
      </c>
    </row>
    <row r="25" spans="1:11" x14ac:dyDescent="0.25">
      <c r="A25" s="3" t="s">
        <v>7</v>
      </c>
      <c r="B25" s="15">
        <f>DATEVALUE(MID(SUBSTITUTE(A25,"mined",""),2,99))</f>
        <v>43467</v>
      </c>
      <c r="C25" s="32" t="s">
        <v>8</v>
      </c>
      <c r="D25" s="13">
        <v>-300</v>
      </c>
      <c r="E25" s="2" t="s">
        <v>6</v>
      </c>
      <c r="F25" t="s">
        <v>264</v>
      </c>
      <c r="G25" t="s">
        <v>254</v>
      </c>
    </row>
    <row r="26" spans="1:11" x14ac:dyDescent="0.25">
      <c r="A26" s="3" t="s">
        <v>7</v>
      </c>
      <c r="B26" s="15">
        <f>DATEVALUE(MID(SUBSTITUTE(A26,"mined",""),2,99))</f>
        <v>43467</v>
      </c>
      <c r="C26" s="32" t="s">
        <v>5</v>
      </c>
      <c r="D26" s="13">
        <v>-2978.1799000000001</v>
      </c>
      <c r="E26" s="2" t="s">
        <v>6</v>
      </c>
      <c r="F26" s="8" t="s">
        <v>241</v>
      </c>
      <c r="G26" s="8" t="s">
        <v>241</v>
      </c>
    </row>
    <row r="27" spans="1:11" x14ac:dyDescent="0.25">
      <c r="A27" s="3" t="s">
        <v>10</v>
      </c>
      <c r="B27" s="15">
        <f>DATEVALUE(MID(SUBSTITUTE(A27,"mined",""),2,99))</f>
        <v>43464</v>
      </c>
      <c r="C27" s="4" t="s">
        <v>2</v>
      </c>
      <c r="D27" s="12">
        <v>3278.18</v>
      </c>
      <c r="E27" s="2" t="s">
        <v>9</v>
      </c>
      <c r="F27" t="s">
        <v>242</v>
      </c>
      <c r="G27" s="8" t="s">
        <v>242</v>
      </c>
    </row>
    <row r="28" spans="1:11" x14ac:dyDescent="0.25">
      <c r="A28" s="3" t="s">
        <v>12</v>
      </c>
      <c r="B28" s="15">
        <f>DATEVALUE(MID(SUBSTITUTE(A28,"mined",""),2,99))</f>
        <v>43464</v>
      </c>
      <c r="C28" s="32" t="s">
        <v>13</v>
      </c>
      <c r="D28" s="13">
        <v>-172.41839999999999</v>
      </c>
      <c r="E28" s="2" t="s">
        <v>11</v>
      </c>
      <c r="F28" t="s">
        <v>244</v>
      </c>
      <c r="G28" t="s">
        <v>274</v>
      </c>
    </row>
    <row r="29" spans="1:11" x14ac:dyDescent="0.25">
      <c r="A29" s="3" t="s">
        <v>12</v>
      </c>
      <c r="B29" s="15">
        <f>DATEVALUE(MID(SUBSTITUTE(A29,"mined",""),2,99))</f>
        <v>43464</v>
      </c>
      <c r="C29" s="32" t="s">
        <v>5</v>
      </c>
      <c r="D29" s="13">
        <v>-3278.18</v>
      </c>
      <c r="E29" s="2" t="s">
        <v>11</v>
      </c>
      <c r="F29" s="8" t="s">
        <v>241</v>
      </c>
      <c r="G29" s="8" t="s">
        <v>241</v>
      </c>
    </row>
    <row r="30" spans="1:11" x14ac:dyDescent="0.25">
      <c r="A30" s="3" t="s">
        <v>15</v>
      </c>
      <c r="B30" s="15">
        <f>DATEVALUE(MID(SUBSTITUTE(A30,"mined",""),2,99))</f>
        <v>43454</v>
      </c>
      <c r="C30" s="4" t="s">
        <v>2</v>
      </c>
      <c r="D30" s="12">
        <v>3450.5985000000001</v>
      </c>
      <c r="E30" s="2" t="s">
        <v>14</v>
      </c>
      <c r="F30" t="s">
        <v>242</v>
      </c>
      <c r="G30" s="8" t="s">
        <v>242</v>
      </c>
    </row>
    <row r="31" spans="1:11" x14ac:dyDescent="0.25">
      <c r="A31" s="3" t="s">
        <v>17</v>
      </c>
      <c r="B31" s="15">
        <f>DATEVALUE(MID(SUBSTITUTE(A31,"mined",""),2,99))</f>
        <v>43454</v>
      </c>
      <c r="C31" s="4" t="s">
        <v>2</v>
      </c>
      <c r="D31" s="12">
        <v>5740.5874999999996</v>
      </c>
      <c r="E31" s="2" t="s">
        <v>16</v>
      </c>
      <c r="F31" t="s">
        <v>242</v>
      </c>
      <c r="G31" s="8" t="s">
        <v>242</v>
      </c>
    </row>
    <row r="32" spans="1:11" x14ac:dyDescent="0.25">
      <c r="A32" s="3" t="s">
        <v>19</v>
      </c>
      <c r="B32" s="15">
        <f>DATEVALUE(MID(SUBSTITUTE(A32,"mined",""),2,99))</f>
        <v>43454</v>
      </c>
      <c r="C32" s="32" t="s">
        <v>20</v>
      </c>
      <c r="D32" s="13">
        <v>-1080</v>
      </c>
      <c r="E32" s="2" t="s">
        <v>18</v>
      </c>
      <c r="F32" t="s">
        <v>270</v>
      </c>
      <c r="G32" t="s">
        <v>248</v>
      </c>
    </row>
    <row r="33" spans="1:12" x14ac:dyDescent="0.25">
      <c r="A33" s="3" t="s">
        <v>19</v>
      </c>
      <c r="B33" s="15">
        <f>DATEVALUE(MID(SUBSTITUTE(A33,"mined",""),2,99))</f>
        <v>43454</v>
      </c>
      <c r="C33" s="32" t="s">
        <v>5</v>
      </c>
      <c r="D33" s="13">
        <v>-1748.6447000000001</v>
      </c>
      <c r="E33" s="2" t="s">
        <v>18</v>
      </c>
      <c r="F33" s="8" t="s">
        <v>241</v>
      </c>
      <c r="G33" s="8" t="s">
        <v>241</v>
      </c>
    </row>
    <row r="34" spans="1:12" x14ac:dyDescent="0.25">
      <c r="A34" s="3" t="s">
        <v>22</v>
      </c>
      <c r="B34" s="15">
        <f>DATEVALUE(MID(SUBSTITUTE(A34,"mined",""),2,99))</f>
        <v>43454</v>
      </c>
      <c r="C34" s="32" t="s">
        <v>23</v>
      </c>
      <c r="D34" s="13">
        <v>-2160</v>
      </c>
      <c r="E34" s="2" t="s">
        <v>21</v>
      </c>
      <c r="F34" t="s">
        <v>243</v>
      </c>
      <c r="G34" t="s">
        <v>248</v>
      </c>
    </row>
    <row r="35" spans="1:12" x14ac:dyDescent="0.25">
      <c r="A35" s="3" t="s">
        <v>22</v>
      </c>
      <c r="B35" s="15">
        <f>DATEVALUE(MID(SUBSTITUTE(A35,"mined",""),2,99))</f>
        <v>43454</v>
      </c>
      <c r="C35" s="32" t="s">
        <v>5</v>
      </c>
      <c r="D35" s="13">
        <v>-440</v>
      </c>
      <c r="E35" s="2" t="s">
        <v>21</v>
      </c>
      <c r="F35" s="8" t="s">
        <v>241</v>
      </c>
      <c r="G35" s="8" t="s">
        <v>241</v>
      </c>
    </row>
    <row r="36" spans="1:12" x14ac:dyDescent="0.25">
      <c r="A36" s="3" t="s">
        <v>22</v>
      </c>
      <c r="B36" s="15">
        <f>DATEVALUE(MID(SUBSTITUTE(A36,"mined",""),2,99))</f>
        <v>43454</v>
      </c>
      <c r="C36" s="32" t="s">
        <v>25</v>
      </c>
      <c r="D36" s="13">
        <v>-2160</v>
      </c>
      <c r="E36" s="2" t="s">
        <v>24</v>
      </c>
      <c r="F36" t="s">
        <v>250</v>
      </c>
      <c r="G36" t="s">
        <v>248</v>
      </c>
    </row>
    <row r="37" spans="1:12" x14ac:dyDescent="0.25">
      <c r="A37" s="3" t="s">
        <v>22</v>
      </c>
      <c r="B37" s="15">
        <f>DATEVALUE(MID(SUBSTITUTE(A37,"mined",""),2,99))</f>
        <v>43454</v>
      </c>
      <c r="C37" s="32" t="s">
        <v>5</v>
      </c>
      <c r="D37" s="13">
        <v>-1428.4257</v>
      </c>
      <c r="E37" s="2" t="s">
        <v>24</v>
      </c>
      <c r="F37" s="8" t="s">
        <v>241</v>
      </c>
      <c r="G37" s="8" t="s">
        <v>241</v>
      </c>
    </row>
    <row r="38" spans="1:12" x14ac:dyDescent="0.25">
      <c r="A38" s="3" t="s">
        <v>27</v>
      </c>
      <c r="B38" s="15">
        <f>DATEVALUE(MID(SUBSTITUTE(A38,"mined",""),2,99))</f>
        <v>43454</v>
      </c>
      <c r="C38" s="32" t="s">
        <v>28</v>
      </c>
      <c r="D38" s="13">
        <v>-3240</v>
      </c>
      <c r="E38" s="2" t="s">
        <v>26</v>
      </c>
      <c r="F38" t="s">
        <v>251</v>
      </c>
      <c r="G38" t="s">
        <v>248</v>
      </c>
    </row>
    <row r="39" spans="1:12" x14ac:dyDescent="0.25">
      <c r="A39" s="3" t="s">
        <v>27</v>
      </c>
      <c r="B39" s="15">
        <f>DATEVALUE(MID(SUBSTITUTE(A39,"mined",""),2,99))</f>
        <v>43454</v>
      </c>
      <c r="C39" s="32" t="s">
        <v>5</v>
      </c>
      <c r="D39" s="13">
        <v>-920.15790000000004</v>
      </c>
      <c r="E39" s="2" t="s">
        <v>26</v>
      </c>
      <c r="F39" s="8" t="s">
        <v>241</v>
      </c>
      <c r="G39" s="8" t="s">
        <v>241</v>
      </c>
    </row>
    <row r="40" spans="1:12" x14ac:dyDescent="0.25">
      <c r="A40" s="3" t="s">
        <v>30</v>
      </c>
      <c r="B40" s="15">
        <f>DATEVALUE(MID(SUBSTITUTE(A40,"mined",""),2,99))</f>
        <v>43454</v>
      </c>
      <c r="C40" s="32" t="s">
        <v>31</v>
      </c>
      <c r="D40" s="13">
        <v>-1080</v>
      </c>
      <c r="E40" s="2" t="s">
        <v>29</v>
      </c>
      <c r="F40" t="s">
        <v>269</v>
      </c>
      <c r="G40" t="s">
        <v>248</v>
      </c>
    </row>
    <row r="41" spans="1:12" x14ac:dyDescent="0.25">
      <c r="A41" s="3" t="s">
        <v>30</v>
      </c>
      <c r="B41" s="15">
        <f>DATEVALUE(MID(SUBSTITUTE(A41,"mined",""),2,99))</f>
        <v>43454</v>
      </c>
      <c r="C41" s="32" t="s">
        <v>5</v>
      </c>
      <c r="D41" s="13">
        <v>-1000.0789</v>
      </c>
      <c r="E41" s="2" t="s">
        <v>29</v>
      </c>
      <c r="F41" s="8" t="s">
        <v>241</v>
      </c>
      <c r="G41" s="8" t="s">
        <v>241</v>
      </c>
    </row>
    <row r="42" spans="1:12" x14ac:dyDescent="0.25">
      <c r="A42" s="3" t="s">
        <v>33</v>
      </c>
      <c r="B42" s="15">
        <f>DATEVALUE(MID(SUBSTITUTE(A42,"mined",""),2,99))</f>
        <v>43454</v>
      </c>
      <c r="C42" s="32" t="s">
        <v>34</v>
      </c>
      <c r="D42" s="13">
        <v>-10000</v>
      </c>
      <c r="E42" s="2" t="s">
        <v>32</v>
      </c>
      <c r="F42" t="s">
        <v>249</v>
      </c>
      <c r="G42" t="s">
        <v>248</v>
      </c>
    </row>
    <row r="43" spans="1:12" x14ac:dyDescent="0.25">
      <c r="A43" s="3" t="s">
        <v>33</v>
      </c>
      <c r="B43" s="15">
        <f>DATEVALUE(MID(SUBSTITUTE(A43,"mined",""),2,99))</f>
        <v>43454</v>
      </c>
      <c r="C43" s="32" t="s">
        <v>5</v>
      </c>
      <c r="D43" s="13">
        <v>-203.28039999999999</v>
      </c>
      <c r="E43" s="2" t="s">
        <v>32</v>
      </c>
      <c r="F43" s="8" t="s">
        <v>241</v>
      </c>
      <c r="G43" s="8" t="s">
        <v>241</v>
      </c>
      <c r="L43" s="8"/>
    </row>
    <row r="44" spans="1:12" x14ac:dyDescent="0.25">
      <c r="A44" s="3" t="s">
        <v>36</v>
      </c>
      <c r="B44" s="15">
        <f>DATEVALUE(MID(SUBSTITUTE(A44,"mined",""),2,99))</f>
        <v>43448</v>
      </c>
      <c r="C44" s="4" t="s">
        <v>2</v>
      </c>
      <c r="D44" s="12">
        <v>7716.0568999999996</v>
      </c>
      <c r="E44" s="2" t="s">
        <v>35</v>
      </c>
      <c r="F44" t="s">
        <v>242</v>
      </c>
      <c r="G44" s="8" t="s">
        <v>242</v>
      </c>
      <c r="L44" s="8"/>
    </row>
    <row r="45" spans="1:12" x14ac:dyDescent="0.25">
      <c r="A45" s="3" t="s">
        <v>38</v>
      </c>
      <c r="B45" s="15">
        <f>DATEVALUE(MID(SUBSTITUTE(A45,"mined",""),2,99))</f>
        <v>43435</v>
      </c>
      <c r="C45" s="4" t="s">
        <v>2</v>
      </c>
      <c r="D45" s="12">
        <v>115.0822</v>
      </c>
      <c r="E45" s="2" t="s">
        <v>37</v>
      </c>
      <c r="F45" t="s">
        <v>242</v>
      </c>
      <c r="G45" s="8" t="s">
        <v>242</v>
      </c>
      <c r="L45" s="8"/>
    </row>
    <row r="46" spans="1:12" x14ac:dyDescent="0.25">
      <c r="A46" s="3" t="s">
        <v>41</v>
      </c>
      <c r="B46" s="15">
        <f>DATEVALUE(MID(SUBSTITUTE(A46,"mined",""),2,99))</f>
        <v>43435</v>
      </c>
      <c r="C46" s="32" t="s">
        <v>13</v>
      </c>
      <c r="D46" s="13">
        <v>-144.92750000000001</v>
      </c>
      <c r="E46" s="2" t="s">
        <v>40</v>
      </c>
      <c r="F46" t="s">
        <v>244</v>
      </c>
      <c r="G46" t="s">
        <v>274</v>
      </c>
      <c r="L46" s="8"/>
    </row>
    <row r="47" spans="1:12" x14ac:dyDescent="0.25">
      <c r="A47" s="3" t="s">
        <v>41</v>
      </c>
      <c r="B47" s="15">
        <f>DATEVALUE(MID(SUBSTITUTE(A47,"mined",""),2,99))</f>
        <v>43435</v>
      </c>
      <c r="C47" s="32" t="s">
        <v>39</v>
      </c>
      <c r="D47" s="13">
        <v>-115.0822</v>
      </c>
      <c r="E47" s="2" t="s">
        <v>40</v>
      </c>
      <c r="F47" t="s">
        <v>241</v>
      </c>
      <c r="G47" s="8" t="s">
        <v>241</v>
      </c>
      <c r="L47" s="8"/>
    </row>
    <row r="48" spans="1:12" x14ac:dyDescent="0.25">
      <c r="A48" s="3" t="s">
        <v>43</v>
      </c>
      <c r="B48" s="15">
        <f>DATEVALUE(MID(SUBSTITUTE(A48,"mined",""),2,99))</f>
        <v>43435</v>
      </c>
      <c r="C48" s="4" t="s">
        <v>2</v>
      </c>
      <c r="D48" s="12">
        <v>1040.0395000000001</v>
      </c>
      <c r="E48" s="2" t="s">
        <v>42</v>
      </c>
      <c r="F48" t="s">
        <v>242</v>
      </c>
      <c r="G48" s="8" t="s">
        <v>242</v>
      </c>
      <c r="L48" s="8"/>
    </row>
    <row r="49" spans="1:12" x14ac:dyDescent="0.25">
      <c r="A49" s="3" t="s">
        <v>43</v>
      </c>
      <c r="B49" s="15">
        <f>DATEVALUE(MID(SUBSTITUTE(A49,"mined",""),2,99))</f>
        <v>43435</v>
      </c>
      <c r="C49" s="4" t="s">
        <v>2</v>
      </c>
      <c r="D49" s="12">
        <v>260.00979999999998</v>
      </c>
      <c r="E49" s="2" t="s">
        <v>44</v>
      </c>
      <c r="F49" t="s">
        <v>242</v>
      </c>
      <c r="G49" s="8" t="s">
        <v>242</v>
      </c>
      <c r="L49" s="8"/>
    </row>
    <row r="50" spans="1:12" x14ac:dyDescent="0.25">
      <c r="A50" s="3" t="s">
        <v>46</v>
      </c>
      <c r="B50" s="15">
        <f>DATEVALUE(MID(SUBSTITUTE(A50,"mined",""),2,99))</f>
        <v>43435</v>
      </c>
      <c r="C50" s="4" t="s">
        <v>2</v>
      </c>
      <c r="D50" s="12">
        <v>1040.0395000000001</v>
      </c>
      <c r="E50" s="2" t="s">
        <v>45</v>
      </c>
      <c r="F50" t="s">
        <v>242</v>
      </c>
      <c r="G50" s="8" t="s">
        <v>242</v>
      </c>
      <c r="L50" s="8"/>
    </row>
    <row r="51" spans="1:12" x14ac:dyDescent="0.25">
      <c r="A51" s="3" t="s">
        <v>48</v>
      </c>
      <c r="B51" s="15">
        <f>DATEVALUE(MID(SUBSTITUTE(A51,"mined",""),2,99))</f>
        <v>43435</v>
      </c>
      <c r="C51" s="4" t="s">
        <v>2</v>
      </c>
      <c r="D51" s="12">
        <v>1040.0395000000001</v>
      </c>
      <c r="E51" s="2" t="s">
        <v>47</v>
      </c>
      <c r="F51" t="s">
        <v>242</v>
      </c>
      <c r="G51" s="8" t="s">
        <v>242</v>
      </c>
      <c r="L51" s="8"/>
    </row>
    <row r="52" spans="1:12" x14ac:dyDescent="0.25">
      <c r="A52" s="3" t="s">
        <v>50</v>
      </c>
      <c r="B52" s="15">
        <f>DATEVALUE(MID(SUBSTITUTE(A52,"mined",""),2,99))</f>
        <v>43435</v>
      </c>
      <c r="C52" s="4" t="s">
        <v>2</v>
      </c>
      <c r="D52" s="12">
        <v>1040.0395000000001</v>
      </c>
      <c r="E52" s="2" t="s">
        <v>49</v>
      </c>
      <c r="F52" t="s">
        <v>242</v>
      </c>
      <c r="G52" s="8" t="s">
        <v>242</v>
      </c>
      <c r="L52" s="8"/>
    </row>
    <row r="53" spans="1:12" x14ac:dyDescent="0.25">
      <c r="A53" s="3" t="s">
        <v>52</v>
      </c>
      <c r="B53" s="15">
        <f>DATEVALUE(MID(SUBSTITUTE(A53,"mined",""),2,99))</f>
        <v>43435</v>
      </c>
      <c r="C53" s="4" t="s">
        <v>2</v>
      </c>
      <c r="D53" s="12">
        <v>1040.0395000000001</v>
      </c>
      <c r="E53" s="2" t="s">
        <v>51</v>
      </c>
      <c r="F53" t="s">
        <v>242</v>
      </c>
      <c r="G53" s="8" t="s">
        <v>242</v>
      </c>
      <c r="L53" s="8"/>
    </row>
    <row r="54" spans="1:12" x14ac:dyDescent="0.25">
      <c r="A54" s="3" t="s">
        <v>54</v>
      </c>
      <c r="B54" s="15">
        <f>DATEVALUE(MID(SUBSTITUTE(A54,"mined",""),2,99))</f>
        <v>43435</v>
      </c>
      <c r="C54" s="4" t="s">
        <v>2</v>
      </c>
      <c r="D54" s="12">
        <v>1040.0395000000001</v>
      </c>
      <c r="E54" s="2" t="s">
        <v>53</v>
      </c>
      <c r="F54" t="s">
        <v>242</v>
      </c>
      <c r="G54" s="8" t="s">
        <v>242</v>
      </c>
      <c r="L54" s="8"/>
    </row>
    <row r="55" spans="1:12" x14ac:dyDescent="0.25">
      <c r="A55" s="3" t="s">
        <v>56</v>
      </c>
      <c r="B55" s="15">
        <f>DATEVALUE(MID(SUBSTITUTE(A55,"mined",""),2,99))</f>
        <v>43435</v>
      </c>
      <c r="C55" s="4" t="s">
        <v>2</v>
      </c>
      <c r="D55" s="12">
        <v>1040.0395000000001</v>
      </c>
      <c r="E55" s="2" t="s">
        <v>55</v>
      </c>
      <c r="F55" t="s">
        <v>242</v>
      </c>
      <c r="G55" s="8" t="s">
        <v>242</v>
      </c>
      <c r="L55" s="8"/>
    </row>
    <row r="56" spans="1:12" x14ac:dyDescent="0.25">
      <c r="A56" s="3" t="s">
        <v>58</v>
      </c>
      <c r="B56" s="15">
        <f>DATEVALUE(MID(SUBSTITUTE(A56,"mined",""),2,99))</f>
        <v>43435</v>
      </c>
      <c r="C56" s="4" t="s">
        <v>2</v>
      </c>
      <c r="D56" s="12">
        <v>1040.0395000000001</v>
      </c>
      <c r="E56" s="2" t="s">
        <v>57</v>
      </c>
      <c r="F56" t="s">
        <v>242</v>
      </c>
      <c r="G56" s="8" t="s">
        <v>242</v>
      </c>
      <c r="L56" s="8"/>
    </row>
    <row r="57" spans="1:12" x14ac:dyDescent="0.25">
      <c r="A57" s="3" t="s">
        <v>60</v>
      </c>
      <c r="B57" s="15">
        <f>DATEVALUE(MID(SUBSTITUTE(A57,"mined",""),2,99))</f>
        <v>43435</v>
      </c>
      <c r="C57" s="4" t="s">
        <v>2</v>
      </c>
      <c r="D57" s="12">
        <v>1040.0395000000001</v>
      </c>
      <c r="E57" s="2" t="s">
        <v>59</v>
      </c>
      <c r="F57" t="s">
        <v>242</v>
      </c>
      <c r="G57" s="8" t="s">
        <v>242</v>
      </c>
      <c r="L57" s="8"/>
    </row>
    <row r="58" spans="1:12" x14ac:dyDescent="0.25">
      <c r="A58" s="3" t="s">
        <v>62</v>
      </c>
      <c r="B58" s="15">
        <f>DATEVALUE(MID(SUBSTITUTE(A58,"mined",""),2,99))</f>
        <v>43435</v>
      </c>
      <c r="C58" s="4" t="s">
        <v>2</v>
      </c>
      <c r="D58" s="12">
        <v>1040.0395000000001</v>
      </c>
      <c r="E58" s="2" t="s">
        <v>61</v>
      </c>
      <c r="F58" t="s">
        <v>242</v>
      </c>
      <c r="G58" s="8" t="s">
        <v>242</v>
      </c>
      <c r="L58" s="8"/>
    </row>
    <row r="59" spans="1:12" x14ac:dyDescent="0.25">
      <c r="A59" s="3" t="s">
        <v>64</v>
      </c>
      <c r="B59" s="15">
        <f>DATEVALUE(MID(SUBSTITUTE(A59,"mined",""),2,99))</f>
        <v>43417</v>
      </c>
      <c r="C59" s="4" t="s">
        <v>2</v>
      </c>
      <c r="D59" s="12">
        <v>2600.0001000000002</v>
      </c>
      <c r="E59" s="2" t="s">
        <v>63</v>
      </c>
      <c r="F59" t="s">
        <v>242</v>
      </c>
      <c r="G59" s="8" t="s">
        <v>242</v>
      </c>
    </row>
    <row r="60" spans="1:12" x14ac:dyDescent="0.25">
      <c r="A60" s="3" t="s">
        <v>88</v>
      </c>
      <c r="B60" s="15">
        <f>DATEVALUE(MID(SUBSTITUTE(A60,"mined",""),2,99))</f>
        <v>43417</v>
      </c>
      <c r="C60" s="4" t="s">
        <v>2</v>
      </c>
      <c r="D60" s="12">
        <v>1001.1599</v>
      </c>
      <c r="E60" s="2" t="s">
        <v>87</v>
      </c>
      <c r="F60" t="s">
        <v>242</v>
      </c>
      <c r="G60" s="8" t="s">
        <v>242</v>
      </c>
    </row>
    <row r="61" spans="1:12" x14ac:dyDescent="0.25">
      <c r="A61" s="3" t="s">
        <v>90</v>
      </c>
      <c r="B61" s="15">
        <f>DATEVALUE(MID(SUBSTITUTE(A61,"mined",""),2,99))</f>
        <v>43417</v>
      </c>
      <c r="C61" s="4" t="s">
        <v>2</v>
      </c>
      <c r="D61" s="12">
        <v>1001.1599</v>
      </c>
      <c r="E61" s="2" t="s">
        <v>89</v>
      </c>
      <c r="F61" t="s">
        <v>242</v>
      </c>
      <c r="G61" s="8" t="s">
        <v>242</v>
      </c>
    </row>
    <row r="62" spans="1:12" x14ac:dyDescent="0.25">
      <c r="A62" s="3" t="s">
        <v>92</v>
      </c>
      <c r="B62" s="15">
        <f>DATEVALUE(MID(SUBSTITUTE(A62,"mined",""),2,99))</f>
        <v>43417</v>
      </c>
      <c r="C62" s="4" t="s">
        <v>2</v>
      </c>
      <c r="D62" s="12">
        <v>1001.1599</v>
      </c>
      <c r="E62" s="2" t="s">
        <v>91</v>
      </c>
      <c r="F62" t="s">
        <v>242</v>
      </c>
      <c r="G62" s="8" t="s">
        <v>242</v>
      </c>
    </row>
    <row r="63" spans="1:12" x14ac:dyDescent="0.25">
      <c r="A63" s="3" t="s">
        <v>92</v>
      </c>
      <c r="B63" s="15">
        <f>DATEVALUE(MID(SUBSTITUTE(A63,"mined",""),2,99))</f>
        <v>43417</v>
      </c>
      <c r="C63" s="4" t="s">
        <v>2</v>
      </c>
      <c r="D63" s="12">
        <v>1001.1599</v>
      </c>
      <c r="E63" s="2" t="s">
        <v>93</v>
      </c>
      <c r="F63" t="s">
        <v>242</v>
      </c>
      <c r="G63" s="8" t="s">
        <v>242</v>
      </c>
    </row>
    <row r="64" spans="1:12" x14ac:dyDescent="0.25">
      <c r="A64" s="3" t="s">
        <v>95</v>
      </c>
      <c r="B64" s="15">
        <f>DATEVALUE(MID(SUBSTITUTE(A64,"mined",""),2,99))</f>
        <v>43417</v>
      </c>
      <c r="C64" s="4" t="s">
        <v>2</v>
      </c>
      <c r="D64" s="12">
        <v>1001.1599</v>
      </c>
      <c r="E64" s="2" t="s">
        <v>94</v>
      </c>
      <c r="F64" t="s">
        <v>242</v>
      </c>
      <c r="G64" s="8" t="s">
        <v>242</v>
      </c>
    </row>
    <row r="65" spans="1:7" x14ac:dyDescent="0.25">
      <c r="A65" s="3" t="s">
        <v>97</v>
      </c>
      <c r="B65" s="15">
        <f>DATEVALUE(MID(SUBSTITUTE(A65,"mined",""),2,99))</f>
        <v>43417</v>
      </c>
      <c r="C65" s="4" t="s">
        <v>2</v>
      </c>
      <c r="D65" s="12">
        <v>1001.1599</v>
      </c>
      <c r="E65" s="2" t="s">
        <v>96</v>
      </c>
      <c r="F65" t="s">
        <v>242</v>
      </c>
      <c r="G65" s="8" t="s">
        <v>242</v>
      </c>
    </row>
    <row r="66" spans="1:7" x14ac:dyDescent="0.25">
      <c r="A66" s="3" t="s">
        <v>99</v>
      </c>
      <c r="B66" s="15">
        <f>DATEVALUE(MID(SUBSTITUTE(A66,"mined",""),2,99))</f>
        <v>43417</v>
      </c>
      <c r="C66" s="4" t="s">
        <v>2</v>
      </c>
      <c r="D66" s="12">
        <v>1001.1599</v>
      </c>
      <c r="E66" s="2" t="s">
        <v>98</v>
      </c>
      <c r="F66" t="s">
        <v>242</v>
      </c>
      <c r="G66" s="8" t="s">
        <v>242</v>
      </c>
    </row>
    <row r="67" spans="1:7" x14ac:dyDescent="0.25">
      <c r="A67" s="3" t="s">
        <v>66</v>
      </c>
      <c r="B67" s="15">
        <f>DATEVALUE(MID(SUBSTITUTE(A67,"mined",""),2,99))</f>
        <v>43417</v>
      </c>
      <c r="C67" s="4" t="s">
        <v>2</v>
      </c>
      <c r="D67" s="12">
        <v>2828.6448</v>
      </c>
      <c r="E67" s="2" t="s">
        <v>65</v>
      </c>
      <c r="F67" t="s">
        <v>242</v>
      </c>
      <c r="G67" s="8" t="s">
        <v>242</v>
      </c>
    </row>
    <row r="68" spans="1:7" x14ac:dyDescent="0.25">
      <c r="A68" s="3" t="s">
        <v>66</v>
      </c>
      <c r="B68" s="15">
        <f>DATEVALUE(MID(SUBSTITUTE(A68,"mined",""),2,99))</f>
        <v>43417</v>
      </c>
      <c r="C68" s="32" t="s">
        <v>68</v>
      </c>
      <c r="D68" s="13">
        <v>-133.33330000000001</v>
      </c>
      <c r="E68" s="2" t="s">
        <v>67</v>
      </c>
      <c r="F68" t="s">
        <v>263</v>
      </c>
      <c r="G68" t="s">
        <v>254</v>
      </c>
    </row>
    <row r="69" spans="1:7" x14ac:dyDescent="0.25">
      <c r="A69" s="3" t="s">
        <v>66</v>
      </c>
      <c r="B69" s="15">
        <f>DATEVALUE(MID(SUBSTITUTE(A69,"mined",""),2,99))</f>
        <v>43417</v>
      </c>
      <c r="C69" s="32" t="s">
        <v>39</v>
      </c>
      <c r="D69" s="13">
        <v>-866.66669999999999</v>
      </c>
      <c r="E69" s="2" t="s">
        <v>67</v>
      </c>
      <c r="F69" t="s">
        <v>241</v>
      </c>
      <c r="G69" s="8" t="s">
        <v>241</v>
      </c>
    </row>
    <row r="70" spans="1:7" x14ac:dyDescent="0.25">
      <c r="A70" s="3" t="s">
        <v>66</v>
      </c>
      <c r="B70" s="15">
        <f>DATEVALUE(MID(SUBSTITUTE(A70,"mined",""),2,99))</f>
        <v>43417</v>
      </c>
      <c r="C70" s="32" t="s">
        <v>70</v>
      </c>
      <c r="D70" s="13">
        <v>-133.33330000000001</v>
      </c>
      <c r="E70" s="2" t="s">
        <v>69</v>
      </c>
      <c r="F70" t="s">
        <v>263</v>
      </c>
      <c r="G70" t="s">
        <v>254</v>
      </c>
    </row>
    <row r="71" spans="1:7" x14ac:dyDescent="0.25">
      <c r="A71" s="3" t="s">
        <v>66</v>
      </c>
      <c r="B71" s="15">
        <f>DATEVALUE(MID(SUBSTITUTE(A71,"mined",""),2,99))</f>
        <v>43417</v>
      </c>
      <c r="C71" s="32" t="s">
        <v>39</v>
      </c>
      <c r="D71" s="13">
        <v>-866.66669999999999</v>
      </c>
      <c r="E71" s="2" t="s">
        <v>69</v>
      </c>
      <c r="F71" t="s">
        <v>241</v>
      </c>
      <c r="G71" s="8" t="s">
        <v>241</v>
      </c>
    </row>
    <row r="72" spans="1:7" x14ac:dyDescent="0.25">
      <c r="A72" s="3" t="s">
        <v>66</v>
      </c>
      <c r="B72" s="15">
        <f>DATEVALUE(MID(SUBSTITUTE(A72,"mined",""),2,99))</f>
        <v>43417</v>
      </c>
      <c r="C72" s="32" t="s">
        <v>72</v>
      </c>
      <c r="D72" s="13">
        <v>-133.33330000000001</v>
      </c>
      <c r="E72" s="2" t="s">
        <v>71</v>
      </c>
      <c r="F72" t="s">
        <v>263</v>
      </c>
      <c r="G72" t="s">
        <v>254</v>
      </c>
    </row>
    <row r="73" spans="1:7" x14ac:dyDescent="0.25">
      <c r="A73" s="3" t="s">
        <v>66</v>
      </c>
      <c r="B73" s="15">
        <f>DATEVALUE(MID(SUBSTITUTE(A73,"mined",""),2,99))</f>
        <v>43417</v>
      </c>
      <c r="C73" s="32" t="s">
        <v>39</v>
      </c>
      <c r="D73" s="13">
        <v>-866.66669999999999</v>
      </c>
      <c r="E73" s="2" t="s">
        <v>71</v>
      </c>
      <c r="F73" t="s">
        <v>241</v>
      </c>
      <c r="G73" s="8" t="s">
        <v>241</v>
      </c>
    </row>
    <row r="74" spans="1:7" x14ac:dyDescent="0.25">
      <c r="A74" s="3" t="s">
        <v>74</v>
      </c>
      <c r="B74" s="15">
        <f>DATEVALUE(MID(SUBSTITUTE(A74,"mined",""),2,99))</f>
        <v>43417</v>
      </c>
      <c r="C74" s="32" t="s">
        <v>75</v>
      </c>
      <c r="D74" s="13">
        <v>-60</v>
      </c>
      <c r="E74" s="2" t="s">
        <v>73</v>
      </c>
      <c r="F74" t="s">
        <v>262</v>
      </c>
      <c r="G74" t="s">
        <v>254</v>
      </c>
    </row>
    <row r="75" spans="1:7" x14ac:dyDescent="0.25">
      <c r="A75" s="3" t="s">
        <v>74</v>
      </c>
      <c r="B75" s="15">
        <f>DATEVALUE(MID(SUBSTITUTE(A75,"mined",""),2,99))</f>
        <v>43417</v>
      </c>
      <c r="C75" s="32" t="s">
        <v>39</v>
      </c>
      <c r="D75" s="13">
        <v>-939.99990000000003</v>
      </c>
      <c r="E75" s="2" t="s">
        <v>73</v>
      </c>
      <c r="F75" t="s">
        <v>241</v>
      </c>
      <c r="G75" s="8" t="s">
        <v>241</v>
      </c>
    </row>
    <row r="76" spans="1:7" x14ac:dyDescent="0.25">
      <c r="A76" s="3" t="s">
        <v>77</v>
      </c>
      <c r="B76" s="15">
        <f>DATEVALUE(MID(SUBSTITUTE(A76,"mined",""),2,99))</f>
        <v>43417</v>
      </c>
      <c r="C76" s="32" t="s">
        <v>78</v>
      </c>
      <c r="D76" s="13">
        <v>-60</v>
      </c>
      <c r="E76" s="2" t="s">
        <v>76</v>
      </c>
      <c r="F76" t="s">
        <v>262</v>
      </c>
      <c r="G76" t="s">
        <v>254</v>
      </c>
    </row>
    <row r="77" spans="1:7" x14ac:dyDescent="0.25">
      <c r="A77" s="3" t="s">
        <v>77</v>
      </c>
      <c r="B77" s="15">
        <f>DATEVALUE(MID(SUBSTITUTE(A77,"mined",""),2,99))</f>
        <v>43417</v>
      </c>
      <c r="C77" s="32" t="s">
        <v>39</v>
      </c>
      <c r="D77" s="13">
        <v>-193.7654</v>
      </c>
      <c r="E77" s="2" t="s">
        <v>76</v>
      </c>
      <c r="F77" t="s">
        <v>241</v>
      </c>
      <c r="G77" s="8" t="s">
        <v>241</v>
      </c>
    </row>
    <row r="78" spans="1:7" x14ac:dyDescent="0.25">
      <c r="A78" s="3" t="s">
        <v>77</v>
      </c>
      <c r="B78" s="15">
        <f>DATEVALUE(MID(SUBSTITUTE(A78,"mined",""),2,99))</f>
        <v>43417</v>
      </c>
      <c r="C78" s="32" t="s">
        <v>80</v>
      </c>
      <c r="D78" s="13">
        <v>-60</v>
      </c>
      <c r="E78" s="2" t="s">
        <v>79</v>
      </c>
      <c r="F78" t="s">
        <v>262</v>
      </c>
      <c r="G78" t="s">
        <v>254</v>
      </c>
    </row>
    <row r="79" spans="1:7" x14ac:dyDescent="0.25">
      <c r="A79" s="3" t="s">
        <v>77</v>
      </c>
      <c r="B79" s="15">
        <f>DATEVALUE(MID(SUBSTITUTE(A79,"mined",""),2,99))</f>
        <v>43417</v>
      </c>
      <c r="C79" s="32" t="s">
        <v>39</v>
      </c>
      <c r="D79" s="13">
        <v>-214.87979999999999</v>
      </c>
      <c r="E79" s="2" t="s">
        <v>79</v>
      </c>
      <c r="F79" t="s">
        <v>241</v>
      </c>
      <c r="G79" s="8" t="s">
        <v>241</v>
      </c>
    </row>
    <row r="80" spans="1:7" x14ac:dyDescent="0.25">
      <c r="A80" s="3" t="s">
        <v>77</v>
      </c>
      <c r="B80" s="15">
        <f>DATEVALUE(MID(SUBSTITUTE(A80,"mined",""),2,99))</f>
        <v>43417</v>
      </c>
      <c r="C80" s="32" t="s">
        <v>82</v>
      </c>
      <c r="D80" s="13">
        <v>-60</v>
      </c>
      <c r="E80" s="2" t="s">
        <v>81</v>
      </c>
      <c r="F80" t="s">
        <v>262</v>
      </c>
      <c r="G80" t="s">
        <v>254</v>
      </c>
    </row>
    <row r="81" spans="1:7" x14ac:dyDescent="0.25">
      <c r="A81" s="3" t="s">
        <v>77</v>
      </c>
      <c r="B81" s="15">
        <f>DATEVALUE(MID(SUBSTITUTE(A81,"mined",""),2,99))</f>
        <v>43417</v>
      </c>
      <c r="C81" s="32" t="s">
        <v>39</v>
      </c>
      <c r="D81" s="13">
        <v>-539.99980000000005</v>
      </c>
      <c r="E81" s="2" t="s">
        <v>81</v>
      </c>
      <c r="F81" t="s">
        <v>241</v>
      </c>
      <c r="G81" s="8" t="s">
        <v>241</v>
      </c>
    </row>
    <row r="82" spans="1:7" x14ac:dyDescent="0.25">
      <c r="A82" s="3" t="s">
        <v>77</v>
      </c>
      <c r="B82" s="15">
        <f>DATEVALUE(MID(SUBSTITUTE(A82,"mined",""),2,99))</f>
        <v>43417</v>
      </c>
      <c r="C82" s="32" t="s">
        <v>84</v>
      </c>
      <c r="D82" s="13">
        <v>-60</v>
      </c>
      <c r="E82" s="2" t="s">
        <v>83</v>
      </c>
      <c r="F82" t="s">
        <v>262</v>
      </c>
      <c r="G82" t="s">
        <v>254</v>
      </c>
    </row>
    <row r="83" spans="1:7" x14ac:dyDescent="0.25">
      <c r="A83" s="3" t="s">
        <v>77</v>
      </c>
      <c r="B83" s="15">
        <f>DATEVALUE(MID(SUBSTITUTE(A83,"mined",""),2,99))</f>
        <v>43417</v>
      </c>
      <c r="C83" s="32" t="s">
        <v>39</v>
      </c>
      <c r="D83" s="13">
        <v>-939.99990000000003</v>
      </c>
      <c r="E83" s="2" t="s">
        <v>83</v>
      </c>
      <c r="F83" t="s">
        <v>241</v>
      </c>
      <c r="G83" s="8" t="s">
        <v>241</v>
      </c>
    </row>
    <row r="84" spans="1:7" x14ac:dyDescent="0.25">
      <c r="A84" s="3" t="s">
        <v>86</v>
      </c>
      <c r="B84" s="15">
        <f>DATEVALUE(MID(SUBSTITUTE(A84,"mined",""),2,99))</f>
        <v>43417</v>
      </c>
      <c r="C84" s="4" t="s">
        <v>2</v>
      </c>
      <c r="D84" s="12">
        <v>253.7655</v>
      </c>
      <c r="E84" s="2" t="s">
        <v>85</v>
      </c>
      <c r="F84" t="s">
        <v>242</v>
      </c>
      <c r="G84" s="8" t="s">
        <v>242</v>
      </c>
    </row>
    <row r="85" spans="1:7" x14ac:dyDescent="0.25">
      <c r="A85" s="3" t="s">
        <v>101</v>
      </c>
      <c r="B85" s="15">
        <f>DATEVALUE(MID(SUBSTITUTE(A85,"mined",""),2,99))</f>
        <v>43416</v>
      </c>
      <c r="C85" s="4" t="s">
        <v>2</v>
      </c>
      <c r="D85" s="12">
        <v>599.99990000000003</v>
      </c>
      <c r="E85" s="2" t="s">
        <v>100</v>
      </c>
      <c r="F85" t="s">
        <v>242</v>
      </c>
      <c r="G85" s="8" t="s">
        <v>242</v>
      </c>
    </row>
    <row r="86" spans="1:7" x14ac:dyDescent="0.25">
      <c r="A86" s="3" t="s">
        <v>103</v>
      </c>
      <c r="B86" s="15">
        <f>DATEVALUE(MID(SUBSTITUTE(A86,"mined",""),2,99))</f>
        <v>43416</v>
      </c>
      <c r="C86" s="4" t="s">
        <v>2</v>
      </c>
      <c r="D86" s="12">
        <v>274.87990000000002</v>
      </c>
      <c r="E86" s="2" t="s">
        <v>102</v>
      </c>
      <c r="F86" t="s">
        <v>242</v>
      </c>
      <c r="G86" s="8" t="s">
        <v>242</v>
      </c>
    </row>
    <row r="87" spans="1:7" x14ac:dyDescent="0.25">
      <c r="A87" s="3" t="s">
        <v>103</v>
      </c>
      <c r="B87" s="15">
        <f>DATEVALUE(MID(SUBSTITUTE(A87,"mined",""),2,99))</f>
        <v>43416</v>
      </c>
      <c r="C87" s="32" t="s">
        <v>105</v>
      </c>
      <c r="D87" s="13">
        <v>-400</v>
      </c>
      <c r="E87" s="2" t="s">
        <v>104</v>
      </c>
      <c r="F87" t="s">
        <v>261</v>
      </c>
      <c r="G87" t="s">
        <v>254</v>
      </c>
    </row>
    <row r="88" spans="1:7" x14ac:dyDescent="0.25">
      <c r="A88" s="3" t="s">
        <v>103</v>
      </c>
      <c r="B88" s="15">
        <f>DATEVALUE(MID(SUBSTITUTE(A88,"mined",""),2,99))</f>
        <v>43416</v>
      </c>
      <c r="C88" s="32" t="s">
        <v>39</v>
      </c>
      <c r="D88" s="13">
        <v>-599.99990000000003</v>
      </c>
      <c r="E88" s="2" t="s">
        <v>104</v>
      </c>
      <c r="F88" t="s">
        <v>241</v>
      </c>
      <c r="G88" s="8" t="s">
        <v>241</v>
      </c>
    </row>
    <row r="89" spans="1:7" x14ac:dyDescent="0.25">
      <c r="A89" s="3" t="s">
        <v>107</v>
      </c>
      <c r="B89" s="15">
        <f>DATEVALUE(MID(SUBSTITUTE(A89,"mined",""),2,99))</f>
        <v>43408</v>
      </c>
      <c r="C89" s="32" t="s">
        <v>108</v>
      </c>
      <c r="D89" s="13">
        <v>-725.12</v>
      </c>
      <c r="E89" s="2" t="s">
        <v>106</v>
      </c>
      <c r="F89" t="s">
        <v>260</v>
      </c>
      <c r="G89" t="s">
        <v>246</v>
      </c>
    </row>
    <row r="90" spans="1:7" x14ac:dyDescent="0.25">
      <c r="A90" s="3" t="s">
        <v>107</v>
      </c>
      <c r="B90" s="15">
        <f>DATEVALUE(MID(SUBSTITUTE(A90,"mined",""),2,99))</f>
        <v>43408</v>
      </c>
      <c r="C90" s="32" t="s">
        <v>39</v>
      </c>
      <c r="D90" s="13">
        <v>-274.87990000000002</v>
      </c>
      <c r="E90" s="2" t="s">
        <v>106</v>
      </c>
      <c r="F90" t="s">
        <v>241</v>
      </c>
      <c r="G90" s="8" t="s">
        <v>241</v>
      </c>
    </row>
    <row r="91" spans="1:7" x14ac:dyDescent="0.25">
      <c r="A91" s="3" t="s">
        <v>110</v>
      </c>
      <c r="B91" s="15">
        <f>DATEVALUE(MID(SUBSTITUTE(A91,"mined",""),2,99))</f>
        <v>43404</v>
      </c>
      <c r="C91" s="4" t="s">
        <v>2</v>
      </c>
      <c r="D91" s="12">
        <v>1508.3468</v>
      </c>
      <c r="E91" s="2" t="s">
        <v>109</v>
      </c>
      <c r="F91" t="s">
        <v>242</v>
      </c>
      <c r="G91" s="8" t="s">
        <v>242</v>
      </c>
    </row>
    <row r="92" spans="1:7" x14ac:dyDescent="0.25">
      <c r="A92" s="3" t="s">
        <v>112</v>
      </c>
      <c r="B92" s="15">
        <f>DATEVALUE(MID(SUBSTITUTE(A92,"mined",""),2,99))</f>
        <v>43404</v>
      </c>
      <c r="C92" s="4" t="s">
        <v>2</v>
      </c>
      <c r="D92" s="12">
        <v>1000</v>
      </c>
      <c r="E92" s="2" t="s">
        <v>111</v>
      </c>
      <c r="F92" t="s">
        <v>242</v>
      </c>
      <c r="G92" s="8" t="s">
        <v>242</v>
      </c>
    </row>
    <row r="93" spans="1:7" x14ac:dyDescent="0.25">
      <c r="A93" s="3" t="s">
        <v>112</v>
      </c>
      <c r="B93" s="15">
        <f>DATEVALUE(MID(SUBSTITUTE(A93,"mined",""),2,99))</f>
        <v>43404</v>
      </c>
      <c r="C93" s="4" t="s">
        <v>2</v>
      </c>
      <c r="D93" s="12">
        <v>1000</v>
      </c>
      <c r="E93" s="2" t="s">
        <v>113</v>
      </c>
      <c r="F93" t="s">
        <v>242</v>
      </c>
      <c r="G93" s="8" t="s">
        <v>242</v>
      </c>
    </row>
    <row r="94" spans="1:7" x14ac:dyDescent="0.25">
      <c r="A94" s="3" t="s">
        <v>112</v>
      </c>
      <c r="B94" s="15">
        <f>DATEVALUE(MID(SUBSTITUTE(A94,"mined",""),2,99))</f>
        <v>43404</v>
      </c>
      <c r="C94" s="4" t="s">
        <v>2</v>
      </c>
      <c r="D94" s="12">
        <v>1000</v>
      </c>
      <c r="E94" s="2" t="s">
        <v>114</v>
      </c>
      <c r="F94" t="s">
        <v>242</v>
      </c>
      <c r="G94" s="8" t="s">
        <v>242</v>
      </c>
    </row>
    <row r="95" spans="1:7" x14ac:dyDescent="0.25">
      <c r="A95" s="3" t="s">
        <v>116</v>
      </c>
      <c r="B95" s="15">
        <f>DATEVALUE(MID(SUBSTITUTE(A95,"mined",""),2,99))</f>
        <v>43404</v>
      </c>
      <c r="C95" s="4" t="s">
        <v>2</v>
      </c>
      <c r="D95" s="12">
        <v>1000</v>
      </c>
      <c r="E95" s="2" t="s">
        <v>115</v>
      </c>
      <c r="F95" t="s">
        <v>242</v>
      </c>
      <c r="G95" s="8" t="s">
        <v>242</v>
      </c>
    </row>
    <row r="96" spans="1:7" x14ac:dyDescent="0.25">
      <c r="A96" s="3" t="s">
        <v>118</v>
      </c>
      <c r="B96" s="15">
        <f>DATEVALUE(MID(SUBSTITUTE(A96,"mined",""),2,99))</f>
        <v>43404</v>
      </c>
      <c r="C96" s="4" t="s">
        <v>2</v>
      </c>
      <c r="D96" s="12">
        <v>1000</v>
      </c>
      <c r="E96" s="2" t="s">
        <v>117</v>
      </c>
      <c r="F96" t="s">
        <v>242</v>
      </c>
      <c r="G96" s="8" t="s">
        <v>242</v>
      </c>
    </row>
    <row r="97" spans="1:7" x14ac:dyDescent="0.25">
      <c r="A97" s="3" t="s">
        <v>120</v>
      </c>
      <c r="B97" s="15">
        <f>DATEVALUE(MID(SUBSTITUTE(A97,"mined",""),2,99))</f>
        <v>43404</v>
      </c>
      <c r="C97" s="4" t="s">
        <v>2</v>
      </c>
      <c r="D97" s="12">
        <v>1000</v>
      </c>
      <c r="E97" s="2" t="s">
        <v>119</v>
      </c>
      <c r="F97" t="s">
        <v>242</v>
      </c>
      <c r="G97" s="8" t="s">
        <v>242</v>
      </c>
    </row>
    <row r="98" spans="1:7" x14ac:dyDescent="0.25">
      <c r="A98" s="3" t="s">
        <v>122</v>
      </c>
      <c r="B98" s="15">
        <f>DATEVALUE(MID(SUBSTITUTE(A98,"mined",""),2,99))</f>
        <v>43404</v>
      </c>
      <c r="C98" s="4" t="s">
        <v>2</v>
      </c>
      <c r="D98" s="12">
        <v>1000</v>
      </c>
      <c r="E98" s="2" t="s">
        <v>121</v>
      </c>
      <c r="F98" t="s">
        <v>242</v>
      </c>
      <c r="G98" s="8" t="s">
        <v>242</v>
      </c>
    </row>
    <row r="99" spans="1:7" x14ac:dyDescent="0.25">
      <c r="A99" s="3" t="s">
        <v>124</v>
      </c>
      <c r="B99" s="15">
        <f>DATEVALUE(MID(SUBSTITUTE(A99,"mined",""),2,99))</f>
        <v>43404</v>
      </c>
      <c r="C99" s="4" t="s">
        <v>2</v>
      </c>
      <c r="D99" s="12">
        <v>1000</v>
      </c>
      <c r="E99" s="2" t="s">
        <v>123</v>
      </c>
      <c r="F99" t="s">
        <v>242</v>
      </c>
      <c r="G99" s="8" t="s">
        <v>242</v>
      </c>
    </row>
    <row r="100" spans="1:7" x14ac:dyDescent="0.25">
      <c r="A100" s="3" t="s">
        <v>126</v>
      </c>
      <c r="B100" s="15">
        <f>DATEVALUE(MID(SUBSTITUTE(A100,"mined",""),2,99))</f>
        <v>43403</v>
      </c>
      <c r="C100" s="4" t="s">
        <v>2</v>
      </c>
      <c r="D100" s="12">
        <v>3726.8882323500002</v>
      </c>
      <c r="E100" s="2" t="s">
        <v>125</v>
      </c>
      <c r="F100" t="s">
        <v>242</v>
      </c>
      <c r="G100" s="8" t="s">
        <v>242</v>
      </c>
    </row>
    <row r="101" spans="1:7" x14ac:dyDescent="0.25">
      <c r="A101" s="3" t="s">
        <v>128</v>
      </c>
      <c r="B101" s="15">
        <f>DATEVALUE(MID(SUBSTITUTE(A101,"mined",""),2,99))</f>
        <v>43403</v>
      </c>
      <c r="C101" s="32" t="s">
        <v>13</v>
      </c>
      <c r="D101" s="13">
        <v>-97.155900000000003</v>
      </c>
      <c r="E101" s="2" t="s">
        <v>127</v>
      </c>
      <c r="F101" t="s">
        <v>244</v>
      </c>
      <c r="G101" t="s">
        <v>274</v>
      </c>
    </row>
    <row r="102" spans="1:7" x14ac:dyDescent="0.25">
      <c r="A102" s="3" t="s">
        <v>128</v>
      </c>
      <c r="B102" s="15">
        <f>DATEVALUE(MID(SUBSTITUTE(A102,"mined",""),2,99))</f>
        <v>43403</v>
      </c>
      <c r="C102" s="32" t="s">
        <v>39</v>
      </c>
      <c r="D102" s="13">
        <v>-3726.8882323500002</v>
      </c>
      <c r="E102" s="2" t="s">
        <v>127</v>
      </c>
      <c r="F102" t="s">
        <v>241</v>
      </c>
      <c r="G102" s="8" t="s">
        <v>241</v>
      </c>
    </row>
    <row r="103" spans="1:7" x14ac:dyDescent="0.25">
      <c r="A103" s="3" t="s">
        <v>130</v>
      </c>
      <c r="B103" s="15">
        <f>DATEVALUE(MID(SUBSTITUTE(A103,"mined",""),2,99))</f>
        <v>43397</v>
      </c>
      <c r="C103" s="4" t="s">
        <v>2</v>
      </c>
      <c r="D103" s="12">
        <v>3824.0442323500001</v>
      </c>
      <c r="E103" s="2" t="s">
        <v>129</v>
      </c>
      <c r="F103" t="s">
        <v>242</v>
      </c>
      <c r="G103" s="8" t="s">
        <v>242</v>
      </c>
    </row>
    <row r="104" spans="1:7" x14ac:dyDescent="0.25">
      <c r="A104" s="3" t="s">
        <v>132</v>
      </c>
      <c r="B104" s="15">
        <f>DATEVALUE(MID(SUBSTITUTE(A104,"mined",""),2,99))</f>
        <v>43397</v>
      </c>
      <c r="C104" s="32" t="s">
        <v>133</v>
      </c>
      <c r="D104" s="13">
        <v>-5412.0921600000001</v>
      </c>
      <c r="E104" s="2" t="s">
        <v>131</v>
      </c>
      <c r="F104" t="s">
        <v>247</v>
      </c>
      <c r="G104" t="s">
        <v>246</v>
      </c>
    </row>
    <row r="105" spans="1:7" x14ac:dyDescent="0.25">
      <c r="A105" s="3" t="s">
        <v>132</v>
      </c>
      <c r="B105" s="15">
        <f>DATEVALUE(MID(SUBSTITUTE(A105,"mined",""),2,99))</f>
        <v>43397</v>
      </c>
      <c r="C105" s="32" t="s">
        <v>39</v>
      </c>
      <c r="D105" s="13">
        <v>-3824.0442323500001</v>
      </c>
      <c r="E105" s="2" t="s">
        <v>131</v>
      </c>
      <c r="F105" t="s">
        <v>241</v>
      </c>
      <c r="G105" s="8" t="s">
        <v>241</v>
      </c>
    </row>
    <row r="106" spans="1:7" x14ac:dyDescent="0.25">
      <c r="A106" s="3" t="s">
        <v>135</v>
      </c>
      <c r="B106" s="15">
        <f>DATEVALUE(MID(SUBSTITUTE(A106,"mined",""),2,99))</f>
        <v>43394</v>
      </c>
      <c r="C106" s="4" t="s">
        <v>2</v>
      </c>
      <c r="D106" s="12">
        <v>475.98749235000002</v>
      </c>
      <c r="E106" s="2" t="s">
        <v>134</v>
      </c>
      <c r="F106" t="s">
        <v>242</v>
      </c>
      <c r="G106" s="8" t="s">
        <v>242</v>
      </c>
    </row>
    <row r="107" spans="1:7" x14ac:dyDescent="0.25">
      <c r="A107" s="3" t="s">
        <v>137</v>
      </c>
      <c r="B107" s="15">
        <f>DATEVALUE(MID(SUBSTITUTE(A107,"mined",""),2,99))</f>
        <v>43394</v>
      </c>
      <c r="C107" s="32" t="s">
        <v>25</v>
      </c>
      <c r="D107" s="13">
        <v>-125</v>
      </c>
      <c r="E107" s="2" t="s">
        <v>136</v>
      </c>
      <c r="F107" t="s">
        <v>250</v>
      </c>
      <c r="G107" t="s">
        <v>274</v>
      </c>
    </row>
    <row r="108" spans="1:7" x14ac:dyDescent="0.25">
      <c r="A108" s="3" t="s">
        <v>137</v>
      </c>
      <c r="B108" s="15">
        <f>DATEVALUE(MID(SUBSTITUTE(A108,"mined",""),2,99))</f>
        <v>43394</v>
      </c>
      <c r="C108" s="32" t="s">
        <v>39</v>
      </c>
      <c r="D108" s="13">
        <v>-475.98749235000002</v>
      </c>
      <c r="E108" s="2" t="s">
        <v>136</v>
      </c>
      <c r="F108" t="s">
        <v>241</v>
      </c>
      <c r="G108" s="8" t="s">
        <v>241</v>
      </c>
    </row>
    <row r="109" spans="1:7" x14ac:dyDescent="0.25">
      <c r="A109" s="3" t="s">
        <v>139</v>
      </c>
      <c r="B109" s="15">
        <f>DATEVALUE(MID(SUBSTITUTE(A109,"mined",""),2,99))</f>
        <v>43388</v>
      </c>
      <c r="C109" s="4" t="s">
        <v>2</v>
      </c>
      <c r="D109" s="12">
        <v>600.98749235000002</v>
      </c>
      <c r="E109" s="2" t="s">
        <v>138</v>
      </c>
      <c r="F109" t="s">
        <v>242</v>
      </c>
      <c r="G109" s="8" t="s">
        <v>242</v>
      </c>
    </row>
    <row r="110" spans="1:7" x14ac:dyDescent="0.25">
      <c r="A110" s="3" t="s">
        <v>141</v>
      </c>
      <c r="B110" s="15">
        <f>DATEVALUE(MID(SUBSTITUTE(A110,"mined",""),2,99))</f>
        <v>43388</v>
      </c>
      <c r="C110" s="32" t="s">
        <v>133</v>
      </c>
      <c r="D110" s="13">
        <v>-4264.3923240000004</v>
      </c>
      <c r="E110" s="2" t="s">
        <v>140</v>
      </c>
      <c r="F110" t="s">
        <v>247</v>
      </c>
      <c r="G110" t="s">
        <v>246</v>
      </c>
    </row>
    <row r="111" spans="1:7" x14ac:dyDescent="0.25">
      <c r="A111" s="3" t="s">
        <v>141</v>
      </c>
      <c r="B111" s="15">
        <f>DATEVALUE(MID(SUBSTITUTE(A111,"mined",""),2,99))</f>
        <v>43388</v>
      </c>
      <c r="C111" s="32" t="s">
        <v>39</v>
      </c>
      <c r="D111" s="13">
        <v>-600.98749235000002</v>
      </c>
      <c r="E111" s="2" t="s">
        <v>140</v>
      </c>
      <c r="F111" t="s">
        <v>241</v>
      </c>
      <c r="G111" s="8" t="s">
        <v>241</v>
      </c>
    </row>
    <row r="112" spans="1:7" x14ac:dyDescent="0.25">
      <c r="A112" s="3" t="s">
        <v>143</v>
      </c>
      <c r="B112" s="15">
        <f>DATEVALUE(MID(SUBSTITUTE(A112,"mined",""),2,99))</f>
        <v>43388</v>
      </c>
      <c r="C112" s="4" t="s">
        <v>2</v>
      </c>
      <c r="D112" s="12">
        <v>249.28989999999999</v>
      </c>
      <c r="E112" s="2" t="s">
        <v>142</v>
      </c>
      <c r="F112" t="s">
        <v>242</v>
      </c>
      <c r="G112" s="8" t="s">
        <v>242</v>
      </c>
    </row>
    <row r="113" spans="1:7" x14ac:dyDescent="0.25">
      <c r="A113" s="3" t="s">
        <v>145</v>
      </c>
      <c r="B113" s="15">
        <f>DATEVALUE(MID(SUBSTITUTE(A113,"mined",""),2,99))</f>
        <v>43388</v>
      </c>
      <c r="C113" s="4" t="s">
        <v>2</v>
      </c>
      <c r="D113" s="12">
        <v>8760.1489999999994</v>
      </c>
      <c r="E113" s="2" t="s">
        <v>144</v>
      </c>
      <c r="F113" t="s">
        <v>242</v>
      </c>
      <c r="G113" s="8" t="s">
        <v>242</v>
      </c>
    </row>
    <row r="114" spans="1:7" x14ac:dyDescent="0.25">
      <c r="A114" s="3" t="s">
        <v>147</v>
      </c>
      <c r="B114" s="15">
        <f>DATEVALUE(MID(SUBSTITUTE(A114,"mined",""),2,99))</f>
        <v>43388</v>
      </c>
      <c r="C114" s="4" t="s">
        <v>2</v>
      </c>
      <c r="D114" s="12">
        <v>1</v>
      </c>
      <c r="E114" s="2" t="s">
        <v>146</v>
      </c>
      <c r="F114" t="s">
        <v>242</v>
      </c>
      <c r="G114" s="8" t="s">
        <v>242</v>
      </c>
    </row>
    <row r="115" spans="1:7" x14ac:dyDescent="0.25">
      <c r="A115" s="3" t="s">
        <v>149</v>
      </c>
      <c r="B115" s="15">
        <f>DATEVALUE(MID(SUBSTITUTE(A115,"mined",""),2,99))</f>
        <v>43378</v>
      </c>
      <c r="C115" s="4" t="s">
        <v>2</v>
      </c>
      <c r="D115" s="12">
        <v>360.16001634999998</v>
      </c>
      <c r="E115" s="2" t="s">
        <v>148</v>
      </c>
      <c r="F115" t="s">
        <v>242</v>
      </c>
      <c r="G115" s="8" t="s">
        <v>242</v>
      </c>
    </row>
    <row r="116" spans="1:7" x14ac:dyDescent="0.25">
      <c r="A116" s="3" t="s">
        <v>151</v>
      </c>
      <c r="B116" s="15">
        <f>DATEVALUE(MID(SUBSTITUTE(A116,"mined",""),2,99))</f>
        <v>43378</v>
      </c>
      <c r="C116" s="32" t="s">
        <v>25</v>
      </c>
      <c r="D116" s="13">
        <v>-500</v>
      </c>
      <c r="E116" s="2" t="s">
        <v>150</v>
      </c>
      <c r="F116" t="s">
        <v>258</v>
      </c>
      <c r="G116" t="s">
        <v>254</v>
      </c>
    </row>
    <row r="117" spans="1:7" x14ac:dyDescent="0.25">
      <c r="A117" s="3" t="s">
        <v>151</v>
      </c>
      <c r="B117" s="15">
        <f>DATEVALUE(MID(SUBSTITUTE(A117,"mined",""),2,99))</f>
        <v>43378</v>
      </c>
      <c r="C117" s="32" t="s">
        <v>39</v>
      </c>
      <c r="D117" s="13">
        <v>-360.16001634999998</v>
      </c>
      <c r="E117" s="2" t="s">
        <v>150</v>
      </c>
      <c r="F117" t="s">
        <v>241</v>
      </c>
      <c r="G117" s="8" t="s">
        <v>241</v>
      </c>
    </row>
    <row r="118" spans="1:7" x14ac:dyDescent="0.25">
      <c r="A118" s="3" t="s">
        <v>153</v>
      </c>
      <c r="B118" s="15">
        <f>DATEVALUE(MID(SUBSTITUTE(A118,"mined",""),2,99))</f>
        <v>43374</v>
      </c>
      <c r="C118" s="4" t="s">
        <v>2</v>
      </c>
      <c r="D118" s="12">
        <v>331.98</v>
      </c>
      <c r="E118" s="2" t="s">
        <v>152</v>
      </c>
      <c r="F118" t="s">
        <v>242</v>
      </c>
      <c r="G118" s="8" t="s">
        <v>242</v>
      </c>
    </row>
    <row r="119" spans="1:7" x14ac:dyDescent="0.25">
      <c r="A119" s="3" t="s">
        <v>155</v>
      </c>
      <c r="B119" s="15">
        <f>DATEVALUE(MID(SUBSTITUTE(A119,"mined",""),2,99))</f>
        <v>43374</v>
      </c>
      <c r="C119" s="32" t="s">
        <v>13</v>
      </c>
      <c r="D119" s="13">
        <v>-168.6</v>
      </c>
      <c r="E119" s="2" t="s">
        <v>154</v>
      </c>
      <c r="F119" t="s">
        <v>244</v>
      </c>
      <c r="G119" t="s">
        <v>274</v>
      </c>
    </row>
    <row r="120" spans="1:7" x14ac:dyDescent="0.25">
      <c r="A120" s="3" t="s">
        <v>155</v>
      </c>
      <c r="B120" s="15">
        <f>DATEVALUE(MID(SUBSTITUTE(A120,"mined",""),2,99))</f>
        <v>43374</v>
      </c>
      <c r="C120" s="32" t="s">
        <v>39</v>
      </c>
      <c r="D120" s="13">
        <v>-331.98</v>
      </c>
      <c r="E120" s="2" t="s">
        <v>154</v>
      </c>
      <c r="F120" t="s">
        <v>241</v>
      </c>
      <c r="G120" s="8" t="s">
        <v>241</v>
      </c>
    </row>
    <row r="121" spans="1:7" x14ac:dyDescent="0.25">
      <c r="A121" s="3" t="s">
        <v>157</v>
      </c>
      <c r="B121" s="15">
        <f>DATEVALUE(MID(SUBSTITUTE(A121,"mined",""),2,99))</f>
        <v>43373</v>
      </c>
      <c r="C121" s="4" t="s">
        <v>2</v>
      </c>
      <c r="D121" s="12">
        <v>4254.93</v>
      </c>
      <c r="E121" s="2" t="s">
        <v>156</v>
      </c>
      <c r="F121" t="s">
        <v>242</v>
      </c>
      <c r="G121" s="8" t="s">
        <v>242</v>
      </c>
    </row>
    <row r="122" spans="1:7" x14ac:dyDescent="0.25">
      <c r="A122" s="3" t="s">
        <v>159</v>
      </c>
      <c r="B122" s="15">
        <f>DATEVALUE(MID(SUBSTITUTE(A122,"mined",""),2,99))</f>
        <v>43366</v>
      </c>
      <c r="C122" s="4" t="s">
        <v>2</v>
      </c>
      <c r="D122" s="12">
        <v>500.58</v>
      </c>
      <c r="E122" s="2" t="s">
        <v>158</v>
      </c>
      <c r="F122" t="s">
        <v>242</v>
      </c>
      <c r="G122" s="8" t="s">
        <v>242</v>
      </c>
    </row>
    <row r="123" spans="1:7" x14ac:dyDescent="0.25">
      <c r="A123" s="3" t="s">
        <v>161</v>
      </c>
      <c r="B123" s="15">
        <f>DATEVALUE(MID(SUBSTITUTE(A123,"mined",""),2,99))</f>
        <v>43365</v>
      </c>
      <c r="C123" s="4" t="s">
        <v>2</v>
      </c>
      <c r="D123" s="12">
        <v>528.18001634999996</v>
      </c>
      <c r="E123" s="2" t="s">
        <v>160</v>
      </c>
      <c r="F123" t="s">
        <v>242</v>
      </c>
      <c r="G123" s="8" t="s">
        <v>242</v>
      </c>
    </row>
    <row r="124" spans="1:7" x14ac:dyDescent="0.25">
      <c r="A124" s="3" t="s">
        <v>163</v>
      </c>
      <c r="B124" s="15">
        <f>DATEVALUE(MID(SUBSTITUTE(A124,"mined",""),2,99))</f>
        <v>43365</v>
      </c>
      <c r="C124" s="32" t="s">
        <v>28</v>
      </c>
      <c r="D124" s="13">
        <v>-500</v>
      </c>
      <c r="E124" s="2" t="s">
        <v>162</v>
      </c>
      <c r="F124" t="s">
        <v>253</v>
      </c>
      <c r="G124" t="s">
        <v>254</v>
      </c>
    </row>
    <row r="125" spans="1:7" x14ac:dyDescent="0.25">
      <c r="A125" s="3" t="s">
        <v>163</v>
      </c>
      <c r="B125" s="15">
        <f>DATEVALUE(MID(SUBSTITUTE(A125,"mined",""),2,99))</f>
        <v>43365</v>
      </c>
      <c r="C125" s="32" t="s">
        <v>39</v>
      </c>
      <c r="D125" s="13">
        <v>-528.18001634999996</v>
      </c>
      <c r="E125" s="2" t="s">
        <v>162</v>
      </c>
      <c r="F125" t="s">
        <v>241</v>
      </c>
      <c r="G125" s="8" t="s">
        <v>241</v>
      </c>
    </row>
    <row r="126" spans="1:7" x14ac:dyDescent="0.25">
      <c r="A126" s="3" t="s">
        <v>165</v>
      </c>
      <c r="B126" s="15">
        <f>DATEVALUE(MID(SUBSTITUTE(A126,"mined",""),2,99))</f>
        <v>43365</v>
      </c>
      <c r="C126" s="4" t="s">
        <v>2</v>
      </c>
      <c r="D126" s="12">
        <v>1028.18001635</v>
      </c>
      <c r="E126" s="2" t="s">
        <v>164</v>
      </c>
      <c r="F126" t="s">
        <v>242</v>
      </c>
      <c r="G126" s="8" t="s">
        <v>242</v>
      </c>
    </row>
    <row r="127" spans="1:7" x14ac:dyDescent="0.25">
      <c r="A127" s="3" t="s">
        <v>167</v>
      </c>
      <c r="B127" s="15">
        <f>DATEVALUE(MID(SUBSTITUTE(A127,"mined",""),2,99))</f>
        <v>43365</v>
      </c>
      <c r="C127" s="32" t="s">
        <v>13</v>
      </c>
      <c r="D127" s="13">
        <v>-600</v>
      </c>
      <c r="E127" s="2" t="s">
        <v>166</v>
      </c>
      <c r="F127" t="s">
        <v>257</v>
      </c>
      <c r="G127" t="s">
        <v>254</v>
      </c>
    </row>
    <row r="128" spans="1:7" x14ac:dyDescent="0.25">
      <c r="A128" s="3" t="s">
        <v>167</v>
      </c>
      <c r="B128" s="15">
        <f>DATEVALUE(MID(SUBSTITUTE(A128,"mined",""),2,99))</f>
        <v>43365</v>
      </c>
      <c r="C128" s="32" t="s">
        <v>39</v>
      </c>
      <c r="D128" s="13">
        <v>-1028.18001635</v>
      </c>
      <c r="E128" s="2" t="s">
        <v>166</v>
      </c>
      <c r="F128" t="s">
        <v>241</v>
      </c>
      <c r="G128" s="8" t="s">
        <v>241</v>
      </c>
    </row>
    <row r="129" spans="1:12" x14ac:dyDescent="0.25">
      <c r="A129" s="3" t="s">
        <v>169</v>
      </c>
      <c r="B129" s="15">
        <f>DATEVALUE(MID(SUBSTITUTE(A129,"mined",""),2,99))</f>
        <v>43365</v>
      </c>
      <c r="C129" s="4" t="s">
        <v>2</v>
      </c>
      <c r="D129" s="12">
        <v>1251.45</v>
      </c>
      <c r="E129" s="2" t="s">
        <v>168</v>
      </c>
      <c r="F129" t="s">
        <v>242</v>
      </c>
      <c r="G129" s="8" t="s">
        <v>242</v>
      </c>
    </row>
    <row r="130" spans="1:12" x14ac:dyDescent="0.25">
      <c r="A130" s="3" t="s">
        <v>171</v>
      </c>
      <c r="B130" s="15">
        <f>DATEVALUE(MID(SUBSTITUTE(A130,"mined",""),2,99))</f>
        <v>43362</v>
      </c>
      <c r="C130" s="4" t="s">
        <v>2</v>
      </c>
      <c r="D130" s="12">
        <v>376.73001635000003</v>
      </c>
      <c r="E130" s="2" t="s">
        <v>170</v>
      </c>
      <c r="F130" t="s">
        <v>242</v>
      </c>
      <c r="G130" s="8" t="s">
        <v>242</v>
      </c>
    </row>
    <row r="131" spans="1:12" x14ac:dyDescent="0.25">
      <c r="A131" s="3" t="s">
        <v>173</v>
      </c>
      <c r="B131" s="15">
        <f>DATEVALUE(MID(SUBSTITUTE(A131,"mined",""),2,99))</f>
        <v>43362</v>
      </c>
      <c r="C131" s="32" t="s">
        <v>174</v>
      </c>
      <c r="D131" s="13">
        <v>-1300</v>
      </c>
      <c r="E131" s="2" t="s">
        <v>172</v>
      </c>
      <c r="F131" t="s">
        <v>255</v>
      </c>
      <c r="G131" t="s">
        <v>256</v>
      </c>
    </row>
    <row r="132" spans="1:12" x14ac:dyDescent="0.25">
      <c r="A132" s="3" t="s">
        <v>173</v>
      </c>
      <c r="B132" s="15">
        <f>DATEVALUE(MID(SUBSTITUTE(A132,"mined",""),2,99))</f>
        <v>43362</v>
      </c>
      <c r="C132" s="32" t="s">
        <v>39</v>
      </c>
      <c r="D132" s="13">
        <v>-376.73001635000003</v>
      </c>
      <c r="E132" s="2" t="s">
        <v>172</v>
      </c>
      <c r="F132" t="s">
        <v>241</v>
      </c>
      <c r="G132" s="8" t="s">
        <v>241</v>
      </c>
    </row>
    <row r="133" spans="1:12" x14ac:dyDescent="0.25">
      <c r="A133" s="3" t="s">
        <v>176</v>
      </c>
      <c r="B133" s="15">
        <f>DATEVALUE(MID(SUBSTITUTE(A133,"mined",""),2,99))</f>
        <v>43362</v>
      </c>
      <c r="C133" s="4" t="s">
        <v>2</v>
      </c>
      <c r="D133" s="12">
        <v>1286.28</v>
      </c>
      <c r="E133" s="2" t="s">
        <v>175</v>
      </c>
      <c r="F133" t="s">
        <v>242</v>
      </c>
      <c r="G133" s="8" t="s">
        <v>242</v>
      </c>
    </row>
    <row r="134" spans="1:12" x14ac:dyDescent="0.25">
      <c r="A134" s="3" t="s">
        <v>178</v>
      </c>
      <c r="B134" s="15">
        <f>DATEVALUE(MID(SUBSTITUTE(A134,"mined",""),2,99))</f>
        <v>43360</v>
      </c>
      <c r="C134" s="4" t="s">
        <v>2</v>
      </c>
      <c r="D134" s="12">
        <v>390.45001635</v>
      </c>
      <c r="E134" s="2" t="s">
        <v>177</v>
      </c>
      <c r="F134" t="s">
        <v>242</v>
      </c>
      <c r="G134" s="8" t="s">
        <v>242</v>
      </c>
    </row>
    <row r="135" spans="1:12" x14ac:dyDescent="0.25">
      <c r="A135" s="3" t="s">
        <v>180</v>
      </c>
      <c r="B135" s="15">
        <f>DATEVALUE(MID(SUBSTITUTE(A135,"mined",""),2,99))</f>
        <v>43360</v>
      </c>
      <c r="C135" s="32" t="s">
        <v>181</v>
      </c>
      <c r="D135" s="13">
        <v>-250</v>
      </c>
      <c r="E135" s="2" t="s">
        <v>179</v>
      </c>
      <c r="F135" t="s">
        <v>259</v>
      </c>
      <c r="G135" t="s">
        <v>254</v>
      </c>
    </row>
    <row r="136" spans="1:12" x14ac:dyDescent="0.25">
      <c r="A136" s="3" t="s">
        <v>180</v>
      </c>
      <c r="B136" s="15">
        <f>DATEVALUE(MID(SUBSTITUTE(A136,"mined",""),2,99))</f>
        <v>43360</v>
      </c>
      <c r="C136" s="32" t="s">
        <v>39</v>
      </c>
      <c r="D136" s="13">
        <v>-390.45001635</v>
      </c>
      <c r="E136" s="2" t="s">
        <v>179</v>
      </c>
      <c r="F136" t="s">
        <v>241</v>
      </c>
      <c r="G136" s="8" t="s">
        <v>241</v>
      </c>
    </row>
    <row r="137" spans="1:12" x14ac:dyDescent="0.25">
      <c r="A137" s="3" t="s">
        <v>183</v>
      </c>
      <c r="B137" s="15">
        <f>DATEVALUE(MID(SUBSTITUTE(A137,"mined",""),2,99))</f>
        <v>43360</v>
      </c>
      <c r="C137" s="4" t="s">
        <v>2</v>
      </c>
      <c r="D137" s="12">
        <v>627.45000000000005</v>
      </c>
      <c r="E137" s="2" t="s">
        <v>182</v>
      </c>
      <c r="F137" t="s">
        <v>242</v>
      </c>
      <c r="G137" s="8" t="s">
        <v>242</v>
      </c>
    </row>
    <row r="138" spans="1:12" x14ac:dyDescent="0.25">
      <c r="A138" s="3" t="s">
        <v>185</v>
      </c>
      <c r="B138" s="15">
        <f>DATEVALUE(MID(SUBSTITUTE(A138,"mined",""),2,99))</f>
        <v>43294</v>
      </c>
      <c r="C138" s="4" t="s">
        <v>2</v>
      </c>
      <c r="D138" s="11">
        <v>1</v>
      </c>
      <c r="E138" s="2" t="s">
        <v>184</v>
      </c>
      <c r="F138" t="s">
        <v>242</v>
      </c>
      <c r="G138" s="8" t="s">
        <v>242</v>
      </c>
    </row>
    <row r="139" spans="1:12" s="8" customFormat="1" x14ac:dyDescent="0.25">
      <c r="A139" s="3" t="s">
        <v>187</v>
      </c>
      <c r="B139" s="15">
        <f>DATEVALUE(MID(SUBSTITUTE(A139,"mined",""),2,99))</f>
        <v>43268</v>
      </c>
      <c r="C139" s="4" t="s">
        <v>2</v>
      </c>
      <c r="D139" s="11">
        <v>9</v>
      </c>
      <c r="E139" s="2" t="s">
        <v>186</v>
      </c>
      <c r="F139" t="s">
        <v>242</v>
      </c>
      <c r="G139" s="8" t="s">
        <v>242</v>
      </c>
      <c r="H139"/>
      <c r="I139"/>
      <c r="J139"/>
      <c r="K139"/>
      <c r="L139"/>
    </row>
    <row r="140" spans="1:12" s="8" customFormat="1" x14ac:dyDescent="0.25">
      <c r="A140" s="3" t="s">
        <v>189</v>
      </c>
      <c r="B140" s="15">
        <f>DATEVALUE(MID(SUBSTITUTE(A140,"mined",""),2,99))</f>
        <v>43266</v>
      </c>
      <c r="C140" s="4" t="s">
        <v>2</v>
      </c>
      <c r="D140" s="12">
        <v>1.0899999999999999E-6</v>
      </c>
      <c r="E140" s="2" t="s">
        <v>188</v>
      </c>
      <c r="F140" t="s">
        <v>242</v>
      </c>
      <c r="G140" s="8" t="s">
        <v>242</v>
      </c>
      <c r="H140"/>
      <c r="I140"/>
      <c r="J140"/>
      <c r="K140"/>
      <c r="L140"/>
    </row>
    <row r="141" spans="1:12" s="8" customFormat="1" x14ac:dyDescent="0.25">
      <c r="A141" s="3" t="s">
        <v>189</v>
      </c>
      <c r="B141" s="15">
        <f>DATEVALUE(MID(SUBSTITUTE(A141,"mined",""),2,99))</f>
        <v>43266</v>
      </c>
      <c r="C141" s="4" t="s">
        <v>2</v>
      </c>
      <c r="D141" s="12">
        <v>1.0899999999999999E-6</v>
      </c>
      <c r="E141" s="2" t="s">
        <v>190</v>
      </c>
      <c r="F141" t="s">
        <v>242</v>
      </c>
      <c r="G141" s="8" t="s">
        <v>242</v>
      </c>
      <c r="H141"/>
      <c r="I141"/>
      <c r="J141"/>
      <c r="K141"/>
      <c r="L141"/>
    </row>
    <row r="142" spans="1:12" s="8" customFormat="1" x14ac:dyDescent="0.25">
      <c r="A142" s="3" t="s">
        <v>189</v>
      </c>
      <c r="B142" s="15">
        <f>DATEVALUE(MID(SUBSTITUTE(A142,"mined",""),2,99))</f>
        <v>43266</v>
      </c>
      <c r="C142" s="4" t="s">
        <v>2</v>
      </c>
      <c r="D142" s="12">
        <v>1.0899999999999999E-6</v>
      </c>
      <c r="E142" s="2" t="s">
        <v>191</v>
      </c>
      <c r="F142" t="s">
        <v>242</v>
      </c>
      <c r="G142" s="8" t="s">
        <v>242</v>
      </c>
      <c r="H142"/>
      <c r="I142"/>
      <c r="J142"/>
      <c r="K142"/>
      <c r="L142"/>
    </row>
    <row r="143" spans="1:12" s="8" customFormat="1" x14ac:dyDescent="0.25">
      <c r="A143" s="3" t="s">
        <v>189</v>
      </c>
      <c r="B143" s="15">
        <f>DATEVALUE(MID(SUBSTITUTE(A143,"mined",""),2,99))</f>
        <v>43266</v>
      </c>
      <c r="C143" s="4" t="s">
        <v>2</v>
      </c>
      <c r="D143" s="12">
        <v>1.0899999999999999E-6</v>
      </c>
      <c r="E143" s="2" t="s">
        <v>192</v>
      </c>
      <c r="F143" t="s">
        <v>242</v>
      </c>
      <c r="G143" s="8" t="s">
        <v>242</v>
      </c>
      <c r="H143"/>
      <c r="I143"/>
      <c r="J143"/>
      <c r="K143"/>
      <c r="L143"/>
    </row>
    <row r="144" spans="1:12" s="8" customFormat="1" x14ac:dyDescent="0.25">
      <c r="A144" s="3" t="s">
        <v>189</v>
      </c>
      <c r="B144" s="15">
        <f>DATEVALUE(MID(SUBSTITUTE(A144,"mined",""),2,99))</f>
        <v>43266</v>
      </c>
      <c r="C144" s="4" t="s">
        <v>2</v>
      </c>
      <c r="D144" s="12">
        <v>1.0899999999999999E-6</v>
      </c>
      <c r="E144" s="2" t="s">
        <v>193</v>
      </c>
      <c r="F144" t="s">
        <v>242</v>
      </c>
      <c r="G144" s="8" t="s">
        <v>242</v>
      </c>
      <c r="H144"/>
      <c r="I144"/>
      <c r="J144"/>
      <c r="K144"/>
      <c r="L144"/>
    </row>
    <row r="145" spans="1:12" s="8" customFormat="1" x14ac:dyDescent="0.25">
      <c r="A145" s="3" t="s">
        <v>189</v>
      </c>
      <c r="B145" s="15">
        <f>DATEVALUE(MID(SUBSTITUTE(A145,"mined",""),2,99))</f>
        <v>43266</v>
      </c>
      <c r="C145" s="4" t="s">
        <v>2</v>
      </c>
      <c r="D145" s="12">
        <v>1.0899999999999999E-6</v>
      </c>
      <c r="E145" s="2" t="s">
        <v>194</v>
      </c>
      <c r="F145" t="s">
        <v>242</v>
      </c>
      <c r="G145" s="8" t="s">
        <v>242</v>
      </c>
      <c r="H145"/>
      <c r="I145"/>
      <c r="J145"/>
      <c r="K145"/>
      <c r="L145"/>
    </row>
    <row r="146" spans="1:12" s="8" customFormat="1" x14ac:dyDescent="0.25">
      <c r="A146" s="3" t="s">
        <v>189</v>
      </c>
      <c r="B146" s="15">
        <f>DATEVALUE(MID(SUBSTITUTE(A146,"mined",""),2,99))</f>
        <v>43266</v>
      </c>
      <c r="C146" s="4" t="s">
        <v>2</v>
      </c>
      <c r="D146" s="12">
        <v>1.0899999999999999E-6</v>
      </c>
      <c r="E146" s="2" t="s">
        <v>195</v>
      </c>
      <c r="F146" t="s">
        <v>242</v>
      </c>
      <c r="G146" s="8" t="s">
        <v>242</v>
      </c>
      <c r="H146"/>
      <c r="I146"/>
      <c r="J146"/>
      <c r="K146"/>
      <c r="L146"/>
    </row>
    <row r="147" spans="1:12" s="8" customFormat="1" x14ac:dyDescent="0.25">
      <c r="A147" s="3" t="s">
        <v>197</v>
      </c>
      <c r="B147" s="15">
        <f>DATEVALUE(MID(SUBSTITUTE(A147,"mined",""),2,99))</f>
        <v>43266</v>
      </c>
      <c r="C147" s="4" t="s">
        <v>2</v>
      </c>
      <c r="D147" s="12">
        <v>1.0899999999999999E-6</v>
      </c>
      <c r="E147" s="2" t="s">
        <v>196</v>
      </c>
      <c r="F147" t="s">
        <v>242</v>
      </c>
      <c r="G147" s="8" t="s">
        <v>242</v>
      </c>
      <c r="H147"/>
      <c r="I147"/>
      <c r="J147"/>
      <c r="K147"/>
      <c r="L147"/>
    </row>
    <row r="148" spans="1:12" s="8" customFormat="1" x14ac:dyDescent="0.25">
      <c r="A148" s="3" t="s">
        <v>197</v>
      </c>
      <c r="B148" s="15">
        <f>DATEVALUE(MID(SUBSTITUTE(A148,"mined",""),2,99))</f>
        <v>43266</v>
      </c>
      <c r="C148" s="4" t="s">
        <v>2</v>
      </c>
      <c r="D148" s="12">
        <v>1.0899999999999999E-6</v>
      </c>
      <c r="E148" s="2" t="s">
        <v>198</v>
      </c>
      <c r="F148" t="s">
        <v>242</v>
      </c>
      <c r="G148" s="8" t="s">
        <v>242</v>
      </c>
      <c r="H148"/>
      <c r="I148"/>
      <c r="J148"/>
      <c r="K148"/>
      <c r="L148"/>
    </row>
    <row r="149" spans="1:12" s="8" customFormat="1" x14ac:dyDescent="0.25">
      <c r="A149" s="3" t="s">
        <v>197</v>
      </c>
      <c r="B149" s="15">
        <f>DATEVALUE(MID(SUBSTITUTE(A149,"mined",""),2,99))</f>
        <v>43266</v>
      </c>
      <c r="C149" s="4" t="s">
        <v>2</v>
      </c>
      <c r="D149" s="12">
        <v>1.0899999999999999E-6</v>
      </c>
      <c r="E149" s="2" t="s">
        <v>199</v>
      </c>
      <c r="F149" t="s">
        <v>242</v>
      </c>
      <c r="G149" s="8" t="s">
        <v>242</v>
      </c>
      <c r="H149"/>
      <c r="I149"/>
      <c r="J149"/>
      <c r="K149"/>
      <c r="L149"/>
    </row>
    <row r="150" spans="1:12" s="8" customFormat="1" x14ac:dyDescent="0.25">
      <c r="A150" s="3" t="s">
        <v>197</v>
      </c>
      <c r="B150" s="15">
        <f>DATEVALUE(MID(SUBSTITUTE(A150,"mined",""),2,99))</f>
        <v>43266</v>
      </c>
      <c r="C150" s="4" t="s">
        <v>2</v>
      </c>
      <c r="D150" s="12">
        <v>1.0899999999999999E-6</v>
      </c>
      <c r="E150" s="2" t="s">
        <v>200</v>
      </c>
      <c r="F150" t="s">
        <v>242</v>
      </c>
      <c r="G150" s="8" t="s">
        <v>242</v>
      </c>
      <c r="H150"/>
      <c r="I150"/>
      <c r="J150"/>
      <c r="K150"/>
      <c r="L150"/>
    </row>
    <row r="151" spans="1:12" s="8" customFormat="1" x14ac:dyDescent="0.25">
      <c r="A151" s="3" t="s">
        <v>197</v>
      </c>
      <c r="B151" s="15">
        <f>DATEVALUE(MID(SUBSTITUTE(A151,"mined",""),2,99))</f>
        <v>43266</v>
      </c>
      <c r="C151" s="4" t="s">
        <v>2</v>
      </c>
      <c r="D151" s="12">
        <v>1.0899999999999999E-6</v>
      </c>
      <c r="E151" s="2" t="s">
        <v>201</v>
      </c>
      <c r="F151" t="s">
        <v>242</v>
      </c>
      <c r="G151" s="8" t="s">
        <v>242</v>
      </c>
      <c r="H151"/>
      <c r="I151"/>
      <c r="J151"/>
      <c r="K151"/>
      <c r="L151"/>
    </row>
    <row r="152" spans="1:12" s="8" customFormat="1" x14ac:dyDescent="0.25">
      <c r="A152" s="3" t="s">
        <v>197</v>
      </c>
      <c r="B152" s="15">
        <f>DATEVALUE(MID(SUBSTITUTE(A152,"mined",""),2,99))</f>
        <v>43266</v>
      </c>
      <c r="C152" s="4" t="s">
        <v>2</v>
      </c>
      <c r="D152" s="12">
        <v>1.0899999999999999E-6</v>
      </c>
      <c r="E152" s="2" t="s">
        <v>202</v>
      </c>
      <c r="F152" t="s">
        <v>242</v>
      </c>
      <c r="G152" s="8" t="s">
        <v>242</v>
      </c>
      <c r="H152"/>
      <c r="I152"/>
      <c r="J152"/>
      <c r="K152"/>
      <c r="L152"/>
    </row>
    <row r="153" spans="1:12" s="8" customFormat="1" x14ac:dyDescent="0.25">
      <c r="A153" s="3" t="s">
        <v>197</v>
      </c>
      <c r="B153" s="15">
        <f>DATEVALUE(MID(SUBSTITUTE(A153,"mined",""),2,99))</f>
        <v>43266</v>
      </c>
      <c r="C153" s="4" t="s">
        <v>2</v>
      </c>
      <c r="D153" s="12">
        <v>1.0899999999999999E-6</v>
      </c>
      <c r="E153" s="2" t="s">
        <v>203</v>
      </c>
      <c r="F153" t="s">
        <v>242</v>
      </c>
      <c r="G153" s="8" t="s">
        <v>242</v>
      </c>
      <c r="H153"/>
      <c r="I153"/>
      <c r="J153"/>
      <c r="K153"/>
      <c r="L153"/>
    </row>
    <row r="154" spans="1:12" s="8" customFormat="1" x14ac:dyDescent="0.25">
      <c r="A154" s="3" t="s">
        <v>197</v>
      </c>
      <c r="B154" s="15">
        <f>DATEVALUE(MID(SUBSTITUTE(A154,"mined",""),2,99))</f>
        <v>43266</v>
      </c>
      <c r="C154" s="4" t="s">
        <v>2</v>
      </c>
      <c r="D154" s="12">
        <v>1.0899999999999999E-6</v>
      </c>
      <c r="E154" s="2" t="s">
        <v>204</v>
      </c>
      <c r="F154" t="s">
        <v>242</v>
      </c>
      <c r="G154" s="8" t="s">
        <v>242</v>
      </c>
      <c r="H154"/>
      <c r="I154"/>
      <c r="J154"/>
      <c r="K154"/>
      <c r="L154"/>
    </row>
    <row r="155" spans="1:12" s="8" customFormat="1" x14ac:dyDescent="0.25">
      <c r="A155" s="3" t="s">
        <v>206</v>
      </c>
      <c r="B155" s="15">
        <f>DATEVALUE(MID(SUBSTITUTE(A155,"mined",""),2,99))</f>
        <v>43255</v>
      </c>
      <c r="C155" s="4" t="s">
        <v>2</v>
      </c>
      <c r="D155" s="12">
        <v>3</v>
      </c>
      <c r="E155" s="2" t="s">
        <v>205</v>
      </c>
      <c r="F155" t="s">
        <v>242</v>
      </c>
      <c r="G155" s="8" t="s">
        <v>242</v>
      </c>
      <c r="H155"/>
      <c r="I155"/>
      <c r="J155"/>
      <c r="K155"/>
      <c r="L155"/>
    </row>
    <row r="156" spans="1:12" s="8" customFormat="1" x14ac:dyDescent="0.25">
      <c r="A156" s="3" t="s">
        <v>208</v>
      </c>
      <c r="B156" s="15">
        <f>DATEVALUE(MID(SUBSTITUTE(A156,"mined",""),2,99))</f>
        <v>43219</v>
      </c>
      <c r="C156" s="32" t="s">
        <v>34</v>
      </c>
      <c r="D156" s="13">
        <v>-1E-3</v>
      </c>
      <c r="E156" s="2" t="s">
        <v>207</v>
      </c>
      <c r="F156" t="s">
        <v>249</v>
      </c>
      <c r="G156" t="s">
        <v>252</v>
      </c>
      <c r="H156"/>
      <c r="I156"/>
      <c r="J156"/>
      <c r="K156"/>
    </row>
    <row r="157" spans="1:12" s="8" customFormat="1" x14ac:dyDescent="0.25">
      <c r="A157" s="3" t="s">
        <v>210</v>
      </c>
      <c r="B157" s="15">
        <f>DATEVALUE(MID(SUBSTITUTE(A157,"mined",""),2,99))</f>
        <v>43218</v>
      </c>
      <c r="C157" s="4" t="s">
        <v>2</v>
      </c>
      <c r="D157" s="12">
        <v>1E-3</v>
      </c>
      <c r="E157" s="2" t="s">
        <v>209</v>
      </c>
      <c r="F157" t="s">
        <v>242</v>
      </c>
      <c r="G157" s="8" t="s">
        <v>242</v>
      </c>
      <c r="H157"/>
      <c r="I157"/>
      <c r="J157"/>
      <c r="K157"/>
    </row>
    <row r="158" spans="1:12" s="8" customFormat="1" x14ac:dyDescent="0.25">
      <c r="A158"/>
      <c r="B158"/>
      <c r="C158"/>
      <c r="D158" s="14"/>
      <c r="E158"/>
      <c r="F158"/>
      <c r="G158"/>
      <c r="H158"/>
      <c r="I158"/>
      <c r="J158"/>
      <c r="K158"/>
    </row>
    <row r="159" spans="1:12" s="8" customFormat="1" x14ac:dyDescent="0.25">
      <c r="A159"/>
      <c r="B159"/>
      <c r="C159"/>
      <c r="D159" s="14"/>
      <c r="E159"/>
      <c r="F159"/>
      <c r="G159"/>
      <c r="H159"/>
      <c r="I159"/>
      <c r="J159"/>
      <c r="K159"/>
    </row>
  </sheetData>
  <autoFilter ref="A1:K160" xr:uid="{75BF910B-DAA8-4C67-BA9E-80A3529B5AEB}"/>
  <sortState ref="A2:L157">
    <sortCondition descending="1" ref="B2:B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Sailor</dc:creator>
  <cp:lastModifiedBy>Mark Sailor</cp:lastModifiedBy>
  <dcterms:created xsi:type="dcterms:W3CDTF">2019-01-09T23:06:38Z</dcterms:created>
  <dcterms:modified xsi:type="dcterms:W3CDTF">2019-04-30T22:15:11Z</dcterms:modified>
</cp:coreProperties>
</file>