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9240b53f94989a/Documents/Github/projects_accounting/"/>
    </mc:Choice>
  </mc:AlternateContent>
  <xr:revisionPtr revIDLastSave="7" documentId="8_{43A48FF1-D9EF-4928-AB29-F507C6622635}" xr6:coauthVersionLast="47" xr6:coauthVersionMax="47" xr10:uidLastSave="{E6D159BC-642F-4474-820E-289C8C29EDE6}"/>
  <bookViews>
    <workbookView xWindow="-120" yWindow="-120" windowWidth="29040" windowHeight="15720" activeTab="1" xr2:uid="{11A393C9-6B38-459F-8496-90274CB4C5BD}"/>
  </bookViews>
  <sheets>
    <sheet name="Profit_and_Loss" sheetId="2" r:id="rId1"/>
    <sheet name="Balance_Sheets" sheetId="4" r:id="rId2"/>
    <sheet name="General_Ledg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10" i="2"/>
  <c r="B12" i="2"/>
  <c r="B13" i="2" s="1"/>
  <c r="B14" i="2" s="1"/>
  <c r="B18" i="2" s="1"/>
  <c r="B16" i="2"/>
  <c r="B17" i="2"/>
  <c r="B21" i="2"/>
  <c r="B22" i="2" s="1"/>
  <c r="B24" i="2"/>
  <c r="B25" i="2"/>
  <c r="B28" i="2" s="1"/>
  <c r="B26" i="2"/>
  <c r="B27" i="2"/>
  <c r="B30" i="2"/>
  <c r="B31" i="2" s="1"/>
  <c r="B33" i="2"/>
  <c r="B34" i="2"/>
  <c r="B35" i="2"/>
  <c r="B36" i="2"/>
  <c r="B37" i="2"/>
  <c r="B38" i="2"/>
  <c r="B40" i="2"/>
  <c r="B41" i="2" s="1"/>
  <c r="B43" i="2"/>
  <c r="B44" i="2"/>
  <c r="B45" i="2"/>
  <c r="B46" i="2"/>
  <c r="B47" i="2"/>
  <c r="B48" i="2"/>
  <c r="B49" i="2"/>
  <c r="B51" i="2"/>
  <c r="B52" i="2" s="1"/>
  <c r="B55" i="2"/>
  <c r="B57" i="2" s="1"/>
  <c r="B56" i="2"/>
  <c r="B53" i="2" l="1"/>
  <c r="B58" i="2"/>
</calcChain>
</file>

<file path=xl/sharedStrings.xml><?xml version="1.0" encoding="utf-8"?>
<sst xmlns="http://schemas.openxmlformats.org/spreadsheetml/2006/main" count="1593" uniqueCount="561">
  <si>
    <t>Tuesday, Jun 03, 2025 07:05:23 PM GMT+8 - Accrual Basis</t>
  </si>
  <si>
    <t>Net Earnings</t>
  </si>
  <si>
    <t>Total Other Expenses</t>
  </si>
  <si>
    <t xml:space="preserve">   Exchange Gain or Loss</t>
  </si>
  <si>
    <t xml:space="preserve">   Unrealised Gain or Loss</t>
  </si>
  <si>
    <t>Other Expenses</t>
  </si>
  <si>
    <t>Total Expenses</t>
  </si>
  <si>
    <t xml:space="preserve">   Total Utilities</t>
  </si>
  <si>
    <t xml:space="preserve">      Subscriptions</t>
  </si>
  <si>
    <t xml:space="preserve">   Utilities</t>
  </si>
  <si>
    <t xml:space="preserve">   Total Transportation</t>
  </si>
  <si>
    <t xml:space="preserve">      Uber</t>
  </si>
  <si>
    <t xml:space="preserve">      Tram</t>
  </si>
  <si>
    <t xml:space="preserve">      Taxi</t>
  </si>
  <si>
    <t xml:space="preserve">      MTR</t>
  </si>
  <si>
    <t xml:space="preserve">      Minibus</t>
  </si>
  <si>
    <t xml:space="preserve">      Bus</t>
  </si>
  <si>
    <t xml:space="preserve">   Transportation</t>
  </si>
  <si>
    <t xml:space="preserve">   Total Stock Market Expense</t>
  </si>
  <si>
    <t xml:space="preserve">      Commissions and fees (Stock Market Trading)</t>
  </si>
  <si>
    <t xml:space="preserve">   Stock Market Expense</t>
  </si>
  <si>
    <t xml:space="preserve">   Total Meals and entertainment</t>
  </si>
  <si>
    <t xml:space="preserve">      Snacks</t>
  </si>
  <si>
    <t xml:space="preserve">      Meal / Food / Restaurant</t>
  </si>
  <si>
    <t xml:space="preserve">      Entertainment</t>
  </si>
  <si>
    <t xml:space="preserve">      Casinos / Gamble / Lottery</t>
  </si>
  <si>
    <t xml:space="preserve">      Alcohol / Beverage</t>
  </si>
  <si>
    <t xml:space="preserve">   Meals and entertainment</t>
  </si>
  <si>
    <t xml:space="preserve">   Total Interest expense</t>
  </si>
  <si>
    <t xml:space="preserve">      Interest paid/charged (Stock Market Trading)</t>
  </si>
  <si>
    <t xml:space="preserve">   Interest expense</t>
  </si>
  <si>
    <t xml:space="preserve">   Total Health and Wellbeing</t>
  </si>
  <si>
    <t xml:space="preserve">      Wellbeing</t>
  </si>
  <si>
    <t xml:space="preserve">      Haircut</t>
  </si>
  <si>
    <t xml:space="preserve">      Doctor / Health</t>
  </si>
  <si>
    <t xml:space="preserve">      Career_Development</t>
  </si>
  <si>
    <t xml:space="preserve">   Health and Wellbeing</t>
  </si>
  <si>
    <t xml:space="preserve">   Total Bank fees and charges</t>
  </si>
  <si>
    <t xml:space="preserve">      Bank fees and charges (payment services)</t>
  </si>
  <si>
    <t xml:space="preserve">   Bank fees and charges</t>
  </si>
  <si>
    <t>Expenses</t>
  </si>
  <si>
    <t>Total Other Income(Loss)</t>
  </si>
  <si>
    <t xml:space="preserve">   Total Stock Market Income</t>
  </si>
  <si>
    <t xml:space="preserve">      Profit (Stock Market Trading)</t>
  </si>
  <si>
    <t xml:space="preserve">   Stock Market Income</t>
  </si>
  <si>
    <t xml:space="preserve">   Total Interest income</t>
  </si>
  <si>
    <t xml:space="preserve">      Total Interest_earned_(time_deposits)</t>
  </si>
  <si>
    <t xml:space="preserve">         Interest_earned_(time_deposits)_realized</t>
  </si>
  <si>
    <t xml:space="preserve">      Interest_earned_(time_deposits)</t>
  </si>
  <si>
    <t xml:space="preserve">      Interest_earned_(flexible_saving)</t>
  </si>
  <si>
    <t xml:space="preserve">   Interest income</t>
  </si>
  <si>
    <t>Gross Profit</t>
  </si>
  <si>
    <t>Total Income</t>
  </si>
  <si>
    <t>Income</t>
  </si>
  <si>
    <t>Total</t>
  </si>
  <si>
    <t>May 2025</t>
  </si>
  <si>
    <t>Profit and Loss</t>
  </si>
  <si>
    <t>WY Lo</t>
  </si>
  <si>
    <t>Tuesday, Jun 03, 2025 07:54:46 PM GMT+8 - Accrual Basis</t>
  </si>
  <si>
    <t>Total for Other Expense</t>
  </si>
  <si>
    <t>Other Expense</t>
  </si>
  <si>
    <t>Total for Exchange Gain or Loss</t>
  </si>
  <si>
    <t>-Split-</t>
  </si>
  <si>
    <t>Exchange Gain Or Loss</t>
  </si>
  <si>
    <t>JV_20250519_1401</t>
  </si>
  <si>
    <t>Journal Entry</t>
  </si>
  <si>
    <t>19/05/2025</t>
  </si>
  <si>
    <t>Exchange loss (492.16*(1.08740-1.05))</t>
  </si>
  <si>
    <t>Exchange loss (1,500*(7.76420-7.8))</t>
  </si>
  <si>
    <t>JV_20250507_0016</t>
  </si>
  <si>
    <t>07/05/2025</t>
  </si>
  <si>
    <t>Beginning Balance</t>
  </si>
  <si>
    <t>Exchange Gain or Loss</t>
  </si>
  <si>
    <t>Total for Stock Market Income</t>
  </si>
  <si>
    <t xml:space="preserve">   Total for Profit (Stock Market Trading)</t>
  </si>
  <si>
    <t>02603-SEHK JIHONG CO-SOLD 500 @11.80 ((11.80-7.68)*500)</t>
  </si>
  <si>
    <t>JV_20250527_1501</t>
  </si>
  <si>
    <t>27/05/2025</t>
  </si>
  <si>
    <t>02629-SEHK MIRXES_B-SOLD 100 @30.30 ((30.3-23.3)*100)</t>
  </si>
  <si>
    <t>JV_20250523_0947</t>
  </si>
  <si>
    <t>23/05/2025</t>
  </si>
  <si>
    <t xml:space="preserve">   Beginning Balance</t>
  </si>
  <si>
    <t xml:space="preserve">   Profit (Stock Market Trading)</t>
  </si>
  <si>
    <t>Stock Market Income</t>
  </si>
  <si>
    <t>Total for Interest income</t>
  </si>
  <si>
    <t xml:space="preserve">   Total for Interest_earned_(time_deposits)</t>
  </si>
  <si>
    <t xml:space="preserve">      Total for Interest_earned_(time_deposits)_realized</t>
  </si>
  <si>
    <t>Time deposit at maturity (Interest 4.87 HKD)</t>
  </si>
  <si>
    <t>JV_20250527_0001</t>
  </si>
  <si>
    <t>Time deposit at maturity (Interest 167.81 HKD)</t>
  </si>
  <si>
    <t>JV_20250508_0001</t>
  </si>
  <si>
    <t>08/05/2025</t>
  </si>
  <si>
    <t xml:space="preserve">      Beginning Balance</t>
  </si>
  <si>
    <t xml:space="preserve">      Interest_earned_(time_deposits)_realized</t>
  </si>
  <si>
    <t xml:space="preserve">   Interest_earned_(time_deposits)</t>
  </si>
  <si>
    <t xml:space="preserve">   Total for Interest_earned_(flexible_saving)</t>
  </si>
  <si>
    <t>2025.05.10 actual interest earned from Ant Bank eM+ (% split to be calculated)</t>
  </si>
  <si>
    <t>JV_20250510_0248</t>
  </si>
  <si>
    <t>10/05/2025</t>
  </si>
  <si>
    <t>2025.05.01 actual interest earned from Ant Bank eM+</t>
  </si>
  <si>
    <t>JV_20250501_1222</t>
  </si>
  <si>
    <t>01/05/2025</t>
  </si>
  <si>
    <t xml:space="preserve">   Interest_earned_(flexible_saving)</t>
  </si>
  <si>
    <t>Interest income</t>
  </si>
  <si>
    <t>Total for Utilities</t>
  </si>
  <si>
    <t xml:space="preserve">   Total for Subscriptions</t>
  </si>
  <si>
    <t>Credit Card:HSBC Red Mastercard</t>
  </si>
  <si>
    <t>Coursera Plus 1-month (59.00 USD @7.8)</t>
  </si>
  <si>
    <t>Coursera</t>
  </si>
  <si>
    <t>20250514_1203</t>
  </si>
  <si>
    <t>Expense</t>
  </si>
  <si>
    <t>14/05/2025</t>
  </si>
  <si>
    <t xml:space="preserve">   Subscriptions</t>
  </si>
  <si>
    <t>Total for Transportation</t>
  </si>
  <si>
    <t xml:space="preserve">   Total for Uber</t>
  </si>
  <si>
    <t>Estimated uber fee from second venue in Wanchai to third venue in TST</t>
  </si>
  <si>
    <t>JV_20250510_2356</t>
  </si>
  <si>
    <t>From home to Kowloon Bay</t>
  </si>
  <si>
    <t>Uber</t>
  </si>
  <si>
    <t>20250502_0840</t>
  </si>
  <si>
    <t>02/05/2025</t>
  </si>
  <si>
    <t xml:space="preserve">   Uber</t>
  </si>
  <si>
    <t xml:space="preserve">   Total for Tram</t>
  </si>
  <si>
    <t>10331.344 Cash and cash equivalents:Octopus Card</t>
  </si>
  <si>
    <t>From Central to Causeway Bay</t>
  </si>
  <si>
    <t>Tram</t>
  </si>
  <si>
    <t>20250511_1703</t>
  </si>
  <si>
    <t>11/05/2025</t>
  </si>
  <si>
    <t xml:space="preserve">   Tram</t>
  </si>
  <si>
    <t xml:space="preserve">   Total for Taxi</t>
  </si>
  <si>
    <t>10310.344 Cash and cash equivalents:Cash In Wallet</t>
  </si>
  <si>
    <t>Taxi fee</t>
  </si>
  <si>
    <t>Taxi</t>
  </si>
  <si>
    <t>20250515_2100</t>
  </si>
  <si>
    <t>15/05/2025</t>
  </si>
  <si>
    <t>20250511_0311</t>
  </si>
  <si>
    <t xml:space="preserve">   Taxi</t>
  </si>
  <si>
    <t xml:space="preserve">   Total for MTR</t>
  </si>
  <si>
    <t>From Mong Kok to Tsim Sha Tsui</t>
  </si>
  <si>
    <t>MTR Corporation Limited</t>
  </si>
  <si>
    <t>20250529_2219</t>
  </si>
  <si>
    <t>30/05/2025</t>
  </si>
  <si>
    <t>From Admiralty to Tsim Sha Tsui</t>
  </si>
  <si>
    <t>20250523_1523</t>
  </si>
  <si>
    <t>From Tsim Sha Tsui to Kowloon Bay</t>
  </si>
  <si>
    <t>20250515_1814</t>
  </si>
  <si>
    <t>20250515_1508</t>
  </si>
  <si>
    <t>From Heng Fa Chuen to Kai Chi Kok</t>
  </si>
  <si>
    <t>20250514_1450</t>
  </si>
  <si>
    <t>From Lai Chi Kok to Admiralty</t>
  </si>
  <si>
    <t>20250514_1704</t>
  </si>
  <si>
    <t>20250506_2225</t>
  </si>
  <si>
    <t>06/05/2025</t>
  </si>
  <si>
    <t>From Kowloon Bay to Heng Fa Chuen</t>
  </si>
  <si>
    <t>20250502_1457</t>
  </si>
  <si>
    <t xml:space="preserve">   MTR</t>
  </si>
  <si>
    <t xml:space="preserve">   Total for Minibus</t>
  </si>
  <si>
    <t>62A from Heng Fa Chuen to home</t>
  </si>
  <si>
    <t>Minibus 小巴</t>
  </si>
  <si>
    <t>20250502_1502</t>
  </si>
  <si>
    <t xml:space="preserve">   Minibus</t>
  </si>
  <si>
    <t xml:space="preserve">   Total for Bus</t>
  </si>
  <si>
    <t>N118 from Hung Hom to home</t>
  </si>
  <si>
    <t>Citybus</t>
  </si>
  <si>
    <t>20250530_0134</t>
  </si>
  <si>
    <t>118 from home to Mong Kok</t>
  </si>
  <si>
    <t>20250529_0946</t>
  </si>
  <si>
    <t>29/05/2025</t>
  </si>
  <si>
    <t>788 from home to Central</t>
  </si>
  <si>
    <t>20250528_0920</t>
  </si>
  <si>
    <t>28/05/2025</t>
  </si>
  <si>
    <t>788 from Central to home</t>
  </si>
  <si>
    <t>20250528_1018</t>
  </si>
  <si>
    <t>118 from Hung Hum to home</t>
  </si>
  <si>
    <t>20250523_1752</t>
  </si>
  <si>
    <t>789 from home to Admiralty</t>
  </si>
  <si>
    <t>20250523_1444</t>
  </si>
  <si>
    <t>118 from Mong Kok to home</t>
  </si>
  <si>
    <t>20250522_2153</t>
  </si>
  <si>
    <t>22/05/2025</t>
  </si>
  <si>
    <t>118 from home to Prince Edward</t>
  </si>
  <si>
    <t>20250522_0848</t>
  </si>
  <si>
    <t>N8X from Wanchai to home</t>
  </si>
  <si>
    <t>20250516_0151</t>
  </si>
  <si>
    <t>16/05/2025</t>
  </si>
  <si>
    <t>619 from Sau Mau Ping to Wanchai</t>
  </si>
  <si>
    <t>20250516_0007</t>
  </si>
  <si>
    <t>20250515_1433</t>
  </si>
  <si>
    <t>From Admiralty to home</t>
  </si>
  <si>
    <t>20250514_1708</t>
  </si>
  <si>
    <t>20250514_1401</t>
  </si>
  <si>
    <t>789 from Wanchai to home</t>
  </si>
  <si>
    <t>20250513_2236</t>
  </si>
  <si>
    <t>13/05/2025</t>
  </si>
  <si>
    <t>8P from home to Causeway Bay</t>
  </si>
  <si>
    <t>20250513_1028</t>
  </si>
  <si>
    <t>20250511_0319</t>
  </si>
  <si>
    <t>20250511_1333</t>
  </si>
  <si>
    <t>8P from Causeway Bay to home</t>
  </si>
  <si>
    <t>20250511_2153</t>
  </si>
  <si>
    <t>788 from home to Wanchai</t>
  </si>
  <si>
    <t>20250510_1656</t>
  </si>
  <si>
    <t>789 from home to Wanchai</t>
  </si>
  <si>
    <t>20250508_1134</t>
  </si>
  <si>
    <t>789 from Causeway Bay to home</t>
  </si>
  <si>
    <t>20250508_2145</t>
  </si>
  <si>
    <t>118 from Hung Hom to home</t>
  </si>
  <si>
    <t>20250507_0011</t>
  </si>
  <si>
    <t>20250506_1035</t>
  </si>
  <si>
    <t>20250501_0015</t>
  </si>
  <si>
    <t xml:space="preserve">   Bus</t>
  </si>
  <si>
    <t>Transportation</t>
  </si>
  <si>
    <t xml:space="preserve">   Total for Commissions and fees (Stock Market Trading)</t>
  </si>
  <si>
    <t>00288-萬洲國際-公司行動服務費</t>
  </si>
  <si>
    <t>JV_20250529_1606</t>
  </si>
  <si>
    <t>00939-建設銀行-登記及過戶費</t>
  </si>
  <si>
    <t>JV_20250528_1613</t>
  </si>
  <si>
    <t>00939-建設銀行-公司行動服務費</t>
  </si>
  <si>
    <t>HON-霍尼韋爾-交收費</t>
  </si>
  <si>
    <t>JV_20250527_0400</t>
  </si>
  <si>
    <t>HON-霍尼韋爾-佣金</t>
  </si>
  <si>
    <t>02603-SEHK JIHONG CO-Commission</t>
  </si>
  <si>
    <t>02603-SEHK JIHONG CO-Stamp Duty</t>
  </si>
  <si>
    <t>02603-SEHK JIHONG CO-AFRC levy</t>
  </si>
  <si>
    <t>02603-SEHK JIHONG CO-CCASS Fee</t>
  </si>
  <si>
    <t>02603-SEHK JIHONG CO-Trans. levy</t>
  </si>
  <si>
    <t>02603-SEHK JIHONG CO-Trading Fee</t>
  </si>
  <si>
    <t>HON-霍尼韋爾-平台使用費</t>
  </si>
  <si>
    <t>00941-中國移動-印花稅</t>
  </si>
  <si>
    <t>JV_20250526_1617</t>
  </si>
  <si>
    <t>26/05/2025</t>
  </si>
  <si>
    <t>00941-中國移動-平台使用費</t>
  </si>
  <si>
    <t>00941-中國移動-交收費</t>
  </si>
  <si>
    <t>00941-中國移動-交易費</t>
  </si>
  <si>
    <t>00941-中國移動-證監會規費</t>
  </si>
  <si>
    <t>02603-SEHK JIHONG CO-IPO ALLOT 500 SH DEP CHG</t>
  </si>
  <si>
    <t>JV_20250526_1651</t>
  </si>
  <si>
    <t>02603-SEHK JIHONG CO-IPO ALLOT 500 @7.680</t>
  </si>
  <si>
    <t>00941-中國移動-財匯局徵費</t>
  </si>
  <si>
    <t>02629-SEHK MIRXES_B-COMMISSION</t>
  </si>
  <si>
    <t>02629-SEHK MIRXES_B-TRADING FEE</t>
  </si>
  <si>
    <t>02629-SEHK MIRXES_B-CCASS FEE</t>
  </si>
  <si>
    <t>02629-SEHK MIRXES_B-STAMP DUTY</t>
  </si>
  <si>
    <t>02629-SEHK MIRXES_B-TRANS. LEVY</t>
  </si>
  <si>
    <t>02629-SEHK MIRXES_B-IPO ALLOT 200 SH DEP CHG</t>
  </si>
  <si>
    <t>JV_20250522_1711</t>
  </si>
  <si>
    <t>02629-SEHK MIRXES_B-IPO ALLOT 100 @23.30 BAL</t>
  </si>
  <si>
    <t>KO-可口可樂-平台使用費</t>
  </si>
  <si>
    <t>JV_20250521_0400</t>
  </si>
  <si>
    <t>21/05/2025</t>
  </si>
  <si>
    <t>KO-可口可樂-佣金</t>
  </si>
  <si>
    <t>KO-可口可樂-交收費</t>
  </si>
  <si>
    <t>01088-中國神華-佣金</t>
  </si>
  <si>
    <t>JV_20250520_1617</t>
  </si>
  <si>
    <t>20/05/2025</t>
  </si>
  <si>
    <t>01088-中國神華-平台使用費</t>
  </si>
  <si>
    <t>01088-中國神華-交收費</t>
  </si>
  <si>
    <t>01088-中國神華-交易費</t>
  </si>
  <si>
    <t>01088-中國神華-證監會徵費</t>
  </si>
  <si>
    <t>01088-中國神華-印花稅</t>
  </si>
  <si>
    <t>04252-SEHK HKGB RGB 2505-COLLECTING DIVIDEND COMM.</t>
  </si>
  <si>
    <t>JV_20250520_1001</t>
  </si>
  <si>
    <t>04252-SEHK HKGB RGB 2505-HANDLING CHARGE</t>
  </si>
  <si>
    <t>01088-中國神華-財匯局徵費</t>
  </si>
  <si>
    <t>600028-中國石化-經手費</t>
  </si>
  <si>
    <t>JV_20250519_1400</t>
  </si>
  <si>
    <t>600028-中國石化-證管費</t>
  </si>
  <si>
    <t>600028-中國石化-登記過戶費</t>
  </si>
  <si>
    <t>600028-中國石化-過戶費</t>
  </si>
  <si>
    <t>600028-中國石化-佣金</t>
  </si>
  <si>
    <t>600028-中國石化-平台使用費</t>
  </si>
  <si>
    <t>SPLG-標普500指數ETF_SPDR-平台使用費</t>
  </si>
  <si>
    <t>JV_20250516_0400</t>
  </si>
  <si>
    <t>SPLG-標普500指數ETF_SPDR-佣金</t>
  </si>
  <si>
    <t>SPLG-標普500指數ETF_SPDR-交收費</t>
  </si>
  <si>
    <t>00939-建設銀行-交收費</t>
  </si>
  <si>
    <t>JV_20250515_1617</t>
  </si>
  <si>
    <t>00939-建設銀行-交易費</t>
  </si>
  <si>
    <t>00939-建設銀行-證監會規費</t>
  </si>
  <si>
    <t>00939-建設銀行-印花稅</t>
  </si>
  <si>
    <t>00939-建設銀行-財匯局徵費</t>
  </si>
  <si>
    <t>00939-建設銀行-平台使用費</t>
  </si>
  <si>
    <t>TLT-20+年以上美國國債ETF_iShares-佣金</t>
  </si>
  <si>
    <t>JV_20250513_0400</t>
  </si>
  <si>
    <t>TLT-20+年以上美國國債ETF_iShares-平台使用費</t>
  </si>
  <si>
    <t>TLT-20+年以上美國國債ETF_iShares-交收費</t>
  </si>
  <si>
    <t>02800-盈富基金-平台使用費</t>
  </si>
  <si>
    <t>JV_20250512_1617</t>
  </si>
  <si>
    <t>12/05/2025</t>
  </si>
  <si>
    <t>02800-盈富基金-交收費</t>
  </si>
  <si>
    <t>02800-盈富基金-財匯局徵費</t>
  </si>
  <si>
    <t>02800-盈富基金-印花稅</t>
  </si>
  <si>
    <t>02800-盈富基金-佣金</t>
  </si>
  <si>
    <t>02800-盈富基金-交易費</t>
  </si>
  <si>
    <t>02800-盈富基金-證監會徵費</t>
  </si>
  <si>
    <t>OXY-西方石油-交收費</t>
  </si>
  <si>
    <t>JV_20250507_0400</t>
  </si>
  <si>
    <t>04701-SEHK AIR AUTH-COLLECTING DIVIDEND COMM.</t>
  </si>
  <si>
    <t>JV_20250507_0001</t>
  </si>
  <si>
    <t>OXY-西方石油-平台使用費</t>
  </si>
  <si>
    <t>OXY-西方石油-佣金</t>
  </si>
  <si>
    <t>00066-港鐵公司-財匯局徵費</t>
  </si>
  <si>
    <t>JV_20250506_1617</t>
  </si>
  <si>
    <t>00066-港鐵公司-證監會徵費</t>
  </si>
  <si>
    <t>00066-港鐵公司-交易費</t>
  </si>
  <si>
    <t>00066-港鐵公司-交收費</t>
  </si>
  <si>
    <t>00066-港鐵公司-平台使用費</t>
  </si>
  <si>
    <t>00066-港鐵公司-佣金</t>
  </si>
  <si>
    <t>00066-港鐵公司-印花稅</t>
  </si>
  <si>
    <t>02589-滬上阿姨-新股認購手續費</t>
  </si>
  <si>
    <t>JV_20250502_0911</t>
  </si>
  <si>
    <t xml:space="preserve">   Commissions and fees (Stock Market Trading)</t>
  </si>
  <si>
    <t>Stock Market Expense</t>
  </si>
  <si>
    <t xml:space="preserve">   Total for Snacks</t>
  </si>
  <si>
    <t>珍殿-原味爆汁一口腸180g x1包</t>
  </si>
  <si>
    <t>Best Mart 360 優品360</t>
  </si>
  <si>
    <t>20250529_2228</t>
  </si>
  <si>
    <t>日本杯麵 x4個</t>
  </si>
  <si>
    <t>Donki</t>
  </si>
  <si>
    <t>20250521_1137</t>
  </si>
  <si>
    <t>日清薯片x2包</t>
  </si>
  <si>
    <t>燒米餅180g  x1包</t>
  </si>
  <si>
    <t>20250520_1312</t>
  </si>
  <si>
    <t>永井園-東京香蕉朱古力味麻糬禮盒360g x1盒</t>
  </si>
  <si>
    <t>20250520_1233</t>
  </si>
  <si>
    <t>杯麵：豚骨拉麵115g x3個</t>
  </si>
  <si>
    <t>鹽焦糖米餅80g x2包</t>
  </si>
  <si>
    <t>谷貝食品-卡爾帕斯120g x1盒</t>
  </si>
  <si>
    <t>日清薯片 x10包</t>
  </si>
  <si>
    <t>Dried fish sticks x1</t>
  </si>
  <si>
    <t>20250516_1526</t>
  </si>
  <si>
    <t>Popcorn set x1</t>
  </si>
  <si>
    <t>Golden Harvest Cinemas 嘉禾戲院</t>
  </si>
  <si>
    <t>20250515_1851</t>
  </si>
  <si>
    <t>Doritos and other snacks</t>
  </si>
  <si>
    <t>PARKnSHOP HK Limited 百佳</t>
  </si>
  <si>
    <t>20250512_1218</t>
  </si>
  <si>
    <t>Muffins x4</t>
  </si>
  <si>
    <t>Mrs Fields Cookies</t>
  </si>
  <si>
    <t>20250511_2111</t>
  </si>
  <si>
    <t>Cookie x1</t>
  </si>
  <si>
    <t>20250508_2133</t>
  </si>
  <si>
    <t>太古黃糖 x1盒</t>
  </si>
  <si>
    <t>20250503_1555</t>
  </si>
  <si>
    <t>03/05/2025</t>
  </si>
  <si>
    <t>燒賣 x15粒</t>
  </si>
  <si>
    <t>龍津風味美食</t>
  </si>
  <si>
    <t xml:space="preserve">   Snacks</t>
  </si>
  <si>
    <t xml:space="preserve">   Total for Meal / Food / Restaurant</t>
  </si>
  <si>
    <t>Breakfast (雪菜肉絲即食伊麵餐)</t>
  </si>
  <si>
    <t>Milk Cafe 牛奶冰室</t>
  </si>
  <si>
    <t>20250529_0920</t>
  </si>
  <si>
    <t>Dinner (兩餸飯)</t>
  </si>
  <si>
    <t>喜洋洋美食 (旺角)</t>
  </si>
  <si>
    <t>20250529_1828</t>
  </si>
  <si>
    <t>Lunch (巴辣雞腿包餐買一送一)</t>
  </si>
  <si>
    <t>KFC 肯德基家鄉雞</t>
  </si>
  <si>
    <t>20250529_1415</t>
  </si>
  <si>
    <t>Tea time meal (咸牛肉滑蛋三文治)</t>
  </si>
  <si>
    <t>20250528_1426</t>
  </si>
  <si>
    <t>Tea time meal (雙層魚柳包餐)</t>
  </si>
  <si>
    <t>McDonald</t>
  </si>
  <si>
    <t>20250527_1109</t>
  </si>
  <si>
    <t>Breakfast (烚蛋早餐)</t>
  </si>
  <si>
    <t>Fairwood 大快活</t>
  </si>
  <si>
    <t>20250525_1123</t>
  </si>
  <si>
    <t>25/05/2025</t>
  </si>
  <si>
    <t>Breakfast (S05精選餐)</t>
  </si>
  <si>
    <t>Dinner (北菇滑雞蒸飯)</t>
  </si>
  <si>
    <t>20250525_1819</t>
  </si>
  <si>
    <t>Dinner (麻辣水煮魚鍋)</t>
  </si>
  <si>
    <t>20250524_1117</t>
  </si>
  <si>
    <t>24/05/2025</t>
  </si>
  <si>
    <t>Breakfast (S03精選早餐)</t>
  </si>
  <si>
    <t>Breakfast (S13精選早餐)</t>
  </si>
  <si>
    <t>Lunch (套餐買一送一)</t>
  </si>
  <si>
    <t>20250523_1120</t>
  </si>
  <si>
    <t>Tea time meal (麥樂雞餐12件)</t>
  </si>
  <si>
    <t>20250523_1724</t>
  </si>
  <si>
    <t>20250522_1923</t>
  </si>
  <si>
    <t>20250522_1100</t>
  </si>
  <si>
    <t>Breakfast (脆香魚柳包餐)</t>
  </si>
  <si>
    <t>20250521_1034</t>
  </si>
  <si>
    <t>Breakfast (S13精選餐)</t>
  </si>
  <si>
    <t>20250520_1121</t>
  </si>
  <si>
    <t>Breakfast (五香肉丁即食伊麵餐)</t>
  </si>
  <si>
    <t>20250519_1049</t>
  </si>
  <si>
    <t>佳之選泰國新鮮咖蛋 x1</t>
  </si>
  <si>
    <t>20250518_1224</t>
  </si>
  <si>
    <t>18/05/2025</t>
  </si>
  <si>
    <t>20250518_1124</t>
  </si>
  <si>
    <t>20250517_1123</t>
  </si>
  <si>
    <t>17/05/2025</t>
  </si>
  <si>
    <t>下午茶 (咸牛肉滑蛋三文治)</t>
  </si>
  <si>
    <t>20250516_1440</t>
  </si>
  <si>
    <t>Bed time meal (車仔麵)</t>
  </si>
  <si>
    <t>雲桂川風味米線 (灣仔)</t>
  </si>
  <si>
    <t>20250516_0109</t>
  </si>
  <si>
    <t>20250515_1118</t>
  </si>
  <si>
    <t>Breakfast (S03精選餐)</t>
  </si>
  <si>
    <t>Lunch (鴨腿湯飯 x1)</t>
  </si>
  <si>
    <t>Lok Yuen Fishball Noodles 樂園魚蛋粉</t>
  </si>
  <si>
    <t>20250515_1705</t>
  </si>
  <si>
    <t>20250514_1053</t>
  </si>
  <si>
    <t>岱民兩餸飯</t>
  </si>
  <si>
    <t>20250513_1740</t>
  </si>
  <si>
    <t>Breakfast (S01精選餐)</t>
  </si>
  <si>
    <t>20250512_1110</t>
  </si>
  <si>
    <t>Breakfast (每週驚喜炸魚柳餐)</t>
  </si>
  <si>
    <t>20250510_1126</t>
  </si>
  <si>
    <t>Bed time meal (韓式甜辣麥炸雞餐)</t>
  </si>
  <si>
    <t>20250510_2335</t>
  </si>
  <si>
    <t>佳記美食</t>
  </si>
  <si>
    <t>20250510_1726</t>
  </si>
  <si>
    <t>OREO麥旋風 x1</t>
  </si>
  <si>
    <t>20250509_1039</t>
  </si>
  <si>
    <t>09/05/2025</t>
  </si>
  <si>
    <t>20250509_1127</t>
  </si>
  <si>
    <t>20250508_1056</t>
  </si>
  <si>
    <t>Lunch (兩餸飯)</t>
  </si>
  <si>
    <t>林記灣仔美食</t>
  </si>
  <si>
    <t>20250508_1425</t>
  </si>
  <si>
    <t>20250507_1002</t>
  </si>
  <si>
    <t>Tea time meal (R1雞扒蘑菇桶飯餐)</t>
  </si>
  <si>
    <t>20250506_1535</t>
  </si>
  <si>
    <t>20250506_1010</t>
  </si>
  <si>
    <t>20250506_2007</t>
  </si>
  <si>
    <t>20250505_1120</t>
  </si>
  <si>
    <t>05/05/2025</t>
  </si>
  <si>
    <t>20250504_1127</t>
  </si>
  <si>
    <t>04/05/2025</t>
  </si>
  <si>
    <t>Tea time meal (豬扒脆豬包餐)</t>
  </si>
  <si>
    <t>20250503_1445</t>
  </si>
  <si>
    <t>Tea time meal (熱狗茶餐)</t>
  </si>
  <si>
    <t>Breakfast (雞脾米粉餐)</t>
  </si>
  <si>
    <t>20250503_1446</t>
  </si>
  <si>
    <t>下午茶 (鹹牛肉滑蛋三文治)</t>
  </si>
  <si>
    <t>20250502_1543</t>
  </si>
  <si>
    <t>Breakfast (牛肉丼)</t>
  </si>
  <si>
    <t>Yoshinoya 吉野家</t>
  </si>
  <si>
    <t>20250502_1059</t>
  </si>
  <si>
    <t>20250501_1125</t>
  </si>
  <si>
    <t>Dinner (薑蓉鮑魚雞粒炒飯)</t>
  </si>
  <si>
    <t>Perfect Cafe 理想店旺旺咖啡座</t>
  </si>
  <si>
    <t>20250501_2114</t>
  </si>
  <si>
    <t>Dinner (焗芝士肉醬意粉)</t>
  </si>
  <si>
    <t>Dinner (牛脷飯餐)</t>
  </si>
  <si>
    <t xml:space="preserve">   Meal / Food / Restaurant</t>
  </si>
  <si>
    <t xml:space="preserve">   Total for Entertainment</t>
  </si>
  <si>
    <t>Miscellaneous</t>
  </si>
  <si>
    <t>Miscellaneous Supplier - HKD</t>
  </si>
  <si>
    <t>20250523_1212</t>
  </si>
  <si>
    <t>夾公仔</t>
  </si>
  <si>
    <t>20250512_1026</t>
  </si>
  <si>
    <t>Token top up</t>
  </si>
  <si>
    <t>Jumpin Gym U.S.A 美國冒險樂園</t>
  </si>
  <si>
    <t>20250529_2230</t>
  </si>
  <si>
    <t>20250523_1545</t>
  </si>
  <si>
    <t>20250522_0945</t>
  </si>
  <si>
    <t>20250515_1530</t>
  </si>
  <si>
    <t>Final Destination: Bloodlines (audlt x1)</t>
  </si>
  <si>
    <t>20250515_1915</t>
  </si>
  <si>
    <t>20250506_2230</t>
  </si>
  <si>
    <t xml:space="preserve">   Entertainment</t>
  </si>
  <si>
    <t xml:space="preserve">   Total for Casinos / Gamble / Lottery</t>
  </si>
  <si>
    <t>Mark Six 自選 x3 條 (Draw No. 59)</t>
  </si>
  <si>
    <t>HKJC Lotteries Limited</t>
  </si>
  <si>
    <t>20250529_1142</t>
  </si>
  <si>
    <t>Mark Six 自選 x3 條 (Draw No. 57)</t>
  </si>
  <si>
    <t>20250522_1632</t>
  </si>
  <si>
    <t>Mark Six 自選 x3 條 (Draw No. 58)</t>
  </si>
  <si>
    <t>20250522_2343</t>
  </si>
  <si>
    <t>Mark Six 自選 x3 條 (Draw No. 53)</t>
  </si>
  <si>
    <t>20250513_1353</t>
  </si>
  <si>
    <t>Mark Six 自選 x3 條 (Draw No. 52)</t>
  </si>
  <si>
    <t>20250510_2059</t>
  </si>
  <si>
    <t>Mark Six 自選 x3 條 (Draw No. 51)</t>
  </si>
  <si>
    <t>20250508_1235</t>
  </si>
  <si>
    <t xml:space="preserve">   Casinos / Gamble / Lottery</t>
  </si>
  <si>
    <t xml:space="preserve">   Total for Alcohol / Beverage</t>
  </si>
  <si>
    <t>Yoosh小青檸汁飲料300g x4支</t>
  </si>
  <si>
    <t>津路烏龍茶500ml x2支</t>
  </si>
  <si>
    <t>20250523_1526</t>
  </si>
  <si>
    <t>Bottled water 555ml x1</t>
  </si>
  <si>
    <t>Wellcome 惠康</t>
  </si>
  <si>
    <t>20250522_0942</t>
  </si>
  <si>
    <t>屈臣氏蒸餾水4.5L x4支</t>
  </si>
  <si>
    <t>20250521_1146</t>
  </si>
  <si>
    <t>Bed time meal (可樂-玻璃樽)</t>
  </si>
  <si>
    <t>不二家白桃果肉果汁380g x2支</t>
  </si>
  <si>
    <t>津路烏龍茶900ml x1</t>
  </si>
  <si>
    <t>7-11</t>
  </si>
  <si>
    <t>20250514_1500</t>
  </si>
  <si>
    <t xml:space="preserve">楊枝甘露 x1 </t>
  </si>
  <si>
    <t>Mixue 蜜雪冰城</t>
  </si>
  <si>
    <t>20250511_2129</t>
  </si>
  <si>
    <t xml:space="preserve">滿杯百香果 x1 </t>
  </si>
  <si>
    <t xml:space="preserve">珍珠奶茶 x1 </t>
  </si>
  <si>
    <t>10410.344 Saving_Airstar_HKD</t>
  </si>
  <si>
    <t>Night out</t>
  </si>
  <si>
    <t>20250511_1309</t>
  </si>
  <si>
    <t>Churchill's</t>
  </si>
  <si>
    <t>20250511_0059</t>
  </si>
  <si>
    <t>REV: |Night out| (Ref.: JV_20250510_2360)</t>
  </si>
  <si>
    <t>REV: |Night out| (Ref.: JV_20250510_2359)</t>
  </si>
  <si>
    <t>Spago</t>
  </si>
  <si>
    <t>20250510_2355</t>
  </si>
  <si>
    <t>JV_20250510_2359</t>
  </si>
  <si>
    <t>JV_20250510_2360</t>
  </si>
  <si>
    <t>不二家白桃果肉果汁380g x3支</t>
  </si>
  <si>
    <t>20250506_2228</t>
  </si>
  <si>
    <t>Bottled drink x1</t>
  </si>
  <si>
    <t>Circle K</t>
  </si>
  <si>
    <t>20250502_0915</t>
  </si>
  <si>
    <t xml:space="preserve">   Alcohol / Beverage</t>
  </si>
  <si>
    <t>Meals and entertainment</t>
  </si>
  <si>
    <t>Total for Interest expense</t>
  </si>
  <si>
    <t xml:space="preserve">   Total for Interest paid/charged (Stock Market Trading)</t>
  </si>
  <si>
    <t>Futu: 2025.04 interest charged</t>
  </si>
  <si>
    <t>JV_20250501_2311</t>
  </si>
  <si>
    <t xml:space="preserve">   Interest paid/charged (Stock Market Trading)</t>
  </si>
  <si>
    <t>Interest expense</t>
  </si>
  <si>
    <t>Total for Health and Wellbeing</t>
  </si>
  <si>
    <t xml:space="preserve">   Total for Wellbeing</t>
  </si>
  <si>
    <t>Black socks x6 pairs</t>
  </si>
  <si>
    <t>20250524_1232</t>
  </si>
  <si>
    <t>Reigoku XXXXL Cold Body Towel x3 packs (10 pieces per pack)</t>
  </si>
  <si>
    <t xml:space="preserve">   Wellbeing</t>
  </si>
  <si>
    <t xml:space="preserve">   Total for Haircut</t>
  </si>
  <si>
    <t>Haircut</t>
  </si>
  <si>
    <t>Clean Cut 清剪</t>
  </si>
  <si>
    <t>20250523_1134</t>
  </si>
  <si>
    <t xml:space="preserve">   Haircut</t>
  </si>
  <si>
    <t xml:space="preserve">   Total for Doctor / Health</t>
  </si>
  <si>
    <t>急症收費</t>
  </si>
  <si>
    <t>HKSAR-Hospital Authority</t>
  </si>
  <si>
    <t>20250515_2118</t>
  </si>
  <si>
    <t xml:space="preserve">   Doctor / Health</t>
  </si>
  <si>
    <t xml:space="preserve">   Total for Career_Development</t>
  </si>
  <si>
    <t>14110.344 Prepaid expenses:Prepaid Credits (Desk-One)</t>
  </si>
  <si>
    <t>Desk-one Day Pass (Mong Kok)</t>
  </si>
  <si>
    <t>Desk-one 溫室</t>
  </si>
  <si>
    <t>20250522_2230</t>
  </si>
  <si>
    <t>Desk-one Day Pass (Causeway Bay)</t>
  </si>
  <si>
    <t>20250513_2230</t>
  </si>
  <si>
    <t>20250508_2230</t>
  </si>
  <si>
    <t xml:space="preserve">   Career_Development</t>
  </si>
  <si>
    <t>Health and Wellbeing</t>
  </si>
  <si>
    <t>Total for Bank fees and charges</t>
  </si>
  <si>
    <t xml:space="preserve">   Total for Bank fees and charges (payment services)</t>
  </si>
  <si>
    <t>Transfer fee charged by Wise</t>
  </si>
  <si>
    <t>JV_20250508_1124</t>
  </si>
  <si>
    <t xml:space="preserve">   Bank fees and charges (payment services)</t>
  </si>
  <si>
    <t>Amount</t>
  </si>
  <si>
    <t>Split</t>
  </si>
  <si>
    <t>Memo/Description</t>
  </si>
  <si>
    <t>Name</t>
  </si>
  <si>
    <t>No.</t>
  </si>
  <si>
    <t>Transaction Type</t>
  </si>
  <si>
    <t>Date</t>
  </si>
  <si>
    <t>General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</si>
</sst>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HK$&quot;* #,##0.00\ _€"/>
  </numFmts>
  <fonts count="7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8"/>
      <color indexed="8"/>
      <name val="Arial"/>
    </font>
    <font>
      <b/>
      <sz val="8"/>
      <color indexed="8"/>
      <name val="Arial"/>
    </font>
    <font>
      <b/>
      <sz val="9"/>
      <color indexed="8"/>
      <name val="Arial"/>
    </font>
    <font>
      <b/>
      <sz val="10"/>
      <color indexed="8"/>
      <name val="Arial"/>
    </font>
    <font>
      <b/>
      <sz val="14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164" fontId="2" fillId="0" borderId="0" xfId="1" applyNumberFormat="1" applyFont="1" applyAlignment="1">
      <alignment wrapText="1"/>
    </xf>
    <xf numFmtId="0" fontId="3" fillId="0" borderId="0" xfId="1" applyFont="1" applyAlignment="1">
      <alignment horizontal="left" wrapText="1"/>
    </xf>
    <xf numFmtId="165" fontId="3" fillId="0" borderId="1" xfId="1" applyNumberFormat="1" applyFont="1" applyBorder="1" applyAlignment="1">
      <alignment horizontal="right" wrapText="1"/>
    </xf>
    <xf numFmtId="164" fontId="2" fillId="0" borderId="0" xfId="1" applyNumberFormat="1" applyFont="1" applyAlignment="1">
      <alignment horizontal="right" wrapText="1"/>
    </xf>
    <xf numFmtId="0" fontId="4" fillId="0" borderId="2" xfId="1" applyFont="1" applyBorder="1" applyAlignment="1">
      <alignment horizontal="center" wrapText="1"/>
    </xf>
    <xf numFmtId="0" fontId="1" fillId="0" borderId="0" xfId="1" applyAlignment="1">
      <alignment wrapText="1"/>
    </xf>
    <xf numFmtId="165" fontId="3" fillId="0" borderId="1" xfId="1" applyNumberFormat="1" applyFont="1" applyBorder="1" applyAlignment="1">
      <alignment horizontal="right"/>
    </xf>
    <xf numFmtId="0" fontId="3" fillId="0" borderId="0" xfId="1" applyFont="1" applyAlignment="1">
      <alignment horizontal="left"/>
    </xf>
    <xf numFmtId="164" fontId="2" fillId="0" borderId="0" xfId="1" applyNumberFormat="1" applyFont="1" applyAlignment="1">
      <alignment horizontal="right"/>
    </xf>
    <xf numFmtId="0" fontId="2" fillId="0" borderId="0" xfId="1" quotePrefix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1" fillId="0" borderId="0" xfId="1"/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/>
    </xf>
  </cellXfs>
  <cellStyles count="2">
    <cellStyle name="Normal" xfId="0" builtinId="0"/>
    <cellStyle name="Normal 2" xfId="1" xr:uid="{E3867C0D-8826-435D-97EC-445D7271B5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512909</xdr:colOff>
      <xdr:row>52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AC06BA-6E47-5DFC-EE4B-283CE1955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08909" cy="10058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51D0-2818-4C02-8140-AE8A3B27D3FE}">
  <dimension ref="A1:B62"/>
  <sheetViews>
    <sheetView workbookViewId="0">
      <pane ySplit="5" topLeftCell="A6" activePane="bottomLeft" state="frozen"/>
      <selection pane="bottomLeft" sqref="A1:B1"/>
    </sheetView>
  </sheetViews>
  <sheetFormatPr defaultRowHeight="15" x14ac:dyDescent="0.25"/>
  <cols>
    <col min="1" max="1" width="43.85546875" style="1" customWidth="1"/>
    <col min="2" max="2" width="18.7109375" style="1" customWidth="1"/>
    <col min="3" max="16384" width="9.140625" style="1"/>
  </cols>
  <sheetData>
    <row r="1" spans="1:2" ht="18" x14ac:dyDescent="0.25">
      <c r="A1" s="15" t="s">
        <v>57</v>
      </c>
      <c r="B1" s="14"/>
    </row>
    <row r="2" spans="1:2" ht="18" x14ac:dyDescent="0.25">
      <c r="A2" s="15" t="s">
        <v>56</v>
      </c>
      <c r="B2" s="14"/>
    </row>
    <row r="3" spans="1:2" x14ac:dyDescent="0.25">
      <c r="A3" s="16" t="s">
        <v>55</v>
      </c>
      <c r="B3" s="14"/>
    </row>
    <row r="5" spans="1:2" x14ac:dyDescent="0.25">
      <c r="A5" s="7"/>
      <c r="B5" s="6" t="s">
        <v>54</v>
      </c>
    </row>
    <row r="6" spans="1:2" x14ac:dyDescent="0.25">
      <c r="A6" s="3" t="s">
        <v>53</v>
      </c>
      <c r="B6" s="2"/>
    </row>
    <row r="7" spans="1:2" x14ac:dyDescent="0.25">
      <c r="A7" s="3" t="s">
        <v>52</v>
      </c>
      <c r="B7" s="2"/>
    </row>
    <row r="8" spans="1:2" x14ac:dyDescent="0.25">
      <c r="A8" s="3" t="s">
        <v>51</v>
      </c>
      <c r="B8" s="4">
        <f>(B7)-(0)</f>
        <v>0</v>
      </c>
    </row>
    <row r="9" spans="1:2" x14ac:dyDescent="0.25">
      <c r="A9" s="3" t="s">
        <v>50</v>
      </c>
      <c r="B9" s="2"/>
    </row>
    <row r="10" spans="1:2" x14ac:dyDescent="0.25">
      <c r="A10" s="3" t="s">
        <v>49</v>
      </c>
      <c r="B10" s="5">
        <f>45.44</f>
        <v>45.44</v>
      </c>
    </row>
    <row r="11" spans="1:2" x14ac:dyDescent="0.25">
      <c r="A11" s="3" t="s">
        <v>48</v>
      </c>
      <c r="B11" s="2"/>
    </row>
    <row r="12" spans="1:2" x14ac:dyDescent="0.25">
      <c r="A12" s="3" t="s">
        <v>47</v>
      </c>
      <c r="B12" s="5">
        <f>172.68</f>
        <v>172.68</v>
      </c>
    </row>
    <row r="13" spans="1:2" x14ac:dyDescent="0.25">
      <c r="A13" s="3" t="s">
        <v>46</v>
      </c>
      <c r="B13" s="4">
        <f>(B11)+(B12)</f>
        <v>172.68</v>
      </c>
    </row>
    <row r="14" spans="1:2" x14ac:dyDescent="0.25">
      <c r="A14" s="3" t="s">
        <v>45</v>
      </c>
      <c r="B14" s="4">
        <f>((B9)+(B10))+(B13)</f>
        <v>218.12</v>
      </c>
    </row>
    <row r="15" spans="1:2" x14ac:dyDescent="0.25">
      <c r="A15" s="3" t="s">
        <v>44</v>
      </c>
      <c r="B15" s="2"/>
    </row>
    <row r="16" spans="1:2" x14ac:dyDescent="0.25">
      <c r="A16" s="3" t="s">
        <v>43</v>
      </c>
      <c r="B16" s="5">
        <f>2760</f>
        <v>2760</v>
      </c>
    </row>
    <row r="17" spans="1:2" x14ac:dyDescent="0.25">
      <c r="A17" s="3" t="s">
        <v>42</v>
      </c>
      <c r="B17" s="4">
        <f>(B15)+(B16)</f>
        <v>2760</v>
      </c>
    </row>
    <row r="18" spans="1:2" x14ac:dyDescent="0.25">
      <c r="A18" s="3" t="s">
        <v>41</v>
      </c>
      <c r="B18" s="4">
        <f>(B14)+(B17)</f>
        <v>2978.12</v>
      </c>
    </row>
    <row r="19" spans="1:2" x14ac:dyDescent="0.25">
      <c r="A19" s="3" t="s">
        <v>40</v>
      </c>
      <c r="B19" s="2"/>
    </row>
    <row r="20" spans="1:2" x14ac:dyDescent="0.25">
      <c r="A20" s="3" t="s">
        <v>39</v>
      </c>
      <c r="B20" s="2"/>
    </row>
    <row r="21" spans="1:2" x14ac:dyDescent="0.25">
      <c r="A21" s="3" t="s">
        <v>38</v>
      </c>
      <c r="B21" s="5">
        <f>62.38</f>
        <v>62.38</v>
      </c>
    </row>
    <row r="22" spans="1:2" x14ac:dyDescent="0.25">
      <c r="A22" s="3" t="s">
        <v>37</v>
      </c>
      <c r="B22" s="4">
        <f>(B20)+(B21)</f>
        <v>62.38</v>
      </c>
    </row>
    <row r="23" spans="1:2" x14ac:dyDescent="0.25">
      <c r="A23" s="3" t="s">
        <v>36</v>
      </c>
      <c r="B23" s="2"/>
    </row>
    <row r="24" spans="1:2" x14ac:dyDescent="0.25">
      <c r="A24" s="3" t="s">
        <v>35</v>
      </c>
      <c r="B24" s="5">
        <f>552</f>
        <v>552</v>
      </c>
    </row>
    <row r="25" spans="1:2" x14ac:dyDescent="0.25">
      <c r="A25" s="3" t="s">
        <v>34</v>
      </c>
      <c r="B25" s="5">
        <f>180</f>
        <v>180</v>
      </c>
    </row>
    <row r="26" spans="1:2" x14ac:dyDescent="0.25">
      <c r="A26" s="3" t="s">
        <v>33</v>
      </c>
      <c r="B26" s="5">
        <f>80</f>
        <v>80</v>
      </c>
    </row>
    <row r="27" spans="1:2" x14ac:dyDescent="0.25">
      <c r="A27" s="3" t="s">
        <v>32</v>
      </c>
      <c r="B27" s="5">
        <f>45</f>
        <v>45</v>
      </c>
    </row>
    <row r="28" spans="1:2" x14ac:dyDescent="0.25">
      <c r="A28" s="3" t="s">
        <v>31</v>
      </c>
      <c r="B28" s="4">
        <f>((((B23)+(B24))+(B25))+(B26))+(B27)</f>
        <v>857</v>
      </c>
    </row>
    <row r="29" spans="1:2" x14ac:dyDescent="0.25">
      <c r="A29" s="3" t="s">
        <v>30</v>
      </c>
      <c r="B29" s="2"/>
    </row>
    <row r="30" spans="1:2" x14ac:dyDescent="0.25">
      <c r="A30" s="3" t="s">
        <v>29</v>
      </c>
      <c r="B30" s="5">
        <f>0.23</f>
        <v>0.23</v>
      </c>
    </row>
    <row r="31" spans="1:2" x14ac:dyDescent="0.25">
      <c r="A31" s="3" t="s">
        <v>28</v>
      </c>
      <c r="B31" s="4">
        <f>(B29)+(B30)</f>
        <v>0.23</v>
      </c>
    </row>
    <row r="32" spans="1:2" x14ac:dyDescent="0.25">
      <c r="A32" s="3" t="s">
        <v>27</v>
      </c>
      <c r="B32" s="2"/>
    </row>
    <row r="33" spans="1:2" x14ac:dyDescent="0.25">
      <c r="A33" s="3" t="s">
        <v>26</v>
      </c>
      <c r="B33" s="5">
        <f>1279.8</f>
        <v>1279.8</v>
      </c>
    </row>
    <row r="34" spans="1:2" x14ac:dyDescent="0.25">
      <c r="A34" s="3" t="s">
        <v>25</v>
      </c>
      <c r="B34" s="5">
        <f>180</f>
        <v>180</v>
      </c>
    </row>
    <row r="35" spans="1:2" x14ac:dyDescent="0.25">
      <c r="A35" s="3" t="s">
        <v>24</v>
      </c>
      <c r="B35" s="5">
        <f>40+4390+699.9</f>
        <v>5129.8999999999996</v>
      </c>
    </row>
    <row r="36" spans="1:2" x14ac:dyDescent="0.25">
      <c r="A36" s="3" t="s">
        <v>23</v>
      </c>
      <c r="B36" s="5">
        <f>2428</f>
        <v>2428</v>
      </c>
    </row>
    <row r="37" spans="1:2" x14ac:dyDescent="0.25">
      <c r="A37" s="3" t="s">
        <v>22</v>
      </c>
      <c r="B37" s="5">
        <f>523.9</f>
        <v>523.9</v>
      </c>
    </row>
    <row r="38" spans="1:2" x14ac:dyDescent="0.25">
      <c r="A38" s="3" t="s">
        <v>21</v>
      </c>
      <c r="B38" s="4">
        <f>(((((B32)+(B33))+(B34))+(B35))+(B36))+(B37)</f>
        <v>9541.6</v>
      </c>
    </row>
    <row r="39" spans="1:2" x14ac:dyDescent="0.25">
      <c r="A39" s="3" t="s">
        <v>20</v>
      </c>
      <c r="B39" s="2"/>
    </row>
    <row r="40" spans="1:2" x14ac:dyDescent="0.25">
      <c r="A40" s="3" t="s">
        <v>19</v>
      </c>
      <c r="B40" s="5">
        <f>857.75</f>
        <v>857.75</v>
      </c>
    </row>
    <row r="41" spans="1:2" x14ac:dyDescent="0.25">
      <c r="A41" s="3" t="s">
        <v>18</v>
      </c>
      <c r="B41" s="4">
        <f>(B39)+(B40)</f>
        <v>857.75</v>
      </c>
    </row>
    <row r="42" spans="1:2" x14ac:dyDescent="0.25">
      <c r="A42" s="3" t="s">
        <v>17</v>
      </c>
      <c r="B42" s="2"/>
    </row>
    <row r="43" spans="1:2" x14ac:dyDescent="0.25">
      <c r="A43" s="3" t="s">
        <v>16</v>
      </c>
      <c r="B43" s="5">
        <f>255.5</f>
        <v>255.5</v>
      </c>
    </row>
    <row r="44" spans="1:2" x14ac:dyDescent="0.25">
      <c r="A44" s="3" t="s">
        <v>15</v>
      </c>
      <c r="B44" s="5">
        <f>3.5</f>
        <v>3.5</v>
      </c>
    </row>
    <row r="45" spans="1:2" x14ac:dyDescent="0.25">
      <c r="A45" s="3" t="s">
        <v>14</v>
      </c>
      <c r="B45" s="5">
        <f>87</f>
        <v>87</v>
      </c>
    </row>
    <row r="46" spans="1:2" x14ac:dyDescent="0.25">
      <c r="A46" s="3" t="s">
        <v>13</v>
      </c>
      <c r="B46" s="5">
        <f>200</f>
        <v>200</v>
      </c>
    </row>
    <row r="47" spans="1:2" x14ac:dyDescent="0.25">
      <c r="A47" s="3" t="s">
        <v>12</v>
      </c>
      <c r="B47" s="5">
        <f>3</f>
        <v>3</v>
      </c>
    </row>
    <row r="48" spans="1:2" x14ac:dyDescent="0.25">
      <c r="A48" s="3" t="s">
        <v>11</v>
      </c>
      <c r="B48" s="5">
        <f>383.81</f>
        <v>383.81</v>
      </c>
    </row>
    <row r="49" spans="1:2" x14ac:dyDescent="0.25">
      <c r="A49" s="3" t="s">
        <v>10</v>
      </c>
      <c r="B49" s="4">
        <f>((((((B42)+(B43))+(B44))+(B45))+(B46))+(B47))+(B48)</f>
        <v>932.81</v>
      </c>
    </row>
    <row r="50" spans="1:2" x14ac:dyDescent="0.25">
      <c r="A50" s="3" t="s">
        <v>9</v>
      </c>
      <c r="B50" s="2"/>
    </row>
    <row r="51" spans="1:2" x14ac:dyDescent="0.25">
      <c r="A51" s="3" t="s">
        <v>8</v>
      </c>
      <c r="B51" s="5">
        <f>460.2</f>
        <v>460.2</v>
      </c>
    </row>
    <row r="52" spans="1:2" x14ac:dyDescent="0.25">
      <c r="A52" s="3" t="s">
        <v>7</v>
      </c>
      <c r="B52" s="4">
        <f>(B50)+(B51)</f>
        <v>460.2</v>
      </c>
    </row>
    <row r="53" spans="1:2" x14ac:dyDescent="0.25">
      <c r="A53" s="3" t="s">
        <v>6</v>
      </c>
      <c r="B53" s="4">
        <f>((((((((B22))+(B28)))+(B31))+(B38))+(B41))+(B49))+(B52)</f>
        <v>12711.970000000001</v>
      </c>
    </row>
    <row r="54" spans="1:2" x14ac:dyDescent="0.25">
      <c r="A54" s="3" t="s">
        <v>5</v>
      </c>
      <c r="B54" s="2"/>
    </row>
    <row r="55" spans="1:2" x14ac:dyDescent="0.25">
      <c r="A55" s="3" t="s">
        <v>4</v>
      </c>
      <c r="B55" s="5">
        <f>0</f>
        <v>0</v>
      </c>
    </row>
    <row r="56" spans="1:2" x14ac:dyDescent="0.25">
      <c r="A56" s="3" t="s">
        <v>3</v>
      </c>
      <c r="B56" s="5">
        <f>-35.29</f>
        <v>-35.29</v>
      </c>
    </row>
    <row r="57" spans="1:2" x14ac:dyDescent="0.25">
      <c r="A57" s="3" t="s">
        <v>2</v>
      </c>
      <c r="B57" s="4">
        <f>(B55)+(B56)</f>
        <v>-35.29</v>
      </c>
    </row>
    <row r="58" spans="1:2" x14ac:dyDescent="0.25">
      <c r="A58" s="3" t="s">
        <v>1</v>
      </c>
      <c r="B58" s="4">
        <f>((((B7)+(B18))-(0))-(B53))-(B57)</f>
        <v>-9698.5600000000013</v>
      </c>
    </row>
    <row r="59" spans="1:2" x14ac:dyDescent="0.25">
      <c r="A59" s="3"/>
      <c r="B59" s="2"/>
    </row>
    <row r="62" spans="1:2" x14ac:dyDescent="0.25">
      <c r="A62" s="13" t="s">
        <v>0</v>
      </c>
      <c r="B62" s="14"/>
    </row>
  </sheetData>
  <mergeCells count="4">
    <mergeCell ref="A62:B62"/>
    <mergeCell ref="A1:B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96BE-E971-4268-8353-022F733E526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947F-66C3-493D-BE0E-3900325B0E38}">
  <dimension ref="A1:H347"/>
  <sheetViews>
    <sheetView zoomScale="90" zoomScaleNormal="90" workbookViewId="0">
      <selection sqref="A1:H1"/>
    </sheetView>
  </sheetViews>
  <sheetFormatPr defaultRowHeight="15" x14ac:dyDescent="0.25"/>
  <cols>
    <col min="1" max="1" width="49.85546875" style="1" customWidth="1"/>
    <col min="2" max="2" width="20.5703125" style="1" customWidth="1"/>
    <col min="3" max="3" width="12" style="1" customWidth="1"/>
    <col min="4" max="4" width="14.5703125" style="1" customWidth="1"/>
    <col min="5" max="5" width="27.42578125" style="1" customWidth="1"/>
    <col min="6" max="6" width="77.28515625" style="1" customWidth="1"/>
    <col min="7" max="7" width="53.28515625" style="1" customWidth="1"/>
    <col min="8" max="8" width="14.85546875" style="1" bestFit="1" customWidth="1"/>
    <col min="9" max="16384" width="9.140625" style="1"/>
  </cols>
  <sheetData>
    <row r="1" spans="1:8" ht="18" x14ac:dyDescent="0.25">
      <c r="A1" s="15" t="s">
        <v>57</v>
      </c>
      <c r="B1" s="14"/>
      <c r="C1" s="14"/>
      <c r="D1" s="14"/>
      <c r="E1" s="14"/>
      <c r="F1" s="14"/>
      <c r="G1" s="14"/>
      <c r="H1" s="14"/>
    </row>
    <row r="2" spans="1:8" ht="18" x14ac:dyDescent="0.25">
      <c r="A2" s="15" t="s">
        <v>560</v>
      </c>
      <c r="B2" s="14"/>
      <c r="C2" s="14"/>
      <c r="D2" s="14"/>
      <c r="E2" s="14"/>
      <c r="F2" s="14"/>
      <c r="G2" s="14"/>
      <c r="H2" s="14"/>
    </row>
    <row r="3" spans="1:8" x14ac:dyDescent="0.25">
      <c r="A3" s="16" t="s">
        <v>55</v>
      </c>
      <c r="B3" s="14"/>
      <c r="C3" s="14"/>
      <c r="D3" s="14"/>
      <c r="E3" s="14"/>
      <c r="F3" s="14"/>
      <c r="G3" s="14"/>
      <c r="H3" s="14"/>
    </row>
    <row r="5" spans="1:8" ht="24.75" x14ac:dyDescent="0.25">
      <c r="B5" s="6" t="s">
        <v>559</v>
      </c>
      <c r="C5" s="6" t="s">
        <v>558</v>
      </c>
      <c r="D5" s="6" t="s">
        <v>557</v>
      </c>
      <c r="E5" s="6" t="s">
        <v>556</v>
      </c>
      <c r="F5" s="6" t="s">
        <v>555</v>
      </c>
      <c r="G5" s="6" t="s">
        <v>554</v>
      </c>
      <c r="H5" s="6" t="s">
        <v>553</v>
      </c>
    </row>
    <row r="6" spans="1:8" x14ac:dyDescent="0.25">
      <c r="A6" s="9" t="s">
        <v>552</v>
      </c>
    </row>
    <row r="7" spans="1:8" x14ac:dyDescent="0.25">
      <c r="B7" s="12" t="s">
        <v>81</v>
      </c>
    </row>
    <row r="8" spans="1:8" x14ac:dyDescent="0.25">
      <c r="B8" s="12" t="s">
        <v>91</v>
      </c>
      <c r="C8" s="12" t="s">
        <v>65</v>
      </c>
      <c r="D8" s="12" t="s">
        <v>551</v>
      </c>
      <c r="E8" s="12"/>
      <c r="F8" s="12" t="s">
        <v>550</v>
      </c>
      <c r="G8" s="11" t="s">
        <v>62</v>
      </c>
      <c r="H8" s="10">
        <v>62.38</v>
      </c>
    </row>
    <row r="9" spans="1:8" x14ac:dyDescent="0.25">
      <c r="A9" s="9" t="s">
        <v>549</v>
      </c>
      <c r="H9" s="8">
        <v>62.38</v>
      </c>
    </row>
    <row r="10" spans="1:8" x14ac:dyDescent="0.25">
      <c r="A10" s="9" t="s">
        <v>548</v>
      </c>
      <c r="H10" s="8">
        <v>62.38</v>
      </c>
    </row>
    <row r="11" spans="1:8" x14ac:dyDescent="0.25">
      <c r="A11" s="9" t="s">
        <v>547</v>
      </c>
    </row>
    <row r="12" spans="1:8" x14ac:dyDescent="0.25">
      <c r="A12" s="9" t="s">
        <v>546</v>
      </c>
    </row>
    <row r="13" spans="1:8" x14ac:dyDescent="0.25">
      <c r="B13" s="12" t="s">
        <v>81</v>
      </c>
    </row>
    <row r="14" spans="1:8" x14ac:dyDescent="0.25">
      <c r="B14" s="12" t="s">
        <v>152</v>
      </c>
      <c r="C14" s="12" t="s">
        <v>110</v>
      </c>
      <c r="D14" s="12" t="s">
        <v>462</v>
      </c>
      <c r="E14" s="12" t="s">
        <v>541</v>
      </c>
      <c r="F14" s="12" t="s">
        <v>540</v>
      </c>
      <c r="G14" s="12" t="s">
        <v>539</v>
      </c>
      <c r="H14" s="10">
        <v>138</v>
      </c>
    </row>
    <row r="15" spans="1:8" x14ac:dyDescent="0.25">
      <c r="B15" s="12" t="s">
        <v>91</v>
      </c>
      <c r="C15" s="12" t="s">
        <v>110</v>
      </c>
      <c r="D15" s="12" t="s">
        <v>545</v>
      </c>
      <c r="E15" s="12" t="s">
        <v>541</v>
      </c>
      <c r="F15" s="12" t="s">
        <v>543</v>
      </c>
      <c r="G15" s="12" t="s">
        <v>539</v>
      </c>
      <c r="H15" s="10">
        <v>138</v>
      </c>
    </row>
    <row r="16" spans="1:8" x14ac:dyDescent="0.25">
      <c r="B16" s="12" t="s">
        <v>193</v>
      </c>
      <c r="C16" s="12" t="s">
        <v>110</v>
      </c>
      <c r="D16" s="12" t="s">
        <v>544</v>
      </c>
      <c r="E16" s="12" t="s">
        <v>541</v>
      </c>
      <c r="F16" s="12" t="s">
        <v>543</v>
      </c>
      <c r="G16" s="12" t="s">
        <v>539</v>
      </c>
      <c r="H16" s="10">
        <v>138</v>
      </c>
    </row>
    <row r="17" spans="1:8" x14ac:dyDescent="0.25">
      <c r="B17" s="12" t="s">
        <v>179</v>
      </c>
      <c r="C17" s="12" t="s">
        <v>110</v>
      </c>
      <c r="D17" s="12" t="s">
        <v>542</v>
      </c>
      <c r="E17" s="12" t="s">
        <v>541</v>
      </c>
      <c r="F17" s="12" t="s">
        <v>540</v>
      </c>
      <c r="G17" s="12" t="s">
        <v>539</v>
      </c>
      <c r="H17" s="10">
        <v>138</v>
      </c>
    </row>
    <row r="18" spans="1:8" x14ac:dyDescent="0.25">
      <c r="A18" s="9" t="s">
        <v>538</v>
      </c>
      <c r="H18" s="8">
        <v>552</v>
      </c>
    </row>
    <row r="19" spans="1:8" x14ac:dyDescent="0.25">
      <c r="A19" s="9" t="s">
        <v>537</v>
      </c>
    </row>
    <row r="20" spans="1:8" x14ac:dyDescent="0.25">
      <c r="B20" s="12" t="s">
        <v>81</v>
      </c>
    </row>
    <row r="21" spans="1:8" x14ac:dyDescent="0.25">
      <c r="B21" s="12" t="s">
        <v>134</v>
      </c>
      <c r="C21" s="12" t="s">
        <v>110</v>
      </c>
      <c r="D21" s="12" t="s">
        <v>536</v>
      </c>
      <c r="E21" s="12" t="s">
        <v>535</v>
      </c>
      <c r="F21" s="12" t="s">
        <v>534</v>
      </c>
      <c r="G21" s="12" t="s">
        <v>123</v>
      </c>
      <c r="H21" s="10">
        <v>180</v>
      </c>
    </row>
    <row r="22" spans="1:8" x14ac:dyDescent="0.25">
      <c r="A22" s="9" t="s">
        <v>533</v>
      </c>
      <c r="H22" s="8">
        <v>180</v>
      </c>
    </row>
    <row r="23" spans="1:8" x14ac:dyDescent="0.25">
      <c r="A23" s="9" t="s">
        <v>532</v>
      </c>
    </row>
    <row r="24" spans="1:8" x14ac:dyDescent="0.25">
      <c r="B24" s="12" t="s">
        <v>81</v>
      </c>
    </row>
    <row r="25" spans="1:8" x14ac:dyDescent="0.25">
      <c r="B25" s="12" t="s">
        <v>80</v>
      </c>
      <c r="C25" s="12" t="s">
        <v>110</v>
      </c>
      <c r="D25" s="12" t="s">
        <v>531</v>
      </c>
      <c r="E25" s="12" t="s">
        <v>530</v>
      </c>
      <c r="F25" s="12" t="s">
        <v>529</v>
      </c>
      <c r="G25" s="12" t="s">
        <v>123</v>
      </c>
      <c r="H25" s="10">
        <v>80</v>
      </c>
    </row>
    <row r="26" spans="1:8" x14ac:dyDescent="0.25">
      <c r="A26" s="9" t="s">
        <v>528</v>
      </c>
      <c r="H26" s="8">
        <v>80</v>
      </c>
    </row>
    <row r="27" spans="1:8" x14ac:dyDescent="0.25">
      <c r="A27" s="9" t="s">
        <v>527</v>
      </c>
    </row>
    <row r="28" spans="1:8" x14ac:dyDescent="0.25">
      <c r="B28" s="12" t="s">
        <v>81</v>
      </c>
    </row>
    <row r="29" spans="1:8" x14ac:dyDescent="0.25">
      <c r="B29" s="12" t="s">
        <v>249</v>
      </c>
      <c r="C29" s="12" t="s">
        <v>110</v>
      </c>
      <c r="D29" s="12" t="s">
        <v>319</v>
      </c>
      <c r="E29" s="12" t="s">
        <v>318</v>
      </c>
      <c r="F29" s="12" t="s">
        <v>526</v>
      </c>
      <c r="G29" s="12" t="s">
        <v>106</v>
      </c>
      <c r="H29" s="10">
        <v>15</v>
      </c>
    </row>
    <row r="30" spans="1:8" x14ac:dyDescent="0.25">
      <c r="B30" s="12" t="s">
        <v>372</v>
      </c>
      <c r="C30" s="12" t="s">
        <v>110</v>
      </c>
      <c r="D30" s="12" t="s">
        <v>525</v>
      </c>
      <c r="E30" s="12" t="s">
        <v>318</v>
      </c>
      <c r="F30" s="12" t="s">
        <v>524</v>
      </c>
      <c r="G30" s="12" t="s">
        <v>106</v>
      </c>
      <c r="H30" s="10">
        <v>30</v>
      </c>
    </row>
    <row r="31" spans="1:8" x14ac:dyDescent="0.25">
      <c r="A31" s="9" t="s">
        <v>523</v>
      </c>
      <c r="H31" s="8">
        <v>45</v>
      </c>
    </row>
    <row r="32" spans="1:8" x14ac:dyDescent="0.25">
      <c r="A32" s="9" t="s">
        <v>522</v>
      </c>
      <c r="H32" s="8">
        <v>857</v>
      </c>
    </row>
    <row r="33" spans="1:8" x14ac:dyDescent="0.25">
      <c r="A33" s="9" t="s">
        <v>521</v>
      </c>
    </row>
    <row r="34" spans="1:8" x14ac:dyDescent="0.25">
      <c r="A34" s="9" t="s">
        <v>520</v>
      </c>
    </row>
    <row r="35" spans="1:8" x14ac:dyDescent="0.25">
      <c r="B35" s="12" t="s">
        <v>101</v>
      </c>
      <c r="C35" s="12" t="s">
        <v>65</v>
      </c>
      <c r="D35" s="12" t="s">
        <v>519</v>
      </c>
      <c r="E35" s="12"/>
      <c r="F35" s="12" t="s">
        <v>518</v>
      </c>
      <c r="G35" s="11" t="s">
        <v>62</v>
      </c>
      <c r="H35" s="10">
        <v>0.23</v>
      </c>
    </row>
    <row r="36" spans="1:8" x14ac:dyDescent="0.25">
      <c r="A36" s="9" t="s">
        <v>517</v>
      </c>
      <c r="H36" s="8">
        <v>0.23</v>
      </c>
    </row>
    <row r="37" spans="1:8" x14ac:dyDescent="0.25">
      <c r="A37" s="9" t="s">
        <v>516</v>
      </c>
      <c r="H37" s="8">
        <v>0.23</v>
      </c>
    </row>
    <row r="38" spans="1:8" x14ac:dyDescent="0.25">
      <c r="A38" s="9" t="s">
        <v>515</v>
      </c>
    </row>
    <row r="39" spans="1:8" x14ac:dyDescent="0.25">
      <c r="A39" s="9" t="s">
        <v>514</v>
      </c>
    </row>
    <row r="40" spans="1:8" x14ac:dyDescent="0.25">
      <c r="B40" s="12" t="s">
        <v>81</v>
      </c>
    </row>
    <row r="41" spans="1:8" x14ac:dyDescent="0.25">
      <c r="B41" s="12" t="s">
        <v>120</v>
      </c>
      <c r="C41" s="12" t="s">
        <v>110</v>
      </c>
      <c r="D41" s="12" t="s">
        <v>513</v>
      </c>
      <c r="E41" s="12" t="s">
        <v>512</v>
      </c>
      <c r="F41" s="12" t="s">
        <v>511</v>
      </c>
      <c r="G41" s="12" t="s">
        <v>123</v>
      </c>
      <c r="H41" s="10">
        <v>9.5</v>
      </c>
    </row>
    <row r="42" spans="1:8" x14ac:dyDescent="0.25">
      <c r="B42" s="12" t="s">
        <v>152</v>
      </c>
      <c r="C42" s="12" t="s">
        <v>110</v>
      </c>
      <c r="D42" s="12" t="s">
        <v>510</v>
      </c>
      <c r="E42" s="12" t="s">
        <v>315</v>
      </c>
      <c r="F42" s="12" t="s">
        <v>509</v>
      </c>
      <c r="G42" s="12" t="s">
        <v>123</v>
      </c>
      <c r="H42" s="10">
        <v>32.700000000000003</v>
      </c>
    </row>
    <row r="43" spans="1:8" x14ac:dyDescent="0.25">
      <c r="B43" s="12" t="s">
        <v>98</v>
      </c>
      <c r="C43" s="12" t="s">
        <v>65</v>
      </c>
      <c r="D43" s="12" t="s">
        <v>508</v>
      </c>
      <c r="E43" s="12"/>
      <c r="F43" s="12" t="s">
        <v>499</v>
      </c>
      <c r="G43" s="11" t="s">
        <v>62</v>
      </c>
      <c r="H43" s="10">
        <v>70</v>
      </c>
    </row>
    <row r="44" spans="1:8" x14ac:dyDescent="0.25">
      <c r="B44" s="12" t="s">
        <v>98</v>
      </c>
      <c r="C44" s="12" t="s">
        <v>65</v>
      </c>
      <c r="D44" s="12" t="s">
        <v>507</v>
      </c>
      <c r="E44" s="12"/>
      <c r="F44" s="12" t="s">
        <v>499</v>
      </c>
      <c r="G44" s="11" t="s">
        <v>62</v>
      </c>
      <c r="H44" s="10">
        <v>604</v>
      </c>
    </row>
    <row r="45" spans="1:8" x14ac:dyDescent="0.25">
      <c r="B45" s="12" t="s">
        <v>98</v>
      </c>
      <c r="C45" s="12" t="s">
        <v>110</v>
      </c>
      <c r="D45" s="12" t="s">
        <v>506</v>
      </c>
      <c r="E45" s="12" t="s">
        <v>505</v>
      </c>
      <c r="F45" s="12" t="s">
        <v>499</v>
      </c>
      <c r="G45" s="12" t="s">
        <v>498</v>
      </c>
      <c r="H45" s="10">
        <v>390</v>
      </c>
    </row>
    <row r="46" spans="1:8" x14ac:dyDescent="0.25">
      <c r="B46" s="12" t="s">
        <v>127</v>
      </c>
      <c r="C46" s="12" t="s">
        <v>110</v>
      </c>
      <c r="D46" s="12" t="s">
        <v>500</v>
      </c>
      <c r="E46" s="12" t="s">
        <v>450</v>
      </c>
      <c r="F46" s="12" t="s">
        <v>504</v>
      </c>
      <c r="G46" s="12" t="s">
        <v>498</v>
      </c>
      <c r="H46" s="10">
        <v>-604</v>
      </c>
    </row>
    <row r="47" spans="1:8" x14ac:dyDescent="0.25">
      <c r="B47" s="12" t="s">
        <v>127</v>
      </c>
      <c r="C47" s="12" t="s">
        <v>110</v>
      </c>
      <c r="D47" s="12" t="s">
        <v>502</v>
      </c>
      <c r="E47" s="12" t="s">
        <v>501</v>
      </c>
      <c r="F47" s="12" t="s">
        <v>503</v>
      </c>
      <c r="G47" s="12" t="s">
        <v>498</v>
      </c>
      <c r="H47" s="10">
        <v>-70</v>
      </c>
    </row>
    <row r="48" spans="1:8" x14ac:dyDescent="0.25">
      <c r="B48" s="12" t="s">
        <v>127</v>
      </c>
      <c r="C48" s="12" t="s">
        <v>110</v>
      </c>
      <c r="D48" s="12" t="s">
        <v>502</v>
      </c>
      <c r="E48" s="12" t="s">
        <v>501</v>
      </c>
      <c r="F48" s="12" t="s">
        <v>499</v>
      </c>
      <c r="G48" s="12" t="s">
        <v>498</v>
      </c>
      <c r="H48" s="10">
        <v>70</v>
      </c>
    </row>
    <row r="49" spans="1:8" x14ac:dyDescent="0.25">
      <c r="B49" s="12" t="s">
        <v>127</v>
      </c>
      <c r="C49" s="12" t="s">
        <v>110</v>
      </c>
      <c r="D49" s="12" t="s">
        <v>500</v>
      </c>
      <c r="E49" s="12" t="s">
        <v>450</v>
      </c>
      <c r="F49" s="12" t="s">
        <v>499</v>
      </c>
      <c r="G49" s="12" t="s">
        <v>498</v>
      </c>
      <c r="H49" s="10">
        <v>604</v>
      </c>
    </row>
    <row r="50" spans="1:8" x14ac:dyDescent="0.25">
      <c r="B50" s="12" t="s">
        <v>127</v>
      </c>
      <c r="C50" s="12" t="s">
        <v>110</v>
      </c>
      <c r="D50" s="12" t="s">
        <v>495</v>
      </c>
      <c r="E50" s="12" t="s">
        <v>494</v>
      </c>
      <c r="F50" s="12" t="s">
        <v>497</v>
      </c>
      <c r="G50" s="12" t="s">
        <v>123</v>
      </c>
      <c r="H50" s="10">
        <v>16</v>
      </c>
    </row>
    <row r="51" spans="1:8" x14ac:dyDescent="0.25">
      <c r="B51" s="12" t="s">
        <v>127</v>
      </c>
      <c r="C51" s="12" t="s">
        <v>110</v>
      </c>
      <c r="D51" s="12" t="s">
        <v>495</v>
      </c>
      <c r="E51" s="12" t="s">
        <v>494</v>
      </c>
      <c r="F51" s="12" t="s">
        <v>496</v>
      </c>
      <c r="G51" s="12" t="s">
        <v>123</v>
      </c>
      <c r="H51" s="10">
        <v>15</v>
      </c>
    </row>
    <row r="52" spans="1:8" x14ac:dyDescent="0.25">
      <c r="B52" s="12" t="s">
        <v>127</v>
      </c>
      <c r="C52" s="12" t="s">
        <v>110</v>
      </c>
      <c r="D52" s="12" t="s">
        <v>495</v>
      </c>
      <c r="E52" s="12" t="s">
        <v>494</v>
      </c>
      <c r="F52" s="12" t="s">
        <v>493</v>
      </c>
      <c r="G52" s="12" t="s">
        <v>123</v>
      </c>
      <c r="H52" s="10">
        <v>20</v>
      </c>
    </row>
    <row r="53" spans="1:8" x14ac:dyDescent="0.25">
      <c r="B53" s="12" t="s">
        <v>127</v>
      </c>
      <c r="C53" s="12" t="s">
        <v>110</v>
      </c>
      <c r="D53" s="12" t="s">
        <v>495</v>
      </c>
      <c r="E53" s="12" t="s">
        <v>494</v>
      </c>
      <c r="F53" s="12" t="s">
        <v>493</v>
      </c>
      <c r="G53" s="12" t="s">
        <v>123</v>
      </c>
      <c r="H53" s="10">
        <v>20</v>
      </c>
    </row>
    <row r="54" spans="1:8" x14ac:dyDescent="0.25">
      <c r="B54" s="12" t="s">
        <v>111</v>
      </c>
      <c r="C54" s="12" t="s">
        <v>110</v>
      </c>
      <c r="D54" s="12" t="s">
        <v>492</v>
      </c>
      <c r="E54" s="12" t="s">
        <v>491</v>
      </c>
      <c r="F54" s="12" t="s">
        <v>490</v>
      </c>
      <c r="G54" s="12" t="s">
        <v>130</v>
      </c>
      <c r="H54" s="10">
        <v>11</v>
      </c>
    </row>
    <row r="55" spans="1:8" x14ac:dyDescent="0.25">
      <c r="B55" s="12" t="s">
        <v>134</v>
      </c>
      <c r="C55" s="12" t="s">
        <v>110</v>
      </c>
      <c r="D55" s="12" t="s">
        <v>459</v>
      </c>
      <c r="E55" s="12" t="s">
        <v>315</v>
      </c>
      <c r="F55" s="12" t="s">
        <v>489</v>
      </c>
      <c r="G55" s="12" t="s">
        <v>123</v>
      </c>
      <c r="H55" s="10">
        <v>21.8</v>
      </c>
    </row>
    <row r="56" spans="1:8" x14ac:dyDescent="0.25">
      <c r="B56" s="12" t="s">
        <v>184</v>
      </c>
      <c r="C56" s="12" t="s">
        <v>110</v>
      </c>
      <c r="D56" s="12" t="s">
        <v>397</v>
      </c>
      <c r="E56" s="12" t="s">
        <v>396</v>
      </c>
      <c r="F56" s="12" t="s">
        <v>488</v>
      </c>
      <c r="G56" s="12" t="s">
        <v>130</v>
      </c>
      <c r="H56" s="10">
        <v>9</v>
      </c>
    </row>
    <row r="57" spans="1:8" x14ac:dyDescent="0.25">
      <c r="B57" s="12" t="s">
        <v>249</v>
      </c>
      <c r="C57" s="12" t="s">
        <v>110</v>
      </c>
      <c r="D57" s="12" t="s">
        <v>487</v>
      </c>
      <c r="E57" s="12" t="s">
        <v>335</v>
      </c>
      <c r="F57" s="12" t="s">
        <v>486</v>
      </c>
      <c r="G57" s="12" t="s">
        <v>106</v>
      </c>
      <c r="H57" s="10">
        <v>26.8</v>
      </c>
    </row>
    <row r="58" spans="1:8" x14ac:dyDescent="0.25">
      <c r="B58" s="12" t="s">
        <v>179</v>
      </c>
      <c r="C58" s="12" t="s">
        <v>110</v>
      </c>
      <c r="D58" s="12" t="s">
        <v>485</v>
      </c>
      <c r="E58" s="12" t="s">
        <v>484</v>
      </c>
      <c r="F58" s="12" t="s">
        <v>483</v>
      </c>
      <c r="G58" s="12" t="s">
        <v>106</v>
      </c>
      <c r="H58" s="10">
        <v>3</v>
      </c>
    </row>
    <row r="59" spans="1:8" x14ac:dyDescent="0.25">
      <c r="B59" s="12" t="s">
        <v>80</v>
      </c>
      <c r="C59" s="12" t="s">
        <v>110</v>
      </c>
      <c r="D59" s="12" t="s">
        <v>482</v>
      </c>
      <c r="E59" s="12" t="s">
        <v>315</v>
      </c>
      <c r="F59" s="12" t="s">
        <v>481</v>
      </c>
      <c r="G59" s="12" t="s">
        <v>123</v>
      </c>
      <c r="H59" s="10">
        <v>16</v>
      </c>
    </row>
    <row r="60" spans="1:8" x14ac:dyDescent="0.25">
      <c r="B60" s="12" t="s">
        <v>167</v>
      </c>
      <c r="C60" s="12" t="s">
        <v>110</v>
      </c>
      <c r="D60" s="12" t="s">
        <v>316</v>
      </c>
      <c r="E60" s="12" t="s">
        <v>315</v>
      </c>
      <c r="F60" s="12" t="s">
        <v>480</v>
      </c>
      <c r="G60" s="12" t="s">
        <v>106</v>
      </c>
      <c r="H60" s="10">
        <v>15</v>
      </c>
    </row>
    <row r="61" spans="1:8" x14ac:dyDescent="0.25">
      <c r="A61" s="9" t="s">
        <v>479</v>
      </c>
      <c r="H61" s="8">
        <v>1279.8</v>
      </c>
    </row>
    <row r="62" spans="1:8" x14ac:dyDescent="0.25">
      <c r="A62" s="9" t="s">
        <v>478</v>
      </c>
    </row>
    <row r="63" spans="1:8" x14ac:dyDescent="0.25">
      <c r="B63" s="12" t="s">
        <v>81</v>
      </c>
    </row>
    <row r="64" spans="1:8" x14ac:dyDescent="0.25">
      <c r="B64" s="12" t="s">
        <v>91</v>
      </c>
      <c r="C64" s="12" t="s">
        <v>110</v>
      </c>
      <c r="D64" s="12" t="s">
        <v>477</v>
      </c>
      <c r="E64" s="12" t="s">
        <v>466</v>
      </c>
      <c r="F64" s="12" t="s">
        <v>476</v>
      </c>
      <c r="G64" s="12" t="s">
        <v>130</v>
      </c>
      <c r="H64" s="10">
        <v>30</v>
      </c>
    </row>
    <row r="65" spans="1:8" x14ac:dyDescent="0.25">
      <c r="B65" s="12" t="s">
        <v>98</v>
      </c>
      <c r="C65" s="12" t="s">
        <v>110</v>
      </c>
      <c r="D65" s="12" t="s">
        <v>475</v>
      </c>
      <c r="E65" s="12" t="s">
        <v>466</v>
      </c>
      <c r="F65" s="12" t="s">
        <v>474</v>
      </c>
      <c r="G65" s="12" t="s">
        <v>130</v>
      </c>
      <c r="H65" s="10">
        <v>30</v>
      </c>
    </row>
    <row r="66" spans="1:8" x14ac:dyDescent="0.25">
      <c r="B66" s="12" t="s">
        <v>193</v>
      </c>
      <c r="C66" s="12" t="s">
        <v>110</v>
      </c>
      <c r="D66" s="12" t="s">
        <v>473</v>
      </c>
      <c r="E66" s="12" t="s">
        <v>466</v>
      </c>
      <c r="F66" s="12" t="s">
        <v>472</v>
      </c>
      <c r="G66" s="12" t="s">
        <v>130</v>
      </c>
      <c r="H66" s="10">
        <v>30</v>
      </c>
    </row>
    <row r="67" spans="1:8" x14ac:dyDescent="0.25">
      <c r="B67" s="12" t="s">
        <v>179</v>
      </c>
      <c r="C67" s="12" t="s">
        <v>110</v>
      </c>
      <c r="D67" s="12" t="s">
        <v>471</v>
      </c>
      <c r="E67" s="12" t="s">
        <v>466</v>
      </c>
      <c r="F67" s="12" t="s">
        <v>470</v>
      </c>
      <c r="G67" s="12" t="s">
        <v>130</v>
      </c>
      <c r="H67" s="10">
        <v>30</v>
      </c>
    </row>
    <row r="68" spans="1:8" x14ac:dyDescent="0.25">
      <c r="B68" s="12" t="s">
        <v>179</v>
      </c>
      <c r="C68" s="12" t="s">
        <v>110</v>
      </c>
      <c r="D68" s="12" t="s">
        <v>469</v>
      </c>
      <c r="E68" s="12" t="s">
        <v>466</v>
      </c>
      <c r="F68" s="12" t="s">
        <v>468</v>
      </c>
      <c r="G68" s="12" t="s">
        <v>130</v>
      </c>
      <c r="H68" s="10">
        <v>30</v>
      </c>
    </row>
    <row r="69" spans="1:8" x14ac:dyDescent="0.25">
      <c r="B69" s="12" t="s">
        <v>167</v>
      </c>
      <c r="C69" s="12" t="s">
        <v>110</v>
      </c>
      <c r="D69" s="12" t="s">
        <v>467</v>
      </c>
      <c r="E69" s="12" t="s">
        <v>466</v>
      </c>
      <c r="F69" s="12" t="s">
        <v>465</v>
      </c>
      <c r="G69" s="12" t="s">
        <v>130</v>
      </c>
      <c r="H69" s="10">
        <v>30</v>
      </c>
    </row>
    <row r="70" spans="1:8" x14ac:dyDescent="0.25">
      <c r="A70" s="9" t="s">
        <v>464</v>
      </c>
      <c r="H70" s="8">
        <v>180</v>
      </c>
    </row>
    <row r="71" spans="1:8" x14ac:dyDescent="0.25">
      <c r="A71" s="9" t="s">
        <v>463</v>
      </c>
    </row>
    <row r="72" spans="1:8" x14ac:dyDescent="0.25">
      <c r="A72" s="9"/>
      <c r="B72" s="12" t="s">
        <v>81</v>
      </c>
    </row>
    <row r="73" spans="1:8" x14ac:dyDescent="0.25">
      <c r="B73" s="12" t="s">
        <v>152</v>
      </c>
      <c r="C73" s="12" t="s">
        <v>110</v>
      </c>
      <c r="D73" s="12" t="s">
        <v>462</v>
      </c>
      <c r="E73" s="12" t="s">
        <v>455</v>
      </c>
      <c r="F73" s="12" t="s">
        <v>454</v>
      </c>
      <c r="G73" s="12" t="s">
        <v>130</v>
      </c>
      <c r="H73" s="10">
        <v>800</v>
      </c>
    </row>
    <row r="74" spans="1:8" x14ac:dyDescent="0.25">
      <c r="B74" s="12" t="s">
        <v>134</v>
      </c>
      <c r="C74" s="12" t="s">
        <v>110</v>
      </c>
      <c r="D74" s="12" t="s">
        <v>461</v>
      </c>
      <c r="E74" s="12" t="s">
        <v>332</v>
      </c>
      <c r="F74" s="12" t="s">
        <v>460</v>
      </c>
      <c r="G74" s="12" t="s">
        <v>106</v>
      </c>
      <c r="H74" s="10">
        <v>40</v>
      </c>
    </row>
    <row r="75" spans="1:8" x14ac:dyDescent="0.25">
      <c r="B75" s="12" t="s">
        <v>134</v>
      </c>
      <c r="C75" s="12" t="s">
        <v>110</v>
      </c>
      <c r="D75" s="12" t="s">
        <v>459</v>
      </c>
      <c r="E75" s="12" t="s">
        <v>455</v>
      </c>
      <c r="F75" s="12" t="s">
        <v>454</v>
      </c>
      <c r="G75" s="12" t="s">
        <v>130</v>
      </c>
      <c r="H75" s="10">
        <v>800</v>
      </c>
    </row>
    <row r="76" spans="1:8" x14ac:dyDescent="0.25">
      <c r="B76" s="12" t="s">
        <v>179</v>
      </c>
      <c r="C76" s="12" t="s">
        <v>110</v>
      </c>
      <c r="D76" s="12" t="s">
        <v>458</v>
      </c>
      <c r="E76" s="12" t="s">
        <v>455</v>
      </c>
      <c r="F76" s="12" t="s">
        <v>454</v>
      </c>
      <c r="G76" s="12" t="s">
        <v>130</v>
      </c>
      <c r="H76" s="10">
        <v>390</v>
      </c>
    </row>
    <row r="77" spans="1:8" x14ac:dyDescent="0.25">
      <c r="B77" s="12" t="s">
        <v>80</v>
      </c>
      <c r="C77" s="12" t="s">
        <v>110</v>
      </c>
      <c r="D77" s="12" t="s">
        <v>457</v>
      </c>
      <c r="E77" s="12" t="s">
        <v>455</v>
      </c>
      <c r="F77" s="12" t="s">
        <v>454</v>
      </c>
      <c r="G77" s="12" t="s">
        <v>130</v>
      </c>
      <c r="H77" s="10">
        <v>1200</v>
      </c>
    </row>
    <row r="78" spans="1:8" x14ac:dyDescent="0.25">
      <c r="B78" s="12" t="s">
        <v>167</v>
      </c>
      <c r="C78" s="12" t="s">
        <v>110</v>
      </c>
      <c r="D78" s="12" t="s">
        <v>456</v>
      </c>
      <c r="E78" s="12" t="s">
        <v>455</v>
      </c>
      <c r="F78" s="12" t="s">
        <v>454</v>
      </c>
      <c r="G78" s="12" t="s">
        <v>130</v>
      </c>
      <c r="H78" s="10">
        <v>1200</v>
      </c>
    </row>
    <row r="79" spans="1:8" x14ac:dyDescent="0.25">
      <c r="B79" s="12" t="s">
        <v>288</v>
      </c>
      <c r="C79" s="12" t="s">
        <v>110</v>
      </c>
      <c r="D79" s="12" t="s">
        <v>453</v>
      </c>
      <c r="E79" s="12" t="s">
        <v>450</v>
      </c>
      <c r="F79" s="12" t="s">
        <v>452</v>
      </c>
      <c r="G79" s="12" t="s">
        <v>130</v>
      </c>
      <c r="H79" s="10">
        <v>650</v>
      </c>
    </row>
    <row r="80" spans="1:8" x14ac:dyDescent="0.25">
      <c r="B80" s="12" t="s">
        <v>80</v>
      </c>
      <c r="C80" s="12" t="s">
        <v>110</v>
      </c>
      <c r="D80" s="12" t="s">
        <v>451</v>
      </c>
      <c r="E80" s="12" t="s">
        <v>450</v>
      </c>
      <c r="F80" s="12" t="s">
        <v>449</v>
      </c>
      <c r="G80" s="12" t="s">
        <v>106</v>
      </c>
      <c r="H80" s="10">
        <v>49.9</v>
      </c>
    </row>
    <row r="81" spans="1:8" x14ac:dyDescent="0.25">
      <c r="A81" s="9" t="s">
        <v>448</v>
      </c>
      <c r="H81" s="8">
        <v>5129.8999999999996</v>
      </c>
    </row>
    <row r="82" spans="1:8" x14ac:dyDescent="0.25">
      <c r="A82" s="9" t="s">
        <v>447</v>
      </c>
    </row>
    <row r="83" spans="1:8" x14ac:dyDescent="0.25">
      <c r="B83" s="12" t="s">
        <v>81</v>
      </c>
    </row>
    <row r="84" spans="1:8" x14ac:dyDescent="0.25">
      <c r="B84" s="12" t="s">
        <v>101</v>
      </c>
      <c r="C84" s="12" t="s">
        <v>110</v>
      </c>
      <c r="D84" s="12" t="s">
        <v>444</v>
      </c>
      <c r="E84" s="12" t="s">
        <v>443</v>
      </c>
      <c r="F84" s="12" t="s">
        <v>446</v>
      </c>
      <c r="G84" s="12" t="s">
        <v>106</v>
      </c>
      <c r="H84" s="10">
        <v>82</v>
      </c>
    </row>
    <row r="85" spans="1:8" x14ac:dyDescent="0.25">
      <c r="B85" s="12" t="s">
        <v>101</v>
      </c>
      <c r="C85" s="12" t="s">
        <v>110</v>
      </c>
      <c r="D85" s="12" t="s">
        <v>444</v>
      </c>
      <c r="E85" s="12" t="s">
        <v>443</v>
      </c>
      <c r="F85" s="12" t="s">
        <v>445</v>
      </c>
      <c r="G85" s="12" t="s">
        <v>106</v>
      </c>
      <c r="H85" s="10">
        <v>78</v>
      </c>
    </row>
    <row r="86" spans="1:8" x14ac:dyDescent="0.25">
      <c r="B86" s="12" t="s">
        <v>101</v>
      </c>
      <c r="C86" s="12" t="s">
        <v>110</v>
      </c>
      <c r="D86" s="12" t="s">
        <v>441</v>
      </c>
      <c r="E86" s="12" t="s">
        <v>364</v>
      </c>
      <c r="F86" s="12" t="s">
        <v>367</v>
      </c>
      <c r="G86" s="12" t="s">
        <v>106</v>
      </c>
      <c r="H86" s="10">
        <v>34</v>
      </c>
    </row>
    <row r="87" spans="1:8" x14ac:dyDescent="0.25">
      <c r="B87" s="12" t="s">
        <v>101</v>
      </c>
      <c r="C87" s="12" t="s">
        <v>110</v>
      </c>
      <c r="D87" s="12" t="s">
        <v>444</v>
      </c>
      <c r="E87" s="12" t="s">
        <v>443</v>
      </c>
      <c r="F87" s="12" t="s">
        <v>442</v>
      </c>
      <c r="G87" s="12" t="s">
        <v>106</v>
      </c>
      <c r="H87" s="10">
        <v>63</v>
      </c>
    </row>
    <row r="88" spans="1:8" x14ac:dyDescent="0.25">
      <c r="B88" s="12" t="s">
        <v>101</v>
      </c>
      <c r="C88" s="12" t="s">
        <v>110</v>
      </c>
      <c r="D88" s="12" t="s">
        <v>441</v>
      </c>
      <c r="E88" s="12" t="s">
        <v>364</v>
      </c>
      <c r="F88" s="12" t="s">
        <v>399</v>
      </c>
      <c r="G88" s="12" t="s">
        <v>106</v>
      </c>
      <c r="H88" s="10">
        <v>34</v>
      </c>
    </row>
    <row r="89" spans="1:8" x14ac:dyDescent="0.25">
      <c r="B89" s="12" t="s">
        <v>120</v>
      </c>
      <c r="C89" s="12" t="s">
        <v>110</v>
      </c>
      <c r="D89" s="12" t="s">
        <v>440</v>
      </c>
      <c r="E89" s="12" t="s">
        <v>439</v>
      </c>
      <c r="F89" s="12" t="s">
        <v>438</v>
      </c>
      <c r="G89" s="12" t="s">
        <v>106</v>
      </c>
      <c r="H89" s="10">
        <v>32</v>
      </c>
    </row>
    <row r="90" spans="1:8" x14ac:dyDescent="0.25">
      <c r="B90" s="12" t="s">
        <v>120</v>
      </c>
      <c r="C90" s="12" t="s">
        <v>110</v>
      </c>
      <c r="D90" s="12" t="s">
        <v>437</v>
      </c>
      <c r="E90" s="12" t="s">
        <v>350</v>
      </c>
      <c r="F90" s="12" t="s">
        <v>436</v>
      </c>
      <c r="G90" s="12" t="s">
        <v>106</v>
      </c>
      <c r="H90" s="10">
        <v>25.9</v>
      </c>
    </row>
    <row r="91" spans="1:8" x14ac:dyDescent="0.25">
      <c r="B91" s="12" t="s">
        <v>120</v>
      </c>
      <c r="C91" s="12" t="s">
        <v>110</v>
      </c>
      <c r="D91" s="12" t="s">
        <v>437</v>
      </c>
      <c r="E91" s="12" t="s">
        <v>350</v>
      </c>
      <c r="F91" s="12" t="s">
        <v>436</v>
      </c>
      <c r="G91" s="12" t="s">
        <v>106</v>
      </c>
      <c r="H91" s="10">
        <v>25.9</v>
      </c>
    </row>
    <row r="92" spans="1:8" x14ac:dyDescent="0.25">
      <c r="B92" s="12" t="s">
        <v>344</v>
      </c>
      <c r="C92" s="12" t="s">
        <v>110</v>
      </c>
      <c r="D92" s="12" t="s">
        <v>435</v>
      </c>
      <c r="E92" s="12" t="s">
        <v>364</v>
      </c>
      <c r="F92" s="12" t="s">
        <v>434</v>
      </c>
      <c r="G92" s="12" t="s">
        <v>106</v>
      </c>
      <c r="H92" s="10">
        <v>40</v>
      </c>
    </row>
    <row r="93" spans="1:8" x14ac:dyDescent="0.25">
      <c r="B93" s="12" t="s">
        <v>344</v>
      </c>
      <c r="C93" s="12" t="s">
        <v>110</v>
      </c>
      <c r="D93" s="12" t="s">
        <v>432</v>
      </c>
      <c r="E93" s="12" t="s">
        <v>364</v>
      </c>
      <c r="F93" s="12" t="s">
        <v>433</v>
      </c>
      <c r="G93" s="12" t="s">
        <v>106</v>
      </c>
      <c r="H93" s="10">
        <v>31</v>
      </c>
    </row>
    <row r="94" spans="1:8" x14ac:dyDescent="0.25">
      <c r="B94" s="12" t="s">
        <v>344</v>
      </c>
      <c r="C94" s="12" t="s">
        <v>110</v>
      </c>
      <c r="D94" s="12" t="s">
        <v>432</v>
      </c>
      <c r="E94" s="12" t="s">
        <v>364</v>
      </c>
      <c r="F94" s="12" t="s">
        <v>431</v>
      </c>
      <c r="G94" s="12" t="s">
        <v>106</v>
      </c>
      <c r="H94" s="10">
        <v>36</v>
      </c>
    </row>
    <row r="95" spans="1:8" x14ac:dyDescent="0.25">
      <c r="B95" s="12" t="s">
        <v>430</v>
      </c>
      <c r="C95" s="12" t="s">
        <v>110</v>
      </c>
      <c r="D95" s="12" t="s">
        <v>429</v>
      </c>
      <c r="E95" s="12" t="s">
        <v>364</v>
      </c>
      <c r="F95" s="12" t="s">
        <v>399</v>
      </c>
      <c r="G95" s="12" t="s">
        <v>106</v>
      </c>
      <c r="H95" s="10">
        <v>34</v>
      </c>
    </row>
    <row r="96" spans="1:8" x14ac:dyDescent="0.25">
      <c r="B96" s="12" t="s">
        <v>430</v>
      </c>
      <c r="C96" s="12" t="s">
        <v>110</v>
      </c>
      <c r="D96" s="12" t="s">
        <v>429</v>
      </c>
      <c r="E96" s="12" t="s">
        <v>364</v>
      </c>
      <c r="F96" s="12" t="s">
        <v>367</v>
      </c>
      <c r="G96" s="12" t="s">
        <v>106</v>
      </c>
      <c r="H96" s="10">
        <v>34</v>
      </c>
    </row>
    <row r="97" spans="2:8" x14ac:dyDescent="0.25">
      <c r="B97" s="12" t="s">
        <v>428</v>
      </c>
      <c r="C97" s="12" t="s">
        <v>110</v>
      </c>
      <c r="D97" s="12" t="s">
        <v>427</v>
      </c>
      <c r="E97" s="12" t="s">
        <v>364</v>
      </c>
      <c r="F97" s="12" t="s">
        <v>399</v>
      </c>
      <c r="G97" s="12" t="s">
        <v>106</v>
      </c>
      <c r="H97" s="10">
        <v>34</v>
      </c>
    </row>
    <row r="98" spans="2:8" x14ac:dyDescent="0.25">
      <c r="B98" s="12" t="s">
        <v>428</v>
      </c>
      <c r="C98" s="12" t="s">
        <v>110</v>
      </c>
      <c r="D98" s="12" t="s">
        <v>427</v>
      </c>
      <c r="E98" s="12" t="s">
        <v>364</v>
      </c>
      <c r="F98" s="12" t="s">
        <v>367</v>
      </c>
      <c r="G98" s="12" t="s">
        <v>106</v>
      </c>
      <c r="H98" s="10">
        <v>34</v>
      </c>
    </row>
    <row r="99" spans="2:8" x14ac:dyDescent="0.25">
      <c r="B99" s="12" t="s">
        <v>152</v>
      </c>
      <c r="C99" s="12" t="s">
        <v>110</v>
      </c>
      <c r="D99" s="12" t="s">
        <v>426</v>
      </c>
      <c r="E99" s="12" t="s">
        <v>353</v>
      </c>
      <c r="F99" s="12" t="s">
        <v>352</v>
      </c>
      <c r="G99" s="12" t="s">
        <v>130</v>
      </c>
      <c r="H99" s="10">
        <v>37</v>
      </c>
    </row>
    <row r="100" spans="2:8" x14ac:dyDescent="0.25">
      <c r="B100" s="12" t="s">
        <v>152</v>
      </c>
      <c r="C100" s="12" t="s">
        <v>110</v>
      </c>
      <c r="D100" s="12" t="s">
        <v>425</v>
      </c>
      <c r="E100" s="12" t="s">
        <v>364</v>
      </c>
      <c r="F100" s="12" t="s">
        <v>381</v>
      </c>
      <c r="G100" s="12" t="s">
        <v>106</v>
      </c>
      <c r="H100" s="10">
        <v>29</v>
      </c>
    </row>
    <row r="101" spans="2:8" x14ac:dyDescent="0.25">
      <c r="B101" s="12" t="s">
        <v>152</v>
      </c>
      <c r="C101" s="12" t="s">
        <v>110</v>
      </c>
      <c r="D101" s="12" t="s">
        <v>424</v>
      </c>
      <c r="E101" s="12" t="s">
        <v>356</v>
      </c>
      <c r="F101" s="12" t="s">
        <v>423</v>
      </c>
      <c r="G101" s="12" t="s">
        <v>106</v>
      </c>
      <c r="H101" s="10">
        <v>32</v>
      </c>
    </row>
    <row r="102" spans="2:8" x14ac:dyDescent="0.25">
      <c r="B102" s="12" t="s">
        <v>70</v>
      </c>
      <c r="C102" s="12" t="s">
        <v>110</v>
      </c>
      <c r="D102" s="12" t="s">
        <v>422</v>
      </c>
      <c r="E102" s="12" t="s">
        <v>364</v>
      </c>
      <c r="F102" s="12" t="s">
        <v>381</v>
      </c>
      <c r="G102" s="12" t="s">
        <v>106</v>
      </c>
      <c r="H102" s="10">
        <v>29</v>
      </c>
    </row>
    <row r="103" spans="2:8" x14ac:dyDescent="0.25">
      <c r="B103" s="12" t="s">
        <v>70</v>
      </c>
      <c r="C103" s="12" t="s">
        <v>110</v>
      </c>
      <c r="D103" s="12" t="s">
        <v>422</v>
      </c>
      <c r="E103" s="12" t="s">
        <v>364</v>
      </c>
      <c r="F103" s="12" t="s">
        <v>381</v>
      </c>
      <c r="G103" s="12" t="s">
        <v>106</v>
      </c>
      <c r="H103" s="10">
        <v>29</v>
      </c>
    </row>
    <row r="104" spans="2:8" x14ac:dyDescent="0.25">
      <c r="B104" s="12" t="s">
        <v>91</v>
      </c>
      <c r="C104" s="12" t="s">
        <v>110</v>
      </c>
      <c r="D104" s="12" t="s">
        <v>421</v>
      </c>
      <c r="E104" s="12" t="s">
        <v>420</v>
      </c>
      <c r="F104" s="12" t="s">
        <v>419</v>
      </c>
      <c r="G104" s="12" t="s">
        <v>130</v>
      </c>
      <c r="H104" s="10">
        <v>40</v>
      </c>
    </row>
    <row r="105" spans="2:8" x14ac:dyDescent="0.25">
      <c r="B105" s="12" t="s">
        <v>91</v>
      </c>
      <c r="C105" s="12" t="s">
        <v>110</v>
      </c>
      <c r="D105" s="12" t="s">
        <v>418</v>
      </c>
      <c r="E105" s="12" t="s">
        <v>364</v>
      </c>
      <c r="F105" s="12" t="s">
        <v>381</v>
      </c>
      <c r="G105" s="12" t="s">
        <v>106</v>
      </c>
      <c r="H105" s="10">
        <v>29</v>
      </c>
    </row>
    <row r="106" spans="2:8" x14ac:dyDescent="0.25">
      <c r="B106" s="12" t="s">
        <v>416</v>
      </c>
      <c r="C106" s="12" t="s">
        <v>110</v>
      </c>
      <c r="D106" s="12" t="s">
        <v>417</v>
      </c>
      <c r="E106" s="12" t="s">
        <v>364</v>
      </c>
      <c r="F106" s="12" t="s">
        <v>406</v>
      </c>
      <c r="G106" s="12" t="s">
        <v>106</v>
      </c>
      <c r="H106" s="10">
        <v>34</v>
      </c>
    </row>
    <row r="107" spans="2:8" x14ac:dyDescent="0.25">
      <c r="B107" s="12" t="s">
        <v>416</v>
      </c>
      <c r="C107" s="12" t="s">
        <v>110</v>
      </c>
      <c r="D107" s="12" t="s">
        <v>415</v>
      </c>
      <c r="E107" s="12" t="s">
        <v>364</v>
      </c>
      <c r="F107" s="12" t="s">
        <v>381</v>
      </c>
      <c r="G107" s="12" t="s">
        <v>106</v>
      </c>
      <c r="H107" s="10">
        <v>29</v>
      </c>
    </row>
    <row r="108" spans="2:8" x14ac:dyDescent="0.25">
      <c r="B108" s="12" t="s">
        <v>416</v>
      </c>
      <c r="C108" s="12" t="s">
        <v>110</v>
      </c>
      <c r="D108" s="12" t="s">
        <v>415</v>
      </c>
      <c r="E108" s="12" t="s">
        <v>364</v>
      </c>
      <c r="F108" s="12" t="s">
        <v>381</v>
      </c>
      <c r="G108" s="12" t="s">
        <v>106</v>
      </c>
      <c r="H108" s="10">
        <v>29</v>
      </c>
    </row>
    <row r="109" spans="2:8" x14ac:dyDescent="0.25">
      <c r="B109" s="12" t="s">
        <v>98</v>
      </c>
      <c r="C109" s="12" t="s">
        <v>110</v>
      </c>
      <c r="D109" s="12" t="s">
        <v>411</v>
      </c>
      <c r="E109" s="12" t="s">
        <v>361</v>
      </c>
      <c r="F109" s="12" t="s">
        <v>414</v>
      </c>
      <c r="G109" s="12" t="s">
        <v>106</v>
      </c>
      <c r="H109" s="10">
        <v>17</v>
      </c>
    </row>
    <row r="110" spans="2:8" x14ac:dyDescent="0.25">
      <c r="B110" s="12" t="s">
        <v>98</v>
      </c>
      <c r="C110" s="12" t="s">
        <v>110</v>
      </c>
      <c r="D110" s="12" t="s">
        <v>413</v>
      </c>
      <c r="E110" s="12" t="s">
        <v>412</v>
      </c>
      <c r="F110" s="12" t="s">
        <v>352</v>
      </c>
      <c r="G110" s="12" t="s">
        <v>130</v>
      </c>
      <c r="H110" s="10">
        <v>41</v>
      </c>
    </row>
    <row r="111" spans="2:8" x14ac:dyDescent="0.25">
      <c r="B111" s="12" t="s">
        <v>98</v>
      </c>
      <c r="C111" s="12" t="s">
        <v>110</v>
      </c>
      <c r="D111" s="12" t="s">
        <v>411</v>
      </c>
      <c r="E111" s="12" t="s">
        <v>361</v>
      </c>
      <c r="F111" s="12" t="s">
        <v>410</v>
      </c>
      <c r="G111" s="12" t="s">
        <v>106</v>
      </c>
      <c r="H111" s="10">
        <v>39</v>
      </c>
    </row>
    <row r="112" spans="2:8" x14ac:dyDescent="0.25">
      <c r="B112" s="12" t="s">
        <v>98</v>
      </c>
      <c r="C112" s="12" t="s">
        <v>110</v>
      </c>
      <c r="D112" s="12" t="s">
        <v>409</v>
      </c>
      <c r="E112" s="12" t="s">
        <v>364</v>
      </c>
      <c r="F112" s="12" t="s">
        <v>406</v>
      </c>
      <c r="G112" s="12" t="s">
        <v>106</v>
      </c>
      <c r="H112" s="10">
        <v>34</v>
      </c>
    </row>
    <row r="113" spans="2:8" x14ac:dyDescent="0.25">
      <c r="B113" s="12" t="s">
        <v>98</v>
      </c>
      <c r="C113" s="12" t="s">
        <v>110</v>
      </c>
      <c r="D113" s="12" t="s">
        <v>409</v>
      </c>
      <c r="E113" s="12" t="s">
        <v>364</v>
      </c>
      <c r="F113" s="12" t="s">
        <v>367</v>
      </c>
      <c r="G113" s="12" t="s">
        <v>106</v>
      </c>
      <c r="H113" s="10">
        <v>34</v>
      </c>
    </row>
    <row r="114" spans="2:8" x14ac:dyDescent="0.25">
      <c r="B114" s="12" t="s">
        <v>288</v>
      </c>
      <c r="C114" s="12" t="s">
        <v>110</v>
      </c>
      <c r="D114" s="12" t="s">
        <v>407</v>
      </c>
      <c r="E114" s="12" t="s">
        <v>364</v>
      </c>
      <c r="F114" s="12" t="s">
        <v>408</v>
      </c>
      <c r="G114" s="12" t="s">
        <v>106</v>
      </c>
      <c r="H114" s="10">
        <v>34</v>
      </c>
    </row>
    <row r="115" spans="2:8" x14ac:dyDescent="0.25">
      <c r="B115" s="12" t="s">
        <v>288</v>
      </c>
      <c r="C115" s="12" t="s">
        <v>110</v>
      </c>
      <c r="D115" s="12" t="s">
        <v>407</v>
      </c>
      <c r="E115" s="12" t="s">
        <v>364</v>
      </c>
      <c r="F115" s="12" t="s">
        <v>399</v>
      </c>
      <c r="G115" s="12" t="s">
        <v>106</v>
      </c>
      <c r="H115" s="10">
        <v>34</v>
      </c>
    </row>
    <row r="116" spans="2:8" x14ac:dyDescent="0.25">
      <c r="B116" s="12" t="s">
        <v>288</v>
      </c>
      <c r="C116" s="12" t="s">
        <v>110</v>
      </c>
      <c r="D116" s="12" t="s">
        <v>407</v>
      </c>
      <c r="E116" s="12" t="s">
        <v>364</v>
      </c>
      <c r="F116" s="12" t="s">
        <v>406</v>
      </c>
      <c r="G116" s="12" t="s">
        <v>106</v>
      </c>
      <c r="H116" s="10">
        <v>34</v>
      </c>
    </row>
    <row r="117" spans="2:8" x14ac:dyDescent="0.25">
      <c r="B117" s="12" t="s">
        <v>193</v>
      </c>
      <c r="C117" s="12" t="s">
        <v>110</v>
      </c>
      <c r="D117" s="12" t="s">
        <v>405</v>
      </c>
      <c r="E117" s="12" t="s">
        <v>404</v>
      </c>
      <c r="F117" s="12" t="s">
        <v>352</v>
      </c>
      <c r="G117" s="12" t="s">
        <v>130</v>
      </c>
      <c r="H117" s="10">
        <v>35</v>
      </c>
    </row>
    <row r="118" spans="2:8" x14ac:dyDescent="0.25">
      <c r="B118" s="12" t="s">
        <v>111</v>
      </c>
      <c r="C118" s="12" t="s">
        <v>110</v>
      </c>
      <c r="D118" s="12" t="s">
        <v>403</v>
      </c>
      <c r="E118" s="12" t="s">
        <v>364</v>
      </c>
      <c r="F118" s="12" t="s">
        <v>367</v>
      </c>
      <c r="G118" s="12" t="s">
        <v>106</v>
      </c>
      <c r="H118" s="10">
        <v>34</v>
      </c>
    </row>
    <row r="119" spans="2:8" x14ac:dyDescent="0.25">
      <c r="B119" s="12" t="s">
        <v>134</v>
      </c>
      <c r="C119" s="12" t="s">
        <v>110</v>
      </c>
      <c r="D119" s="12" t="s">
        <v>402</v>
      </c>
      <c r="E119" s="12" t="s">
        <v>401</v>
      </c>
      <c r="F119" s="12" t="s">
        <v>400</v>
      </c>
      <c r="G119" s="12" t="s">
        <v>123</v>
      </c>
      <c r="H119" s="10">
        <v>50</v>
      </c>
    </row>
    <row r="120" spans="2:8" x14ac:dyDescent="0.25">
      <c r="B120" s="12" t="s">
        <v>134</v>
      </c>
      <c r="C120" s="12" t="s">
        <v>110</v>
      </c>
      <c r="D120" s="12" t="s">
        <v>398</v>
      </c>
      <c r="E120" s="12" t="s">
        <v>364</v>
      </c>
      <c r="F120" s="12" t="s">
        <v>399</v>
      </c>
      <c r="G120" s="12" t="s">
        <v>106</v>
      </c>
      <c r="H120" s="10">
        <v>34</v>
      </c>
    </row>
    <row r="121" spans="2:8" x14ac:dyDescent="0.25">
      <c r="B121" s="12" t="s">
        <v>134</v>
      </c>
      <c r="C121" s="12" t="s">
        <v>110</v>
      </c>
      <c r="D121" s="12" t="s">
        <v>398</v>
      </c>
      <c r="E121" s="12" t="s">
        <v>364</v>
      </c>
      <c r="F121" s="12" t="s">
        <v>367</v>
      </c>
      <c r="G121" s="12" t="s">
        <v>106</v>
      </c>
      <c r="H121" s="10">
        <v>34</v>
      </c>
    </row>
    <row r="122" spans="2:8" x14ac:dyDescent="0.25">
      <c r="B122" s="12" t="s">
        <v>184</v>
      </c>
      <c r="C122" s="12" t="s">
        <v>110</v>
      </c>
      <c r="D122" s="12" t="s">
        <v>397</v>
      </c>
      <c r="E122" s="12" t="s">
        <v>396</v>
      </c>
      <c r="F122" s="12" t="s">
        <v>395</v>
      </c>
      <c r="G122" s="12" t="s">
        <v>130</v>
      </c>
      <c r="H122" s="10">
        <v>41</v>
      </c>
    </row>
    <row r="123" spans="2:8" x14ac:dyDescent="0.25">
      <c r="B123" s="12" t="s">
        <v>184</v>
      </c>
      <c r="C123" s="12" t="s">
        <v>110</v>
      </c>
      <c r="D123" s="12" t="s">
        <v>394</v>
      </c>
      <c r="E123" s="12" t="s">
        <v>350</v>
      </c>
      <c r="F123" s="12" t="s">
        <v>393</v>
      </c>
      <c r="G123" s="12" t="s">
        <v>106</v>
      </c>
      <c r="H123" s="10">
        <v>25.9</v>
      </c>
    </row>
    <row r="124" spans="2:8" x14ac:dyDescent="0.25">
      <c r="B124" s="12" t="s">
        <v>392</v>
      </c>
      <c r="C124" s="12" t="s">
        <v>110</v>
      </c>
      <c r="D124" s="12" t="s">
        <v>391</v>
      </c>
      <c r="E124" s="12" t="s">
        <v>364</v>
      </c>
      <c r="F124" s="12" t="s">
        <v>367</v>
      </c>
      <c r="G124" s="12" t="s">
        <v>106</v>
      </c>
      <c r="H124" s="10">
        <v>34</v>
      </c>
    </row>
    <row r="125" spans="2:8" x14ac:dyDescent="0.25">
      <c r="B125" s="12" t="s">
        <v>392</v>
      </c>
      <c r="C125" s="12" t="s">
        <v>110</v>
      </c>
      <c r="D125" s="12" t="s">
        <v>391</v>
      </c>
      <c r="E125" s="12" t="s">
        <v>364</v>
      </c>
      <c r="F125" s="12" t="s">
        <v>363</v>
      </c>
      <c r="G125" s="12" t="s">
        <v>106</v>
      </c>
      <c r="H125" s="10">
        <v>29</v>
      </c>
    </row>
    <row r="126" spans="2:8" x14ac:dyDescent="0.25">
      <c r="B126" s="12" t="s">
        <v>389</v>
      </c>
      <c r="C126" s="12" t="s">
        <v>110</v>
      </c>
      <c r="D126" s="12" t="s">
        <v>390</v>
      </c>
      <c r="E126" s="12" t="s">
        <v>364</v>
      </c>
      <c r="F126" s="12" t="s">
        <v>363</v>
      </c>
      <c r="G126" s="12" t="s">
        <v>106</v>
      </c>
      <c r="H126" s="10">
        <v>29</v>
      </c>
    </row>
    <row r="127" spans="2:8" x14ac:dyDescent="0.25">
      <c r="B127" s="12" t="s">
        <v>389</v>
      </c>
      <c r="C127" s="12" t="s">
        <v>110</v>
      </c>
      <c r="D127" s="12" t="s">
        <v>390</v>
      </c>
      <c r="E127" s="12" t="s">
        <v>364</v>
      </c>
      <c r="F127" s="12" t="s">
        <v>383</v>
      </c>
      <c r="G127" s="12" t="s">
        <v>106</v>
      </c>
      <c r="H127" s="10">
        <v>34</v>
      </c>
    </row>
    <row r="128" spans="2:8" x14ac:dyDescent="0.25">
      <c r="B128" s="12" t="s">
        <v>389</v>
      </c>
      <c r="C128" s="12" t="s">
        <v>110</v>
      </c>
      <c r="D128" s="12" t="s">
        <v>388</v>
      </c>
      <c r="E128" s="12" t="s">
        <v>335</v>
      </c>
      <c r="F128" s="12" t="s">
        <v>387</v>
      </c>
      <c r="G128" s="12" t="s">
        <v>106</v>
      </c>
      <c r="H128" s="10">
        <v>25</v>
      </c>
    </row>
    <row r="129" spans="2:8" x14ac:dyDescent="0.25">
      <c r="B129" s="12" t="s">
        <v>66</v>
      </c>
      <c r="C129" s="12" t="s">
        <v>110</v>
      </c>
      <c r="D129" s="12" t="s">
        <v>386</v>
      </c>
      <c r="E129" s="12" t="s">
        <v>350</v>
      </c>
      <c r="F129" s="12" t="s">
        <v>385</v>
      </c>
      <c r="G129" s="12" t="s">
        <v>106</v>
      </c>
      <c r="H129" s="10">
        <v>29</v>
      </c>
    </row>
    <row r="130" spans="2:8" x14ac:dyDescent="0.25">
      <c r="B130" s="12" t="s">
        <v>66</v>
      </c>
      <c r="C130" s="12" t="s">
        <v>110</v>
      </c>
      <c r="D130" s="12" t="s">
        <v>386</v>
      </c>
      <c r="E130" s="12" t="s">
        <v>350</v>
      </c>
      <c r="F130" s="12" t="s">
        <v>385</v>
      </c>
      <c r="G130" s="12" t="s">
        <v>106</v>
      </c>
      <c r="H130" s="10">
        <v>29</v>
      </c>
    </row>
    <row r="131" spans="2:8" x14ac:dyDescent="0.25">
      <c r="B131" s="12" t="s">
        <v>254</v>
      </c>
      <c r="C131" s="12" t="s">
        <v>110</v>
      </c>
      <c r="D131" s="12" t="s">
        <v>384</v>
      </c>
      <c r="E131" s="12" t="s">
        <v>364</v>
      </c>
      <c r="F131" s="12" t="s">
        <v>363</v>
      </c>
      <c r="G131" s="12" t="s">
        <v>106</v>
      </c>
      <c r="H131" s="10">
        <v>29</v>
      </c>
    </row>
    <row r="132" spans="2:8" x14ac:dyDescent="0.25">
      <c r="B132" s="12" t="s">
        <v>254</v>
      </c>
      <c r="C132" s="12" t="s">
        <v>110</v>
      </c>
      <c r="D132" s="12" t="s">
        <v>384</v>
      </c>
      <c r="E132" s="12" t="s">
        <v>364</v>
      </c>
      <c r="F132" s="12" t="s">
        <v>383</v>
      </c>
      <c r="G132" s="12" t="s">
        <v>106</v>
      </c>
      <c r="H132" s="10">
        <v>34</v>
      </c>
    </row>
    <row r="133" spans="2:8" x14ac:dyDescent="0.25">
      <c r="B133" s="12" t="s">
        <v>249</v>
      </c>
      <c r="C133" s="12" t="s">
        <v>110</v>
      </c>
      <c r="D133" s="12" t="s">
        <v>382</v>
      </c>
      <c r="E133" s="12" t="s">
        <v>364</v>
      </c>
      <c r="F133" s="12" t="s">
        <v>381</v>
      </c>
      <c r="G133" s="12" t="s">
        <v>106</v>
      </c>
      <c r="H133" s="10">
        <v>29</v>
      </c>
    </row>
    <row r="134" spans="2:8" x14ac:dyDescent="0.25">
      <c r="B134" s="12" t="s">
        <v>249</v>
      </c>
      <c r="C134" s="12" t="s">
        <v>110</v>
      </c>
      <c r="D134" s="12" t="s">
        <v>382</v>
      </c>
      <c r="E134" s="12" t="s">
        <v>364</v>
      </c>
      <c r="F134" s="12" t="s">
        <v>381</v>
      </c>
      <c r="G134" s="12" t="s">
        <v>106</v>
      </c>
      <c r="H134" s="10">
        <v>29</v>
      </c>
    </row>
    <row r="135" spans="2:8" x14ac:dyDescent="0.25">
      <c r="B135" s="12" t="s">
        <v>179</v>
      </c>
      <c r="C135" s="12" t="s">
        <v>110</v>
      </c>
      <c r="D135" s="12" t="s">
        <v>380</v>
      </c>
      <c r="E135" s="12" t="s">
        <v>356</v>
      </c>
      <c r="F135" s="12" t="s">
        <v>375</v>
      </c>
      <c r="G135" s="12" t="s">
        <v>106</v>
      </c>
      <c r="H135" s="10">
        <v>48</v>
      </c>
    </row>
    <row r="136" spans="2:8" x14ac:dyDescent="0.25">
      <c r="B136" s="12" t="s">
        <v>179</v>
      </c>
      <c r="C136" s="12" t="s">
        <v>110</v>
      </c>
      <c r="D136" s="12" t="s">
        <v>379</v>
      </c>
      <c r="E136" s="12" t="s">
        <v>353</v>
      </c>
      <c r="F136" s="12" t="s">
        <v>352</v>
      </c>
      <c r="G136" s="12" t="s">
        <v>130</v>
      </c>
      <c r="H136" s="10">
        <v>30</v>
      </c>
    </row>
    <row r="137" spans="2:8" x14ac:dyDescent="0.25">
      <c r="B137" s="12" t="s">
        <v>80</v>
      </c>
      <c r="C137" s="12" t="s">
        <v>110</v>
      </c>
      <c r="D137" s="12" t="s">
        <v>378</v>
      </c>
      <c r="E137" s="12" t="s">
        <v>361</v>
      </c>
      <c r="F137" s="12" t="s">
        <v>377</v>
      </c>
      <c r="G137" s="12" t="s">
        <v>106</v>
      </c>
      <c r="H137" s="10">
        <v>30</v>
      </c>
    </row>
    <row r="138" spans="2:8" x14ac:dyDescent="0.25">
      <c r="B138" s="12" t="s">
        <v>80</v>
      </c>
      <c r="C138" s="12" t="s">
        <v>110</v>
      </c>
      <c r="D138" s="12" t="s">
        <v>376</v>
      </c>
      <c r="E138" s="12" t="s">
        <v>356</v>
      </c>
      <c r="F138" s="12" t="s">
        <v>375</v>
      </c>
      <c r="G138" s="12" t="s">
        <v>106</v>
      </c>
      <c r="H138" s="10">
        <v>48.5</v>
      </c>
    </row>
    <row r="139" spans="2:8" x14ac:dyDescent="0.25">
      <c r="B139" s="12" t="s">
        <v>372</v>
      </c>
      <c r="C139" s="12" t="s">
        <v>110</v>
      </c>
      <c r="D139" s="12" t="s">
        <v>371</v>
      </c>
      <c r="E139" s="12" t="s">
        <v>364</v>
      </c>
      <c r="F139" s="12" t="s">
        <v>374</v>
      </c>
      <c r="G139" s="12" t="s">
        <v>106</v>
      </c>
      <c r="H139" s="10">
        <v>34</v>
      </c>
    </row>
    <row r="140" spans="2:8" x14ac:dyDescent="0.25">
      <c r="B140" s="12" t="s">
        <v>372</v>
      </c>
      <c r="C140" s="12" t="s">
        <v>110</v>
      </c>
      <c r="D140" s="12" t="s">
        <v>371</v>
      </c>
      <c r="E140" s="12" t="s">
        <v>364</v>
      </c>
      <c r="F140" s="12" t="s">
        <v>373</v>
      </c>
      <c r="G140" s="12" t="s">
        <v>106</v>
      </c>
      <c r="H140" s="10">
        <v>34</v>
      </c>
    </row>
    <row r="141" spans="2:8" x14ac:dyDescent="0.25">
      <c r="B141" s="12" t="s">
        <v>372</v>
      </c>
      <c r="C141" s="12" t="s">
        <v>110</v>
      </c>
      <c r="D141" s="12" t="s">
        <v>371</v>
      </c>
      <c r="E141" s="12" t="s">
        <v>364</v>
      </c>
      <c r="F141" s="12" t="s">
        <v>363</v>
      </c>
      <c r="G141" s="12" t="s">
        <v>106</v>
      </c>
      <c r="H141" s="10">
        <v>29</v>
      </c>
    </row>
    <row r="142" spans="2:8" x14ac:dyDescent="0.25">
      <c r="B142" s="12" t="s">
        <v>366</v>
      </c>
      <c r="C142" s="12" t="s">
        <v>110</v>
      </c>
      <c r="D142" s="12" t="s">
        <v>369</v>
      </c>
      <c r="E142" s="12" t="s">
        <v>350</v>
      </c>
      <c r="F142" s="12" t="s">
        <v>370</v>
      </c>
      <c r="G142" s="12" t="s">
        <v>106</v>
      </c>
      <c r="H142" s="10">
        <v>72</v>
      </c>
    </row>
    <row r="143" spans="2:8" x14ac:dyDescent="0.25">
      <c r="B143" s="12" t="s">
        <v>366</v>
      </c>
      <c r="C143" s="12" t="s">
        <v>110</v>
      </c>
      <c r="D143" s="12" t="s">
        <v>369</v>
      </c>
      <c r="E143" s="12" t="s">
        <v>350</v>
      </c>
      <c r="F143" s="12" t="s">
        <v>368</v>
      </c>
      <c r="G143" s="12" t="s">
        <v>106</v>
      </c>
      <c r="H143" s="10">
        <v>58</v>
      </c>
    </row>
    <row r="144" spans="2:8" x14ac:dyDescent="0.25">
      <c r="B144" s="12" t="s">
        <v>366</v>
      </c>
      <c r="C144" s="12" t="s">
        <v>110</v>
      </c>
      <c r="D144" s="12" t="s">
        <v>365</v>
      </c>
      <c r="E144" s="12" t="s">
        <v>364</v>
      </c>
      <c r="F144" s="12" t="s">
        <v>367</v>
      </c>
      <c r="G144" s="12" t="s">
        <v>106</v>
      </c>
      <c r="H144" s="10">
        <v>34</v>
      </c>
    </row>
    <row r="145" spans="1:8" x14ac:dyDescent="0.25">
      <c r="B145" s="12" t="s">
        <v>366</v>
      </c>
      <c r="C145" s="12" t="s">
        <v>110</v>
      </c>
      <c r="D145" s="12" t="s">
        <v>365</v>
      </c>
      <c r="E145" s="12" t="s">
        <v>364</v>
      </c>
      <c r="F145" s="12" t="s">
        <v>363</v>
      </c>
      <c r="G145" s="12" t="s">
        <v>106</v>
      </c>
      <c r="H145" s="10">
        <v>29</v>
      </c>
    </row>
    <row r="146" spans="1:8" x14ac:dyDescent="0.25">
      <c r="B146" s="12" t="s">
        <v>77</v>
      </c>
      <c r="C146" s="12" t="s">
        <v>110</v>
      </c>
      <c r="D146" s="12" t="s">
        <v>362</v>
      </c>
      <c r="E146" s="12" t="s">
        <v>361</v>
      </c>
      <c r="F146" s="12" t="s">
        <v>360</v>
      </c>
      <c r="G146" s="12" t="s">
        <v>106</v>
      </c>
      <c r="H146" s="10">
        <v>30</v>
      </c>
    </row>
    <row r="147" spans="1:8" x14ac:dyDescent="0.25">
      <c r="B147" s="12" t="s">
        <v>170</v>
      </c>
      <c r="C147" s="12" t="s">
        <v>110</v>
      </c>
      <c r="D147" s="12" t="s">
        <v>359</v>
      </c>
      <c r="E147" s="12" t="s">
        <v>350</v>
      </c>
      <c r="F147" s="12" t="s">
        <v>358</v>
      </c>
      <c r="G147" s="12" t="s">
        <v>106</v>
      </c>
      <c r="H147" s="10">
        <v>25.9</v>
      </c>
    </row>
    <row r="148" spans="1:8" x14ac:dyDescent="0.25">
      <c r="B148" s="12" t="s">
        <v>170</v>
      </c>
      <c r="C148" s="12" t="s">
        <v>110</v>
      </c>
      <c r="D148" s="12" t="s">
        <v>359</v>
      </c>
      <c r="E148" s="12" t="s">
        <v>350</v>
      </c>
      <c r="F148" s="12" t="s">
        <v>358</v>
      </c>
      <c r="G148" s="12" t="s">
        <v>106</v>
      </c>
      <c r="H148" s="10">
        <v>25.9</v>
      </c>
    </row>
    <row r="149" spans="1:8" x14ac:dyDescent="0.25">
      <c r="B149" s="12" t="s">
        <v>167</v>
      </c>
      <c r="C149" s="12" t="s">
        <v>110</v>
      </c>
      <c r="D149" s="12" t="s">
        <v>357</v>
      </c>
      <c r="E149" s="12" t="s">
        <v>356</v>
      </c>
      <c r="F149" s="12" t="s">
        <v>355</v>
      </c>
      <c r="G149" s="12" t="s">
        <v>106</v>
      </c>
      <c r="H149" s="10">
        <v>48</v>
      </c>
    </row>
    <row r="150" spans="1:8" x14ac:dyDescent="0.25">
      <c r="B150" s="12" t="s">
        <v>167</v>
      </c>
      <c r="C150" s="12" t="s">
        <v>110</v>
      </c>
      <c r="D150" s="12" t="s">
        <v>354</v>
      </c>
      <c r="E150" s="12" t="s">
        <v>353</v>
      </c>
      <c r="F150" s="12" t="s">
        <v>352</v>
      </c>
      <c r="G150" s="12" t="s">
        <v>130</v>
      </c>
      <c r="H150" s="10">
        <v>37</v>
      </c>
    </row>
    <row r="151" spans="1:8" x14ac:dyDescent="0.25">
      <c r="B151" s="12" t="s">
        <v>167</v>
      </c>
      <c r="C151" s="12" t="s">
        <v>110</v>
      </c>
      <c r="D151" s="12" t="s">
        <v>351</v>
      </c>
      <c r="E151" s="12" t="s">
        <v>350</v>
      </c>
      <c r="F151" s="12" t="s">
        <v>349</v>
      </c>
      <c r="G151" s="12" t="s">
        <v>106</v>
      </c>
      <c r="H151" s="10">
        <v>29</v>
      </c>
    </row>
    <row r="152" spans="1:8" x14ac:dyDescent="0.25">
      <c r="A152" s="9" t="s">
        <v>348</v>
      </c>
      <c r="H152" s="8">
        <v>2428</v>
      </c>
    </row>
    <row r="153" spans="1:8" x14ac:dyDescent="0.25">
      <c r="A153" s="9" t="s">
        <v>347</v>
      </c>
    </row>
    <row r="154" spans="1:8" x14ac:dyDescent="0.25">
      <c r="B154" s="12" t="s">
        <v>81</v>
      </c>
    </row>
    <row r="155" spans="1:8" x14ac:dyDescent="0.25">
      <c r="B155" s="12" t="s">
        <v>101</v>
      </c>
      <c r="C155" s="12" t="s">
        <v>110</v>
      </c>
      <c r="D155" s="12" t="s">
        <v>209</v>
      </c>
      <c r="E155" s="12" t="s">
        <v>346</v>
      </c>
      <c r="F155" s="12" t="s">
        <v>345</v>
      </c>
      <c r="G155" s="12" t="s">
        <v>130</v>
      </c>
      <c r="H155" s="10">
        <v>40</v>
      </c>
    </row>
    <row r="156" spans="1:8" x14ac:dyDescent="0.25">
      <c r="B156" s="12" t="s">
        <v>344</v>
      </c>
      <c r="C156" s="12" t="s">
        <v>110</v>
      </c>
      <c r="D156" s="12" t="s">
        <v>343</v>
      </c>
      <c r="E156" s="12" t="s">
        <v>335</v>
      </c>
      <c r="F156" s="12" t="s">
        <v>342</v>
      </c>
      <c r="G156" s="12" t="s">
        <v>106</v>
      </c>
      <c r="H156" s="10">
        <v>9</v>
      </c>
    </row>
    <row r="157" spans="1:8" x14ac:dyDescent="0.25">
      <c r="B157" s="12" t="s">
        <v>91</v>
      </c>
      <c r="C157" s="12" t="s">
        <v>110</v>
      </c>
      <c r="D157" s="12" t="s">
        <v>341</v>
      </c>
      <c r="E157" s="12" t="s">
        <v>338</v>
      </c>
      <c r="F157" s="12" t="s">
        <v>337</v>
      </c>
      <c r="G157" s="12" t="s">
        <v>123</v>
      </c>
      <c r="H157" s="10">
        <v>42</v>
      </c>
    </row>
    <row r="158" spans="1:8" x14ac:dyDescent="0.25">
      <c r="B158" s="12" t="s">
        <v>91</v>
      </c>
      <c r="C158" s="12" t="s">
        <v>110</v>
      </c>
      <c r="D158" s="12" t="s">
        <v>341</v>
      </c>
      <c r="E158" s="12" t="s">
        <v>338</v>
      </c>
      <c r="F158" s="12" t="s">
        <v>340</v>
      </c>
      <c r="G158" s="12" t="s">
        <v>123</v>
      </c>
      <c r="H158" s="10">
        <v>18</v>
      </c>
    </row>
    <row r="159" spans="1:8" x14ac:dyDescent="0.25">
      <c r="B159" s="12" t="s">
        <v>127</v>
      </c>
      <c r="C159" s="12" t="s">
        <v>110</v>
      </c>
      <c r="D159" s="12" t="s">
        <v>339</v>
      </c>
      <c r="E159" s="12" t="s">
        <v>338</v>
      </c>
      <c r="F159" s="12" t="s">
        <v>340</v>
      </c>
      <c r="G159" s="12" t="s">
        <v>123</v>
      </c>
      <c r="H159" s="10">
        <v>18</v>
      </c>
    </row>
    <row r="160" spans="1:8" x14ac:dyDescent="0.25">
      <c r="B160" s="12" t="s">
        <v>127</v>
      </c>
      <c r="C160" s="12" t="s">
        <v>110</v>
      </c>
      <c r="D160" s="12" t="s">
        <v>339</v>
      </c>
      <c r="E160" s="12" t="s">
        <v>338</v>
      </c>
      <c r="F160" s="12" t="s">
        <v>337</v>
      </c>
      <c r="G160" s="12" t="s">
        <v>123</v>
      </c>
      <c r="H160" s="10">
        <v>42</v>
      </c>
    </row>
    <row r="161" spans="1:8" x14ac:dyDescent="0.25">
      <c r="B161" s="12" t="s">
        <v>288</v>
      </c>
      <c r="C161" s="12" t="s">
        <v>110</v>
      </c>
      <c r="D161" s="12" t="s">
        <v>336</v>
      </c>
      <c r="E161" s="12" t="s">
        <v>335</v>
      </c>
      <c r="F161" s="12" t="s">
        <v>334</v>
      </c>
      <c r="G161" s="12" t="s">
        <v>106</v>
      </c>
      <c r="H161" s="10">
        <v>160.9</v>
      </c>
    </row>
    <row r="162" spans="1:8" x14ac:dyDescent="0.25">
      <c r="B162" s="12" t="s">
        <v>134</v>
      </c>
      <c r="C162" s="12" t="s">
        <v>110</v>
      </c>
      <c r="D162" s="12" t="s">
        <v>333</v>
      </c>
      <c r="E162" s="12" t="s">
        <v>332</v>
      </c>
      <c r="F162" s="12" t="s">
        <v>331</v>
      </c>
      <c r="G162" s="12" t="s">
        <v>123</v>
      </c>
      <c r="H162" s="10">
        <v>52</v>
      </c>
    </row>
    <row r="163" spans="1:8" x14ac:dyDescent="0.25">
      <c r="B163" s="12" t="s">
        <v>184</v>
      </c>
      <c r="C163" s="12" t="s">
        <v>110</v>
      </c>
      <c r="D163" s="12" t="s">
        <v>330</v>
      </c>
      <c r="E163" s="12" t="s">
        <v>318</v>
      </c>
      <c r="F163" s="12" t="s">
        <v>329</v>
      </c>
      <c r="G163" s="12" t="s">
        <v>106</v>
      </c>
      <c r="H163" s="10">
        <v>25</v>
      </c>
    </row>
    <row r="164" spans="1:8" x14ac:dyDescent="0.25">
      <c r="B164" s="12" t="s">
        <v>254</v>
      </c>
      <c r="C164" s="12" t="s">
        <v>110</v>
      </c>
      <c r="D164" s="12" t="s">
        <v>324</v>
      </c>
      <c r="E164" s="12" t="s">
        <v>318</v>
      </c>
      <c r="F164" s="12" t="s">
        <v>321</v>
      </c>
      <c r="G164" s="12" t="s">
        <v>106</v>
      </c>
      <c r="H164" s="10">
        <v>5</v>
      </c>
    </row>
    <row r="165" spans="1:8" x14ac:dyDescent="0.25">
      <c r="B165" s="12" t="s">
        <v>254</v>
      </c>
      <c r="C165" s="12" t="s">
        <v>110</v>
      </c>
      <c r="D165" s="12" t="s">
        <v>324</v>
      </c>
      <c r="E165" s="12" t="s">
        <v>318</v>
      </c>
      <c r="F165" s="12" t="s">
        <v>328</v>
      </c>
      <c r="G165" s="12" t="s">
        <v>106</v>
      </c>
      <c r="H165" s="10">
        <v>10</v>
      </c>
    </row>
    <row r="166" spans="1:8" x14ac:dyDescent="0.25">
      <c r="B166" s="12" t="s">
        <v>254</v>
      </c>
      <c r="C166" s="12" t="s">
        <v>110</v>
      </c>
      <c r="D166" s="12" t="s">
        <v>324</v>
      </c>
      <c r="E166" s="12" t="s">
        <v>318</v>
      </c>
      <c r="F166" s="12" t="s">
        <v>327</v>
      </c>
      <c r="G166" s="12" t="s">
        <v>106</v>
      </c>
      <c r="H166" s="10">
        <v>5</v>
      </c>
    </row>
    <row r="167" spans="1:8" x14ac:dyDescent="0.25">
      <c r="B167" s="12" t="s">
        <v>254</v>
      </c>
      <c r="C167" s="12" t="s">
        <v>110</v>
      </c>
      <c r="D167" s="12" t="s">
        <v>324</v>
      </c>
      <c r="E167" s="12" t="s">
        <v>318</v>
      </c>
      <c r="F167" s="12" t="s">
        <v>326</v>
      </c>
      <c r="G167" s="12" t="s">
        <v>106</v>
      </c>
      <c r="H167" s="10">
        <v>2</v>
      </c>
    </row>
    <row r="168" spans="1:8" x14ac:dyDescent="0.25">
      <c r="B168" s="12" t="s">
        <v>254</v>
      </c>
      <c r="C168" s="12" t="s">
        <v>110</v>
      </c>
      <c r="D168" s="12" t="s">
        <v>324</v>
      </c>
      <c r="E168" s="12" t="s">
        <v>318</v>
      </c>
      <c r="F168" s="12" t="s">
        <v>325</v>
      </c>
      <c r="G168" s="12" t="s">
        <v>106</v>
      </c>
      <c r="H168" s="10">
        <v>15</v>
      </c>
    </row>
    <row r="169" spans="1:8" x14ac:dyDescent="0.25">
      <c r="B169" s="12" t="s">
        <v>254</v>
      </c>
      <c r="C169" s="12" t="s">
        <v>110</v>
      </c>
      <c r="D169" s="12" t="s">
        <v>324</v>
      </c>
      <c r="E169" s="12" t="s">
        <v>318</v>
      </c>
      <c r="F169" s="12" t="s">
        <v>323</v>
      </c>
      <c r="G169" s="12" t="s">
        <v>106</v>
      </c>
      <c r="H169" s="10">
        <v>5</v>
      </c>
    </row>
    <row r="170" spans="1:8" x14ac:dyDescent="0.25">
      <c r="B170" s="12" t="s">
        <v>254</v>
      </c>
      <c r="C170" s="12" t="s">
        <v>110</v>
      </c>
      <c r="D170" s="12" t="s">
        <v>322</v>
      </c>
      <c r="E170" s="12" t="s">
        <v>318</v>
      </c>
      <c r="F170" s="12" t="s">
        <v>321</v>
      </c>
      <c r="G170" s="12" t="s">
        <v>106</v>
      </c>
      <c r="H170" s="10">
        <v>5</v>
      </c>
    </row>
    <row r="171" spans="1:8" x14ac:dyDescent="0.25">
      <c r="B171" s="12" t="s">
        <v>249</v>
      </c>
      <c r="C171" s="12" t="s">
        <v>110</v>
      </c>
      <c r="D171" s="12" t="s">
        <v>319</v>
      </c>
      <c r="E171" s="12" t="s">
        <v>318</v>
      </c>
      <c r="F171" s="12" t="s">
        <v>320</v>
      </c>
      <c r="G171" s="12" t="s">
        <v>106</v>
      </c>
      <c r="H171" s="10">
        <v>2</v>
      </c>
    </row>
    <row r="172" spans="1:8" x14ac:dyDescent="0.25">
      <c r="B172" s="12" t="s">
        <v>249</v>
      </c>
      <c r="C172" s="12" t="s">
        <v>110</v>
      </c>
      <c r="D172" s="12" t="s">
        <v>319</v>
      </c>
      <c r="E172" s="12" t="s">
        <v>318</v>
      </c>
      <c r="F172" s="12" t="s">
        <v>317</v>
      </c>
      <c r="G172" s="12" t="s">
        <v>106</v>
      </c>
      <c r="H172" s="10">
        <v>20</v>
      </c>
    </row>
    <row r="173" spans="1:8" x14ac:dyDescent="0.25">
      <c r="B173" s="12" t="s">
        <v>167</v>
      </c>
      <c r="C173" s="12" t="s">
        <v>110</v>
      </c>
      <c r="D173" s="12" t="s">
        <v>316</v>
      </c>
      <c r="E173" s="12" t="s">
        <v>315</v>
      </c>
      <c r="F173" s="12" t="s">
        <v>314</v>
      </c>
      <c r="G173" s="12" t="s">
        <v>106</v>
      </c>
      <c r="H173" s="10">
        <v>48</v>
      </c>
    </row>
    <row r="174" spans="1:8" x14ac:dyDescent="0.25">
      <c r="A174" s="9" t="s">
        <v>313</v>
      </c>
      <c r="H174" s="8">
        <v>523.9</v>
      </c>
    </row>
    <row r="175" spans="1:8" x14ac:dyDescent="0.25">
      <c r="A175" s="9" t="s">
        <v>312</v>
      </c>
    </row>
    <row r="176" spans="1:8" x14ac:dyDescent="0.25">
      <c r="A176" s="9" t="s">
        <v>311</v>
      </c>
    </row>
    <row r="177" spans="2:8" x14ac:dyDescent="0.25">
      <c r="B177" s="12" t="s">
        <v>81</v>
      </c>
    </row>
    <row r="178" spans="2:8" x14ac:dyDescent="0.25">
      <c r="B178" s="12" t="s">
        <v>120</v>
      </c>
      <c r="C178" s="12" t="s">
        <v>65</v>
      </c>
      <c r="D178" s="12" t="s">
        <v>310</v>
      </c>
      <c r="E178" s="12"/>
      <c r="F178" s="12" t="s">
        <v>309</v>
      </c>
      <c r="G178" s="11" t="s">
        <v>62</v>
      </c>
      <c r="H178" s="10">
        <v>100</v>
      </c>
    </row>
    <row r="179" spans="2:8" x14ac:dyDescent="0.25">
      <c r="B179" s="12" t="s">
        <v>152</v>
      </c>
      <c r="C179" s="12" t="s">
        <v>65</v>
      </c>
      <c r="D179" s="12" t="s">
        <v>302</v>
      </c>
      <c r="E179" s="12"/>
      <c r="F179" s="12" t="s">
        <v>308</v>
      </c>
      <c r="G179" s="11" t="s">
        <v>62</v>
      </c>
      <c r="H179" s="10">
        <v>2</v>
      </c>
    </row>
    <row r="180" spans="2:8" x14ac:dyDescent="0.25">
      <c r="B180" s="12" t="s">
        <v>152</v>
      </c>
      <c r="C180" s="12" t="s">
        <v>65</v>
      </c>
      <c r="D180" s="12" t="s">
        <v>302</v>
      </c>
      <c r="E180" s="12"/>
      <c r="F180" s="12" t="s">
        <v>307</v>
      </c>
      <c r="G180" s="11" t="s">
        <v>62</v>
      </c>
      <c r="H180" s="10">
        <v>0</v>
      </c>
    </row>
    <row r="181" spans="2:8" x14ac:dyDescent="0.25">
      <c r="B181" s="12" t="s">
        <v>152</v>
      </c>
      <c r="C181" s="12" t="s">
        <v>65</v>
      </c>
      <c r="D181" s="12" t="s">
        <v>302</v>
      </c>
      <c r="E181" s="12"/>
      <c r="F181" s="12" t="s">
        <v>306</v>
      </c>
      <c r="G181" s="11" t="s">
        <v>62</v>
      </c>
      <c r="H181" s="10">
        <v>5</v>
      </c>
    </row>
    <row r="182" spans="2:8" x14ac:dyDescent="0.25">
      <c r="B182" s="12" t="s">
        <v>152</v>
      </c>
      <c r="C182" s="12" t="s">
        <v>65</v>
      </c>
      <c r="D182" s="12" t="s">
        <v>302</v>
      </c>
      <c r="E182" s="12"/>
      <c r="F182" s="12" t="s">
        <v>305</v>
      </c>
      <c r="G182" s="11" t="s">
        <v>62</v>
      </c>
      <c r="H182" s="10">
        <v>2</v>
      </c>
    </row>
    <row r="183" spans="2:8" x14ac:dyDescent="0.25">
      <c r="B183" s="12" t="s">
        <v>152</v>
      </c>
      <c r="C183" s="12" t="s">
        <v>65</v>
      </c>
      <c r="D183" s="12" t="s">
        <v>302</v>
      </c>
      <c r="E183" s="12"/>
      <c r="F183" s="12" t="s">
        <v>304</v>
      </c>
      <c r="G183" s="11" t="s">
        <v>62</v>
      </c>
      <c r="H183" s="10">
        <v>7.0000000000000007E-2</v>
      </c>
    </row>
    <row r="184" spans="2:8" x14ac:dyDescent="0.25">
      <c r="B184" s="12" t="s">
        <v>152</v>
      </c>
      <c r="C184" s="12" t="s">
        <v>65</v>
      </c>
      <c r="D184" s="12" t="s">
        <v>302</v>
      </c>
      <c r="E184" s="12"/>
      <c r="F184" s="12" t="s">
        <v>303</v>
      </c>
      <c r="G184" s="11" t="s">
        <v>62</v>
      </c>
      <c r="H184" s="10">
        <v>0.03</v>
      </c>
    </row>
    <row r="185" spans="2:8" x14ac:dyDescent="0.25">
      <c r="B185" s="12" t="s">
        <v>152</v>
      </c>
      <c r="C185" s="12" t="s">
        <v>65</v>
      </c>
      <c r="D185" s="12" t="s">
        <v>302</v>
      </c>
      <c r="E185" s="12"/>
      <c r="F185" s="12" t="s">
        <v>301</v>
      </c>
      <c r="G185" s="11" t="s">
        <v>62</v>
      </c>
      <c r="H185" s="10">
        <v>0</v>
      </c>
    </row>
    <row r="186" spans="2:8" x14ac:dyDescent="0.25">
      <c r="B186" s="12" t="s">
        <v>70</v>
      </c>
      <c r="C186" s="12" t="s">
        <v>65</v>
      </c>
      <c r="D186" s="12" t="s">
        <v>296</v>
      </c>
      <c r="E186" s="12"/>
      <c r="F186" s="12" t="s">
        <v>300</v>
      </c>
      <c r="G186" s="11" t="s">
        <v>62</v>
      </c>
      <c r="H186" s="10">
        <v>7.72</v>
      </c>
    </row>
    <row r="187" spans="2:8" x14ac:dyDescent="0.25">
      <c r="B187" s="12" t="s">
        <v>70</v>
      </c>
      <c r="C187" s="12" t="s">
        <v>65</v>
      </c>
      <c r="D187" s="12" t="s">
        <v>296</v>
      </c>
      <c r="E187" s="12"/>
      <c r="F187" s="12" t="s">
        <v>299</v>
      </c>
      <c r="G187" s="11" t="s">
        <v>62</v>
      </c>
      <c r="H187" s="10">
        <v>7.8</v>
      </c>
    </row>
    <row r="188" spans="2:8" x14ac:dyDescent="0.25">
      <c r="B188" s="12" t="s">
        <v>70</v>
      </c>
      <c r="C188" s="12" t="s">
        <v>65</v>
      </c>
      <c r="D188" s="12" t="s">
        <v>298</v>
      </c>
      <c r="E188" s="12"/>
      <c r="F188" s="12" t="s">
        <v>297</v>
      </c>
      <c r="G188" s="11" t="s">
        <v>62</v>
      </c>
      <c r="H188" s="10">
        <v>20</v>
      </c>
    </row>
    <row r="189" spans="2:8" x14ac:dyDescent="0.25">
      <c r="B189" s="12" t="s">
        <v>70</v>
      </c>
      <c r="C189" s="12" t="s">
        <v>65</v>
      </c>
      <c r="D189" s="12" t="s">
        <v>296</v>
      </c>
      <c r="E189" s="12"/>
      <c r="F189" s="12" t="s">
        <v>295</v>
      </c>
      <c r="G189" s="11" t="s">
        <v>62</v>
      </c>
      <c r="H189" s="10">
        <v>0</v>
      </c>
    </row>
    <row r="190" spans="2:8" x14ac:dyDescent="0.25">
      <c r="B190" s="12" t="s">
        <v>288</v>
      </c>
      <c r="C190" s="12" t="s">
        <v>65</v>
      </c>
      <c r="D190" s="12" t="s">
        <v>287</v>
      </c>
      <c r="E190" s="12"/>
      <c r="F190" s="12" t="s">
        <v>294</v>
      </c>
      <c r="G190" s="11" t="s">
        <v>62</v>
      </c>
      <c r="H190" s="10">
        <v>0.03</v>
      </c>
    </row>
    <row r="191" spans="2:8" x14ac:dyDescent="0.25">
      <c r="B191" s="12" t="s">
        <v>288</v>
      </c>
      <c r="C191" s="12" t="s">
        <v>65</v>
      </c>
      <c r="D191" s="12" t="s">
        <v>287</v>
      </c>
      <c r="E191" s="12"/>
      <c r="F191" s="12" t="s">
        <v>293</v>
      </c>
      <c r="G191" s="11" t="s">
        <v>62</v>
      </c>
      <c r="H191" s="10">
        <v>0.06</v>
      </c>
    </row>
    <row r="192" spans="2:8" x14ac:dyDescent="0.25">
      <c r="B192" s="12" t="s">
        <v>288</v>
      </c>
      <c r="C192" s="12" t="s">
        <v>65</v>
      </c>
      <c r="D192" s="12" t="s">
        <v>287</v>
      </c>
      <c r="E192" s="12"/>
      <c r="F192" s="12" t="s">
        <v>292</v>
      </c>
      <c r="G192" s="11" t="s">
        <v>62</v>
      </c>
      <c r="H192" s="10">
        <v>0</v>
      </c>
    </row>
    <row r="193" spans="2:8" x14ac:dyDescent="0.25">
      <c r="B193" s="12" t="s">
        <v>288</v>
      </c>
      <c r="C193" s="12" t="s">
        <v>65</v>
      </c>
      <c r="D193" s="12" t="s">
        <v>287</v>
      </c>
      <c r="E193" s="12"/>
      <c r="F193" s="12" t="s">
        <v>291</v>
      </c>
      <c r="G193" s="11" t="s">
        <v>62</v>
      </c>
      <c r="H193" s="10">
        <v>0</v>
      </c>
    </row>
    <row r="194" spans="2:8" x14ac:dyDescent="0.25">
      <c r="B194" s="12" t="s">
        <v>288</v>
      </c>
      <c r="C194" s="12" t="s">
        <v>65</v>
      </c>
      <c r="D194" s="12" t="s">
        <v>287</v>
      </c>
      <c r="E194" s="12"/>
      <c r="F194" s="12" t="s">
        <v>290</v>
      </c>
      <c r="G194" s="11" t="s">
        <v>62</v>
      </c>
      <c r="H194" s="10">
        <v>0</v>
      </c>
    </row>
    <row r="195" spans="2:8" x14ac:dyDescent="0.25">
      <c r="B195" s="12" t="s">
        <v>288</v>
      </c>
      <c r="C195" s="12" t="s">
        <v>65</v>
      </c>
      <c r="D195" s="12" t="s">
        <v>287</v>
      </c>
      <c r="E195" s="12"/>
      <c r="F195" s="12" t="s">
        <v>289</v>
      </c>
      <c r="G195" s="11" t="s">
        <v>62</v>
      </c>
      <c r="H195" s="10">
        <v>2</v>
      </c>
    </row>
    <row r="196" spans="2:8" x14ac:dyDescent="0.25">
      <c r="B196" s="12" t="s">
        <v>288</v>
      </c>
      <c r="C196" s="12" t="s">
        <v>65</v>
      </c>
      <c r="D196" s="12" t="s">
        <v>287</v>
      </c>
      <c r="E196" s="12"/>
      <c r="F196" s="12" t="s">
        <v>286</v>
      </c>
      <c r="G196" s="11" t="s">
        <v>62</v>
      </c>
      <c r="H196" s="10">
        <v>5</v>
      </c>
    </row>
    <row r="197" spans="2:8" x14ac:dyDescent="0.25">
      <c r="B197" s="12" t="s">
        <v>193</v>
      </c>
      <c r="C197" s="12" t="s">
        <v>65</v>
      </c>
      <c r="D197" s="12" t="s">
        <v>283</v>
      </c>
      <c r="E197" s="12"/>
      <c r="F197" s="12" t="s">
        <v>285</v>
      </c>
      <c r="G197" s="11" t="s">
        <v>62</v>
      </c>
      <c r="H197" s="10">
        <v>0.16</v>
      </c>
    </row>
    <row r="198" spans="2:8" x14ac:dyDescent="0.25">
      <c r="B198" s="12" t="s">
        <v>193</v>
      </c>
      <c r="C198" s="12" t="s">
        <v>65</v>
      </c>
      <c r="D198" s="12" t="s">
        <v>283</v>
      </c>
      <c r="E198" s="12"/>
      <c r="F198" s="12" t="s">
        <v>284</v>
      </c>
      <c r="G198" s="11" t="s">
        <v>62</v>
      </c>
      <c r="H198" s="10">
        <v>7.8</v>
      </c>
    </row>
    <row r="199" spans="2:8" x14ac:dyDescent="0.25">
      <c r="B199" s="12" t="s">
        <v>193</v>
      </c>
      <c r="C199" s="12" t="s">
        <v>65</v>
      </c>
      <c r="D199" s="12" t="s">
        <v>283</v>
      </c>
      <c r="E199" s="12"/>
      <c r="F199" s="12" t="s">
        <v>282</v>
      </c>
      <c r="G199" s="11" t="s">
        <v>62</v>
      </c>
      <c r="H199" s="10">
        <v>7.72</v>
      </c>
    </row>
    <row r="200" spans="2:8" x14ac:dyDescent="0.25">
      <c r="B200" s="12" t="s">
        <v>134</v>
      </c>
      <c r="C200" s="12" t="s">
        <v>65</v>
      </c>
      <c r="D200" s="12" t="s">
        <v>276</v>
      </c>
      <c r="E200" s="12"/>
      <c r="F200" s="12" t="s">
        <v>281</v>
      </c>
      <c r="G200" s="11" t="s">
        <v>62</v>
      </c>
      <c r="H200" s="10">
        <v>5</v>
      </c>
    </row>
    <row r="201" spans="2:8" x14ac:dyDescent="0.25">
      <c r="B201" s="12" t="s">
        <v>134</v>
      </c>
      <c r="C201" s="12" t="s">
        <v>65</v>
      </c>
      <c r="D201" s="12" t="s">
        <v>276</v>
      </c>
      <c r="E201" s="12"/>
      <c r="F201" s="12" t="s">
        <v>280</v>
      </c>
      <c r="G201" s="11" t="s">
        <v>62</v>
      </c>
      <c r="H201" s="10">
        <v>0</v>
      </c>
    </row>
    <row r="202" spans="2:8" x14ac:dyDescent="0.25">
      <c r="B202" s="12" t="s">
        <v>134</v>
      </c>
      <c r="C202" s="12" t="s">
        <v>65</v>
      </c>
      <c r="D202" s="12" t="s">
        <v>276</v>
      </c>
      <c r="E202" s="12"/>
      <c r="F202" s="12" t="s">
        <v>279</v>
      </c>
      <c r="G202" s="11" t="s">
        <v>62</v>
      </c>
      <c r="H202" s="10">
        <v>2</v>
      </c>
    </row>
    <row r="203" spans="2:8" x14ac:dyDescent="0.25">
      <c r="B203" s="12" t="s">
        <v>134</v>
      </c>
      <c r="C203" s="12" t="s">
        <v>65</v>
      </c>
      <c r="D203" s="12" t="s">
        <v>276</v>
      </c>
      <c r="E203" s="12"/>
      <c r="F203" s="12" t="s">
        <v>278</v>
      </c>
      <c r="G203" s="11" t="s">
        <v>62</v>
      </c>
      <c r="H203" s="10">
        <v>0.03</v>
      </c>
    </row>
    <row r="204" spans="2:8" x14ac:dyDescent="0.25">
      <c r="B204" s="12" t="s">
        <v>134</v>
      </c>
      <c r="C204" s="12" t="s">
        <v>65</v>
      </c>
      <c r="D204" s="12" t="s">
        <v>276</v>
      </c>
      <c r="E204" s="12"/>
      <c r="F204" s="12" t="s">
        <v>277</v>
      </c>
      <c r="G204" s="11" t="s">
        <v>62</v>
      </c>
      <c r="H204" s="10">
        <v>7.0000000000000007E-2</v>
      </c>
    </row>
    <row r="205" spans="2:8" x14ac:dyDescent="0.25">
      <c r="B205" s="12" t="s">
        <v>134</v>
      </c>
      <c r="C205" s="12" t="s">
        <v>65</v>
      </c>
      <c r="D205" s="12" t="s">
        <v>276</v>
      </c>
      <c r="E205" s="12"/>
      <c r="F205" s="12" t="s">
        <v>275</v>
      </c>
      <c r="G205" s="11" t="s">
        <v>62</v>
      </c>
      <c r="H205" s="10">
        <v>2</v>
      </c>
    </row>
    <row r="206" spans="2:8" x14ac:dyDescent="0.25">
      <c r="B206" s="12" t="s">
        <v>184</v>
      </c>
      <c r="C206" s="12" t="s">
        <v>65</v>
      </c>
      <c r="D206" s="12" t="s">
        <v>272</v>
      </c>
      <c r="E206" s="12"/>
      <c r="F206" s="12" t="s">
        <v>274</v>
      </c>
      <c r="G206" s="11" t="s">
        <v>62</v>
      </c>
      <c r="H206" s="10">
        <v>0.08</v>
      </c>
    </row>
    <row r="207" spans="2:8" x14ac:dyDescent="0.25">
      <c r="B207" s="12" t="s">
        <v>184</v>
      </c>
      <c r="C207" s="12" t="s">
        <v>65</v>
      </c>
      <c r="D207" s="12" t="s">
        <v>272</v>
      </c>
      <c r="E207" s="12"/>
      <c r="F207" s="12" t="s">
        <v>273</v>
      </c>
      <c r="G207" s="11" t="s">
        <v>62</v>
      </c>
      <c r="H207" s="10">
        <v>7.72</v>
      </c>
    </row>
    <row r="208" spans="2:8" x14ac:dyDescent="0.25">
      <c r="B208" s="12" t="s">
        <v>184</v>
      </c>
      <c r="C208" s="12" t="s">
        <v>65</v>
      </c>
      <c r="D208" s="12" t="s">
        <v>272</v>
      </c>
      <c r="E208" s="12"/>
      <c r="F208" s="12" t="s">
        <v>271</v>
      </c>
      <c r="G208" s="11" t="s">
        <v>62</v>
      </c>
      <c r="H208" s="10">
        <v>7.8</v>
      </c>
    </row>
    <row r="209" spans="2:8" x14ac:dyDescent="0.25">
      <c r="B209" s="12" t="s">
        <v>66</v>
      </c>
      <c r="C209" s="12" t="s">
        <v>65</v>
      </c>
      <c r="D209" s="12" t="s">
        <v>265</v>
      </c>
      <c r="E209" s="12"/>
      <c r="F209" s="12" t="s">
        <v>270</v>
      </c>
      <c r="G209" s="11" t="s">
        <v>62</v>
      </c>
      <c r="H209" s="10">
        <v>15.75</v>
      </c>
    </row>
    <row r="210" spans="2:8" x14ac:dyDescent="0.25">
      <c r="B210" s="12" t="s">
        <v>66</v>
      </c>
      <c r="C210" s="12" t="s">
        <v>65</v>
      </c>
      <c r="D210" s="12" t="s">
        <v>265</v>
      </c>
      <c r="E210" s="12"/>
      <c r="F210" s="12" t="s">
        <v>269</v>
      </c>
      <c r="G210" s="11" t="s">
        <v>62</v>
      </c>
      <c r="H210" s="10">
        <v>3.15</v>
      </c>
    </row>
    <row r="211" spans="2:8" x14ac:dyDescent="0.25">
      <c r="B211" s="12" t="s">
        <v>66</v>
      </c>
      <c r="C211" s="12" t="s">
        <v>65</v>
      </c>
      <c r="D211" s="12" t="s">
        <v>265</v>
      </c>
      <c r="E211" s="12"/>
      <c r="F211" s="12" t="s">
        <v>268</v>
      </c>
      <c r="G211" s="11" t="s">
        <v>62</v>
      </c>
      <c r="H211" s="10">
        <v>0.01</v>
      </c>
    </row>
    <row r="212" spans="2:8" x14ac:dyDescent="0.25">
      <c r="B212" s="12" t="s">
        <v>66</v>
      </c>
      <c r="C212" s="12" t="s">
        <v>65</v>
      </c>
      <c r="D212" s="12" t="s">
        <v>265</v>
      </c>
      <c r="E212" s="12"/>
      <c r="F212" s="12" t="s">
        <v>267</v>
      </c>
      <c r="G212" s="11" t="s">
        <v>62</v>
      </c>
      <c r="H212" s="10">
        <v>0.01</v>
      </c>
    </row>
    <row r="213" spans="2:8" x14ac:dyDescent="0.25">
      <c r="B213" s="12" t="s">
        <v>66</v>
      </c>
      <c r="C213" s="12" t="s">
        <v>65</v>
      </c>
      <c r="D213" s="12" t="s">
        <v>265</v>
      </c>
      <c r="E213" s="12"/>
      <c r="F213" s="12" t="s">
        <v>266</v>
      </c>
      <c r="G213" s="11" t="s">
        <v>62</v>
      </c>
      <c r="H213" s="10">
        <v>0.01</v>
      </c>
    </row>
    <row r="214" spans="2:8" x14ac:dyDescent="0.25">
      <c r="B214" s="12" t="s">
        <v>66</v>
      </c>
      <c r="C214" s="12" t="s">
        <v>65</v>
      </c>
      <c r="D214" s="12" t="s">
        <v>265</v>
      </c>
      <c r="E214" s="12"/>
      <c r="F214" s="12" t="s">
        <v>264</v>
      </c>
      <c r="G214" s="11" t="s">
        <v>62</v>
      </c>
      <c r="H214" s="10">
        <v>0.02</v>
      </c>
    </row>
    <row r="215" spans="2:8" x14ac:dyDescent="0.25">
      <c r="B215" s="12" t="s">
        <v>254</v>
      </c>
      <c r="C215" s="12" t="s">
        <v>65</v>
      </c>
      <c r="D215" s="12" t="s">
        <v>253</v>
      </c>
      <c r="E215" s="12"/>
      <c r="F215" s="12" t="s">
        <v>263</v>
      </c>
      <c r="G215" s="11" t="s">
        <v>62</v>
      </c>
      <c r="H215" s="10">
        <v>0</v>
      </c>
    </row>
    <row r="216" spans="2:8" x14ac:dyDescent="0.25">
      <c r="B216" s="12" t="s">
        <v>254</v>
      </c>
      <c r="C216" s="12" t="s">
        <v>65</v>
      </c>
      <c r="D216" s="12" t="s">
        <v>261</v>
      </c>
      <c r="E216" s="12"/>
      <c r="F216" s="12" t="s">
        <v>262</v>
      </c>
      <c r="G216" s="11" t="s">
        <v>62</v>
      </c>
      <c r="H216" s="10">
        <v>200</v>
      </c>
    </row>
    <row r="217" spans="2:8" x14ac:dyDescent="0.25">
      <c r="B217" s="12" t="s">
        <v>254</v>
      </c>
      <c r="C217" s="12" t="s">
        <v>65</v>
      </c>
      <c r="D217" s="12" t="s">
        <v>261</v>
      </c>
      <c r="E217" s="12"/>
      <c r="F217" s="12" t="s">
        <v>260</v>
      </c>
      <c r="G217" s="11" t="s">
        <v>62</v>
      </c>
      <c r="H217" s="10">
        <v>20</v>
      </c>
    </row>
    <row r="218" spans="2:8" x14ac:dyDescent="0.25">
      <c r="B218" s="12" t="s">
        <v>254</v>
      </c>
      <c r="C218" s="12" t="s">
        <v>65</v>
      </c>
      <c r="D218" s="12" t="s">
        <v>253</v>
      </c>
      <c r="E218" s="12"/>
      <c r="F218" s="12" t="s">
        <v>259</v>
      </c>
      <c r="G218" s="11" t="s">
        <v>62</v>
      </c>
      <c r="H218" s="10">
        <v>2</v>
      </c>
    </row>
    <row r="219" spans="2:8" x14ac:dyDescent="0.25">
      <c r="B219" s="12" t="s">
        <v>254</v>
      </c>
      <c r="C219" s="12" t="s">
        <v>65</v>
      </c>
      <c r="D219" s="12" t="s">
        <v>253</v>
      </c>
      <c r="E219" s="12"/>
      <c r="F219" s="12" t="s">
        <v>258</v>
      </c>
      <c r="G219" s="11" t="s">
        <v>62</v>
      </c>
      <c r="H219" s="10">
        <v>0.04</v>
      </c>
    </row>
    <row r="220" spans="2:8" x14ac:dyDescent="0.25">
      <c r="B220" s="12" t="s">
        <v>254</v>
      </c>
      <c r="C220" s="12" t="s">
        <v>65</v>
      </c>
      <c r="D220" s="12" t="s">
        <v>253</v>
      </c>
      <c r="E220" s="12"/>
      <c r="F220" s="12" t="s">
        <v>257</v>
      </c>
      <c r="G220" s="11" t="s">
        <v>62</v>
      </c>
      <c r="H220" s="10">
        <v>0.08</v>
      </c>
    </row>
    <row r="221" spans="2:8" x14ac:dyDescent="0.25">
      <c r="B221" s="12" t="s">
        <v>254</v>
      </c>
      <c r="C221" s="12" t="s">
        <v>65</v>
      </c>
      <c r="D221" s="12" t="s">
        <v>253</v>
      </c>
      <c r="E221" s="12"/>
      <c r="F221" s="12" t="s">
        <v>256</v>
      </c>
      <c r="G221" s="11" t="s">
        <v>62</v>
      </c>
      <c r="H221" s="10">
        <v>2</v>
      </c>
    </row>
    <row r="222" spans="2:8" x14ac:dyDescent="0.25">
      <c r="B222" s="12" t="s">
        <v>254</v>
      </c>
      <c r="C222" s="12" t="s">
        <v>65</v>
      </c>
      <c r="D222" s="12" t="s">
        <v>253</v>
      </c>
      <c r="E222" s="12"/>
      <c r="F222" s="12" t="s">
        <v>255</v>
      </c>
      <c r="G222" s="11" t="s">
        <v>62</v>
      </c>
      <c r="H222" s="10">
        <v>5</v>
      </c>
    </row>
    <row r="223" spans="2:8" x14ac:dyDescent="0.25">
      <c r="B223" s="12" t="s">
        <v>254</v>
      </c>
      <c r="C223" s="12" t="s">
        <v>65</v>
      </c>
      <c r="D223" s="12" t="s">
        <v>253</v>
      </c>
      <c r="E223" s="12"/>
      <c r="F223" s="12" t="s">
        <v>252</v>
      </c>
      <c r="G223" s="11" t="s">
        <v>62</v>
      </c>
      <c r="H223" s="10">
        <v>0</v>
      </c>
    </row>
    <row r="224" spans="2:8" x14ac:dyDescent="0.25">
      <c r="B224" s="12" t="s">
        <v>249</v>
      </c>
      <c r="C224" s="12" t="s">
        <v>65</v>
      </c>
      <c r="D224" s="12" t="s">
        <v>248</v>
      </c>
      <c r="E224" s="12"/>
      <c r="F224" s="12" t="s">
        <v>251</v>
      </c>
      <c r="G224" s="11" t="s">
        <v>62</v>
      </c>
      <c r="H224" s="10">
        <v>0</v>
      </c>
    </row>
    <row r="225" spans="2:8" x14ac:dyDescent="0.25">
      <c r="B225" s="12" t="s">
        <v>249</v>
      </c>
      <c r="C225" s="12" t="s">
        <v>65</v>
      </c>
      <c r="D225" s="12" t="s">
        <v>248</v>
      </c>
      <c r="E225" s="12"/>
      <c r="F225" s="12" t="s">
        <v>250</v>
      </c>
      <c r="G225" s="11" t="s">
        <v>62</v>
      </c>
      <c r="H225" s="10">
        <v>7.72</v>
      </c>
    </row>
    <row r="226" spans="2:8" x14ac:dyDescent="0.25">
      <c r="B226" s="12" t="s">
        <v>249</v>
      </c>
      <c r="C226" s="12" t="s">
        <v>65</v>
      </c>
      <c r="D226" s="12" t="s">
        <v>248</v>
      </c>
      <c r="E226" s="12"/>
      <c r="F226" s="12" t="s">
        <v>247</v>
      </c>
      <c r="G226" s="11" t="s">
        <v>62</v>
      </c>
      <c r="H226" s="10">
        <v>7.8</v>
      </c>
    </row>
    <row r="227" spans="2:8" x14ac:dyDescent="0.25">
      <c r="B227" s="12" t="s">
        <v>179</v>
      </c>
      <c r="C227" s="12" t="s">
        <v>65</v>
      </c>
      <c r="D227" s="12" t="s">
        <v>245</v>
      </c>
      <c r="E227" s="12"/>
      <c r="F227" s="12" t="s">
        <v>246</v>
      </c>
      <c r="G227" s="11" t="s">
        <v>62</v>
      </c>
      <c r="H227" s="10">
        <v>23.49</v>
      </c>
    </row>
    <row r="228" spans="2:8" x14ac:dyDescent="0.25">
      <c r="B228" s="12" t="s">
        <v>179</v>
      </c>
      <c r="C228" s="12" t="s">
        <v>65</v>
      </c>
      <c r="D228" s="12" t="s">
        <v>245</v>
      </c>
      <c r="E228" s="12"/>
      <c r="F228" s="12" t="s">
        <v>244</v>
      </c>
      <c r="G228" s="11" t="s">
        <v>62</v>
      </c>
      <c r="H228" s="10">
        <v>20</v>
      </c>
    </row>
    <row r="229" spans="2:8" x14ac:dyDescent="0.25">
      <c r="B229" s="12" t="s">
        <v>80</v>
      </c>
      <c r="C229" s="12" t="s">
        <v>65</v>
      </c>
      <c r="D229" s="12" t="s">
        <v>79</v>
      </c>
      <c r="E229" s="12"/>
      <c r="F229" s="12" t="s">
        <v>243</v>
      </c>
      <c r="G229" s="11" t="s">
        <v>62</v>
      </c>
      <c r="H229" s="10">
        <v>0.08</v>
      </c>
    </row>
    <row r="230" spans="2:8" x14ac:dyDescent="0.25">
      <c r="B230" s="12" t="s">
        <v>80</v>
      </c>
      <c r="C230" s="12" t="s">
        <v>65</v>
      </c>
      <c r="D230" s="12" t="s">
        <v>79</v>
      </c>
      <c r="E230" s="12"/>
      <c r="F230" s="12" t="s">
        <v>242</v>
      </c>
      <c r="G230" s="11" t="s">
        <v>62</v>
      </c>
      <c r="H230" s="10">
        <v>4</v>
      </c>
    </row>
    <row r="231" spans="2:8" x14ac:dyDescent="0.25">
      <c r="B231" s="12" t="s">
        <v>80</v>
      </c>
      <c r="C231" s="12" t="s">
        <v>65</v>
      </c>
      <c r="D231" s="12" t="s">
        <v>79</v>
      </c>
      <c r="E231" s="12"/>
      <c r="F231" s="12" t="s">
        <v>241</v>
      </c>
      <c r="G231" s="11" t="s">
        <v>62</v>
      </c>
      <c r="H231" s="10">
        <v>2</v>
      </c>
    </row>
    <row r="232" spans="2:8" x14ac:dyDescent="0.25">
      <c r="B232" s="12" t="s">
        <v>80</v>
      </c>
      <c r="C232" s="12" t="s">
        <v>65</v>
      </c>
      <c r="D232" s="12" t="s">
        <v>79</v>
      </c>
      <c r="E232" s="12"/>
      <c r="F232" s="12" t="s">
        <v>240</v>
      </c>
      <c r="G232" s="11" t="s">
        <v>62</v>
      </c>
      <c r="H232" s="10">
        <v>0.17</v>
      </c>
    </row>
    <row r="233" spans="2:8" x14ac:dyDescent="0.25">
      <c r="B233" s="12" t="s">
        <v>80</v>
      </c>
      <c r="C233" s="12" t="s">
        <v>65</v>
      </c>
      <c r="D233" s="12" t="s">
        <v>79</v>
      </c>
      <c r="E233" s="12"/>
      <c r="F233" s="12" t="s">
        <v>239</v>
      </c>
      <c r="G233" s="11" t="s">
        <v>62</v>
      </c>
      <c r="H233" s="10">
        <v>100</v>
      </c>
    </row>
    <row r="234" spans="2:8" x14ac:dyDescent="0.25">
      <c r="B234" s="12" t="s">
        <v>230</v>
      </c>
      <c r="C234" s="12" t="s">
        <v>65</v>
      </c>
      <c r="D234" s="12" t="s">
        <v>229</v>
      </c>
      <c r="E234" s="12"/>
      <c r="F234" s="12" t="s">
        <v>238</v>
      </c>
      <c r="G234" s="11" t="s">
        <v>62</v>
      </c>
      <c r="H234" s="10">
        <v>0</v>
      </c>
    </row>
    <row r="235" spans="2:8" x14ac:dyDescent="0.25">
      <c r="B235" s="12" t="s">
        <v>230</v>
      </c>
      <c r="C235" s="12" t="s">
        <v>65</v>
      </c>
      <c r="D235" s="12" t="s">
        <v>236</v>
      </c>
      <c r="E235" s="12"/>
      <c r="F235" s="12" t="s">
        <v>237</v>
      </c>
      <c r="G235" s="11" t="s">
        <v>62</v>
      </c>
      <c r="H235" s="10">
        <v>38.729999999999997</v>
      </c>
    </row>
    <row r="236" spans="2:8" x14ac:dyDescent="0.25">
      <c r="B236" s="12" t="s">
        <v>230</v>
      </c>
      <c r="C236" s="12" t="s">
        <v>65</v>
      </c>
      <c r="D236" s="12" t="s">
        <v>236</v>
      </c>
      <c r="E236" s="12"/>
      <c r="F236" s="12" t="s">
        <v>235</v>
      </c>
      <c r="G236" s="11" t="s">
        <v>62</v>
      </c>
      <c r="H236" s="10">
        <v>20</v>
      </c>
    </row>
    <row r="237" spans="2:8" x14ac:dyDescent="0.25">
      <c r="B237" s="12" t="s">
        <v>230</v>
      </c>
      <c r="C237" s="12" t="s">
        <v>65</v>
      </c>
      <c r="D237" s="12" t="s">
        <v>229</v>
      </c>
      <c r="E237" s="12"/>
      <c r="F237" s="12" t="s">
        <v>234</v>
      </c>
      <c r="G237" s="11" t="s">
        <v>62</v>
      </c>
      <c r="H237" s="10">
        <v>0.03</v>
      </c>
    </row>
    <row r="238" spans="2:8" x14ac:dyDescent="0.25">
      <c r="B238" s="12" t="s">
        <v>230</v>
      </c>
      <c r="C238" s="12" t="s">
        <v>65</v>
      </c>
      <c r="D238" s="12" t="s">
        <v>229</v>
      </c>
      <c r="E238" s="12"/>
      <c r="F238" s="12" t="s">
        <v>233</v>
      </c>
      <c r="G238" s="11" t="s">
        <v>62</v>
      </c>
      <c r="H238" s="10">
        <v>0.05</v>
      </c>
    </row>
    <row r="239" spans="2:8" x14ac:dyDescent="0.25">
      <c r="B239" s="12" t="s">
        <v>230</v>
      </c>
      <c r="C239" s="12" t="s">
        <v>65</v>
      </c>
      <c r="D239" s="12" t="s">
        <v>229</v>
      </c>
      <c r="E239" s="12"/>
      <c r="F239" s="12" t="s">
        <v>232</v>
      </c>
      <c r="G239" s="11" t="s">
        <v>62</v>
      </c>
      <c r="H239" s="10">
        <v>2</v>
      </c>
    </row>
    <row r="240" spans="2:8" x14ac:dyDescent="0.25">
      <c r="B240" s="12" t="s">
        <v>230</v>
      </c>
      <c r="C240" s="12" t="s">
        <v>65</v>
      </c>
      <c r="D240" s="12" t="s">
        <v>229</v>
      </c>
      <c r="E240" s="12"/>
      <c r="F240" s="12" t="s">
        <v>231</v>
      </c>
      <c r="G240" s="11" t="s">
        <v>62</v>
      </c>
      <c r="H240" s="10">
        <v>5</v>
      </c>
    </row>
    <row r="241" spans="1:8" x14ac:dyDescent="0.25">
      <c r="B241" s="12" t="s">
        <v>230</v>
      </c>
      <c r="C241" s="12" t="s">
        <v>65</v>
      </c>
      <c r="D241" s="12" t="s">
        <v>229</v>
      </c>
      <c r="E241" s="12"/>
      <c r="F241" s="12" t="s">
        <v>228</v>
      </c>
      <c r="G241" s="11" t="s">
        <v>62</v>
      </c>
      <c r="H241" s="10">
        <v>1</v>
      </c>
    </row>
    <row r="242" spans="1:8" x14ac:dyDescent="0.25">
      <c r="B242" s="12" t="s">
        <v>77</v>
      </c>
      <c r="C242" s="12" t="s">
        <v>65</v>
      </c>
      <c r="D242" s="12" t="s">
        <v>219</v>
      </c>
      <c r="E242" s="12"/>
      <c r="F242" s="12" t="s">
        <v>227</v>
      </c>
      <c r="G242" s="11" t="s">
        <v>62</v>
      </c>
      <c r="H242" s="10">
        <v>7.8</v>
      </c>
    </row>
    <row r="243" spans="1:8" x14ac:dyDescent="0.25">
      <c r="B243" s="12" t="s">
        <v>77</v>
      </c>
      <c r="C243" s="12" t="s">
        <v>65</v>
      </c>
      <c r="D243" s="12" t="s">
        <v>76</v>
      </c>
      <c r="E243" s="12"/>
      <c r="F243" s="12" t="s">
        <v>226</v>
      </c>
      <c r="G243" s="11" t="s">
        <v>62</v>
      </c>
      <c r="H243" s="10">
        <v>0.33</v>
      </c>
    </row>
    <row r="244" spans="1:8" x14ac:dyDescent="0.25">
      <c r="B244" s="12" t="s">
        <v>77</v>
      </c>
      <c r="C244" s="12" t="s">
        <v>65</v>
      </c>
      <c r="D244" s="12" t="s">
        <v>76</v>
      </c>
      <c r="E244" s="12"/>
      <c r="F244" s="12" t="s">
        <v>225</v>
      </c>
      <c r="G244" s="11" t="s">
        <v>62</v>
      </c>
      <c r="H244" s="10">
        <v>0.16</v>
      </c>
    </row>
    <row r="245" spans="1:8" x14ac:dyDescent="0.25">
      <c r="B245" s="12" t="s">
        <v>77</v>
      </c>
      <c r="C245" s="12" t="s">
        <v>65</v>
      </c>
      <c r="D245" s="12" t="s">
        <v>76</v>
      </c>
      <c r="E245" s="12"/>
      <c r="F245" s="12" t="s">
        <v>224</v>
      </c>
      <c r="G245" s="11" t="s">
        <v>62</v>
      </c>
      <c r="H245" s="10">
        <v>2</v>
      </c>
    </row>
    <row r="246" spans="1:8" x14ac:dyDescent="0.25">
      <c r="B246" s="12" t="s">
        <v>77</v>
      </c>
      <c r="C246" s="12" t="s">
        <v>65</v>
      </c>
      <c r="D246" s="12" t="s">
        <v>76</v>
      </c>
      <c r="E246" s="12"/>
      <c r="F246" s="12" t="s">
        <v>223</v>
      </c>
      <c r="G246" s="11" t="s">
        <v>62</v>
      </c>
      <c r="H246" s="10">
        <v>0.01</v>
      </c>
    </row>
    <row r="247" spans="1:8" x14ac:dyDescent="0.25">
      <c r="B247" s="12" t="s">
        <v>77</v>
      </c>
      <c r="C247" s="12" t="s">
        <v>65</v>
      </c>
      <c r="D247" s="12" t="s">
        <v>76</v>
      </c>
      <c r="E247" s="12"/>
      <c r="F247" s="12" t="s">
        <v>222</v>
      </c>
      <c r="G247" s="11" t="s">
        <v>62</v>
      </c>
      <c r="H247" s="10">
        <v>6</v>
      </c>
    </row>
    <row r="248" spans="1:8" x14ac:dyDescent="0.25">
      <c r="B248" s="12" t="s">
        <v>77</v>
      </c>
      <c r="C248" s="12" t="s">
        <v>65</v>
      </c>
      <c r="D248" s="12" t="s">
        <v>76</v>
      </c>
      <c r="E248" s="12"/>
      <c r="F248" s="12" t="s">
        <v>221</v>
      </c>
      <c r="G248" s="11" t="s">
        <v>62</v>
      </c>
      <c r="H248" s="10">
        <v>100</v>
      </c>
    </row>
    <row r="249" spans="1:8" x14ac:dyDescent="0.25">
      <c r="B249" s="12" t="s">
        <v>77</v>
      </c>
      <c r="C249" s="12" t="s">
        <v>65</v>
      </c>
      <c r="D249" s="12" t="s">
        <v>219</v>
      </c>
      <c r="E249" s="12"/>
      <c r="F249" s="12" t="s">
        <v>220</v>
      </c>
      <c r="G249" s="11" t="s">
        <v>62</v>
      </c>
      <c r="H249" s="10">
        <v>7.72</v>
      </c>
    </row>
    <row r="250" spans="1:8" x14ac:dyDescent="0.25">
      <c r="B250" s="12" t="s">
        <v>77</v>
      </c>
      <c r="C250" s="12" t="s">
        <v>65</v>
      </c>
      <c r="D250" s="12" t="s">
        <v>219</v>
      </c>
      <c r="E250" s="12"/>
      <c r="F250" s="12" t="s">
        <v>218</v>
      </c>
      <c r="G250" s="11" t="s">
        <v>62</v>
      </c>
      <c r="H250" s="10">
        <v>0</v>
      </c>
    </row>
    <row r="251" spans="1:8" x14ac:dyDescent="0.25">
      <c r="B251" s="12" t="s">
        <v>170</v>
      </c>
      <c r="C251" s="12" t="s">
        <v>65</v>
      </c>
      <c r="D251" s="12" t="s">
        <v>216</v>
      </c>
      <c r="E251" s="12"/>
      <c r="F251" s="12" t="s">
        <v>217</v>
      </c>
      <c r="G251" s="11" t="s">
        <v>62</v>
      </c>
      <c r="H251" s="10">
        <v>30</v>
      </c>
    </row>
    <row r="252" spans="1:8" x14ac:dyDescent="0.25">
      <c r="B252" s="12" t="s">
        <v>170</v>
      </c>
      <c r="C252" s="12" t="s">
        <v>65</v>
      </c>
      <c r="D252" s="12" t="s">
        <v>216</v>
      </c>
      <c r="E252" s="12"/>
      <c r="F252" s="12" t="s">
        <v>215</v>
      </c>
      <c r="G252" s="11" t="s">
        <v>62</v>
      </c>
      <c r="H252" s="10">
        <v>1.5</v>
      </c>
    </row>
    <row r="253" spans="1:8" x14ac:dyDescent="0.25">
      <c r="B253" s="12" t="s">
        <v>167</v>
      </c>
      <c r="C253" s="12" t="s">
        <v>65</v>
      </c>
      <c r="D253" s="12" t="s">
        <v>214</v>
      </c>
      <c r="E253" s="12"/>
      <c r="F253" s="12" t="s">
        <v>213</v>
      </c>
      <c r="G253" s="11" t="s">
        <v>62</v>
      </c>
      <c r="H253" s="10">
        <v>30</v>
      </c>
    </row>
    <row r="254" spans="1:8" x14ac:dyDescent="0.25">
      <c r="A254" s="9" t="s">
        <v>212</v>
      </c>
      <c r="H254" s="8">
        <v>857.75</v>
      </c>
    </row>
    <row r="255" spans="1:8" x14ac:dyDescent="0.25">
      <c r="A255" s="9" t="s">
        <v>211</v>
      </c>
    </row>
    <row r="256" spans="1:8" x14ac:dyDescent="0.25">
      <c r="A256" s="9" t="s">
        <v>210</v>
      </c>
    </row>
    <row r="257" spans="2:8" x14ac:dyDescent="0.25">
      <c r="B257" s="12" t="s">
        <v>81</v>
      </c>
    </row>
    <row r="258" spans="2:8" x14ac:dyDescent="0.25">
      <c r="B258" s="12" t="s">
        <v>101</v>
      </c>
      <c r="C258" s="12" t="s">
        <v>110</v>
      </c>
      <c r="D258" s="12" t="s">
        <v>209</v>
      </c>
      <c r="E258" s="12" t="s">
        <v>163</v>
      </c>
      <c r="F258" s="12" t="s">
        <v>177</v>
      </c>
      <c r="G258" s="12" t="s">
        <v>123</v>
      </c>
      <c r="H258" s="10">
        <v>12.2</v>
      </c>
    </row>
    <row r="259" spans="2:8" x14ac:dyDescent="0.25">
      <c r="B259" s="12" t="s">
        <v>152</v>
      </c>
      <c r="C259" s="12" t="s">
        <v>110</v>
      </c>
      <c r="D259" s="12" t="s">
        <v>208</v>
      </c>
      <c r="E259" s="12" t="s">
        <v>163</v>
      </c>
      <c r="F259" s="12" t="s">
        <v>165</v>
      </c>
      <c r="G259" s="12" t="s">
        <v>123</v>
      </c>
      <c r="H259" s="10">
        <v>12.9</v>
      </c>
    </row>
    <row r="260" spans="2:8" x14ac:dyDescent="0.25">
      <c r="B260" s="12" t="s">
        <v>70</v>
      </c>
      <c r="C260" s="12" t="s">
        <v>110</v>
      </c>
      <c r="D260" s="12" t="s">
        <v>207</v>
      </c>
      <c r="E260" s="12" t="s">
        <v>163</v>
      </c>
      <c r="F260" s="12" t="s">
        <v>206</v>
      </c>
      <c r="G260" s="12" t="s">
        <v>123</v>
      </c>
      <c r="H260" s="10">
        <v>12.9</v>
      </c>
    </row>
    <row r="261" spans="2:8" x14ac:dyDescent="0.25">
      <c r="B261" s="12" t="s">
        <v>91</v>
      </c>
      <c r="C261" s="12" t="s">
        <v>110</v>
      </c>
      <c r="D261" s="12" t="s">
        <v>205</v>
      </c>
      <c r="E261" s="12" t="s">
        <v>163</v>
      </c>
      <c r="F261" s="12" t="s">
        <v>204</v>
      </c>
      <c r="G261" s="12" t="s">
        <v>123</v>
      </c>
      <c r="H261" s="10">
        <v>8.1</v>
      </c>
    </row>
    <row r="262" spans="2:8" x14ac:dyDescent="0.25">
      <c r="B262" s="12" t="s">
        <v>91</v>
      </c>
      <c r="C262" s="12" t="s">
        <v>110</v>
      </c>
      <c r="D262" s="12" t="s">
        <v>203</v>
      </c>
      <c r="E262" s="12" t="s">
        <v>163</v>
      </c>
      <c r="F262" s="12" t="s">
        <v>202</v>
      </c>
      <c r="G262" s="12" t="s">
        <v>123</v>
      </c>
      <c r="H262" s="10">
        <v>8.6999999999999993</v>
      </c>
    </row>
    <row r="263" spans="2:8" x14ac:dyDescent="0.25">
      <c r="B263" s="12" t="s">
        <v>98</v>
      </c>
      <c r="C263" s="12" t="s">
        <v>110</v>
      </c>
      <c r="D263" s="12" t="s">
        <v>201</v>
      </c>
      <c r="E263" s="12" t="s">
        <v>163</v>
      </c>
      <c r="F263" s="12" t="s">
        <v>200</v>
      </c>
      <c r="G263" s="12" t="s">
        <v>123</v>
      </c>
      <c r="H263" s="10">
        <v>8.6999999999999993</v>
      </c>
    </row>
    <row r="264" spans="2:8" x14ac:dyDescent="0.25">
      <c r="B264" s="12" t="s">
        <v>127</v>
      </c>
      <c r="C264" s="12" t="s">
        <v>110</v>
      </c>
      <c r="D264" s="12" t="s">
        <v>199</v>
      </c>
      <c r="E264" s="12" t="s">
        <v>163</v>
      </c>
      <c r="F264" s="12" t="s">
        <v>198</v>
      </c>
      <c r="G264" s="12" t="s">
        <v>123</v>
      </c>
      <c r="H264" s="10">
        <v>8.1</v>
      </c>
    </row>
    <row r="265" spans="2:8" x14ac:dyDescent="0.25">
      <c r="B265" s="12" t="s">
        <v>127</v>
      </c>
      <c r="C265" s="12" t="s">
        <v>110</v>
      </c>
      <c r="D265" s="12" t="s">
        <v>197</v>
      </c>
      <c r="E265" s="12" t="s">
        <v>163</v>
      </c>
      <c r="F265" s="12" t="s">
        <v>168</v>
      </c>
      <c r="G265" s="12" t="s">
        <v>123</v>
      </c>
      <c r="H265" s="10">
        <v>8.6999999999999993</v>
      </c>
    </row>
    <row r="266" spans="2:8" x14ac:dyDescent="0.25">
      <c r="B266" s="12" t="s">
        <v>127</v>
      </c>
      <c r="C266" s="12" t="s">
        <v>110</v>
      </c>
      <c r="D266" s="12" t="s">
        <v>196</v>
      </c>
      <c r="E266" s="12" t="s">
        <v>163</v>
      </c>
      <c r="F266" s="12" t="s">
        <v>162</v>
      </c>
      <c r="G266" s="12" t="s">
        <v>123</v>
      </c>
      <c r="H266" s="10">
        <v>17.8</v>
      </c>
    </row>
    <row r="267" spans="2:8" x14ac:dyDescent="0.25">
      <c r="B267" s="12" t="s">
        <v>193</v>
      </c>
      <c r="C267" s="12" t="s">
        <v>110</v>
      </c>
      <c r="D267" s="12" t="s">
        <v>195</v>
      </c>
      <c r="E267" s="12" t="s">
        <v>163</v>
      </c>
      <c r="F267" s="12" t="s">
        <v>194</v>
      </c>
      <c r="G267" s="12" t="s">
        <v>123</v>
      </c>
      <c r="H267" s="10">
        <v>8.1</v>
      </c>
    </row>
    <row r="268" spans="2:8" x14ac:dyDescent="0.25">
      <c r="B268" s="12" t="s">
        <v>193</v>
      </c>
      <c r="C268" s="12" t="s">
        <v>110</v>
      </c>
      <c r="D268" s="12" t="s">
        <v>192</v>
      </c>
      <c r="E268" s="12" t="s">
        <v>163</v>
      </c>
      <c r="F268" s="12" t="s">
        <v>191</v>
      </c>
      <c r="G268" s="12" t="s">
        <v>123</v>
      </c>
      <c r="H268" s="10">
        <v>8.1</v>
      </c>
    </row>
    <row r="269" spans="2:8" x14ac:dyDescent="0.25">
      <c r="B269" s="12" t="s">
        <v>111</v>
      </c>
      <c r="C269" s="12" t="s">
        <v>110</v>
      </c>
      <c r="D269" s="12" t="s">
        <v>190</v>
      </c>
      <c r="E269" s="12" t="s">
        <v>163</v>
      </c>
      <c r="F269" s="12" t="s">
        <v>175</v>
      </c>
      <c r="G269" s="12" t="s">
        <v>123</v>
      </c>
      <c r="H269" s="10">
        <v>8.6999999999999993</v>
      </c>
    </row>
    <row r="270" spans="2:8" x14ac:dyDescent="0.25">
      <c r="B270" s="12" t="s">
        <v>111</v>
      </c>
      <c r="C270" s="12" t="s">
        <v>110</v>
      </c>
      <c r="D270" s="12" t="s">
        <v>189</v>
      </c>
      <c r="E270" s="12" t="s">
        <v>163</v>
      </c>
      <c r="F270" s="12" t="s">
        <v>188</v>
      </c>
      <c r="G270" s="12" t="s">
        <v>123</v>
      </c>
      <c r="H270" s="10">
        <v>8.6999999999999993</v>
      </c>
    </row>
    <row r="271" spans="2:8" x14ac:dyDescent="0.25">
      <c r="B271" s="12" t="s">
        <v>134</v>
      </c>
      <c r="C271" s="12" t="s">
        <v>110</v>
      </c>
      <c r="D271" s="12" t="s">
        <v>187</v>
      </c>
      <c r="E271" s="12" t="s">
        <v>163</v>
      </c>
      <c r="F271" s="12" t="s">
        <v>175</v>
      </c>
      <c r="G271" s="12" t="s">
        <v>123</v>
      </c>
      <c r="H271" s="10">
        <v>8.6999999999999993</v>
      </c>
    </row>
    <row r="272" spans="2:8" x14ac:dyDescent="0.25">
      <c r="B272" s="12" t="s">
        <v>184</v>
      </c>
      <c r="C272" s="12" t="s">
        <v>110</v>
      </c>
      <c r="D272" s="12" t="s">
        <v>186</v>
      </c>
      <c r="E272" s="12" t="s">
        <v>163</v>
      </c>
      <c r="F272" s="12" t="s">
        <v>185</v>
      </c>
      <c r="G272" s="12" t="s">
        <v>123</v>
      </c>
      <c r="H272" s="10">
        <v>12.9</v>
      </c>
    </row>
    <row r="273" spans="1:8" x14ac:dyDescent="0.25">
      <c r="B273" s="12" t="s">
        <v>184</v>
      </c>
      <c r="C273" s="12" t="s">
        <v>110</v>
      </c>
      <c r="D273" s="12" t="s">
        <v>183</v>
      </c>
      <c r="E273" s="12" t="s">
        <v>163</v>
      </c>
      <c r="F273" s="12" t="s">
        <v>182</v>
      </c>
      <c r="G273" s="12" t="s">
        <v>123</v>
      </c>
      <c r="H273" s="10">
        <v>8.1</v>
      </c>
    </row>
    <row r="274" spans="1:8" x14ac:dyDescent="0.25">
      <c r="B274" s="12" t="s">
        <v>179</v>
      </c>
      <c r="C274" s="12" t="s">
        <v>110</v>
      </c>
      <c r="D274" s="12" t="s">
        <v>181</v>
      </c>
      <c r="E274" s="12" t="s">
        <v>163</v>
      </c>
      <c r="F274" s="12" t="s">
        <v>180</v>
      </c>
      <c r="G274" s="12" t="s">
        <v>123</v>
      </c>
      <c r="H274" s="10">
        <v>12.9</v>
      </c>
    </row>
    <row r="275" spans="1:8" x14ac:dyDescent="0.25">
      <c r="B275" s="12" t="s">
        <v>179</v>
      </c>
      <c r="C275" s="12" t="s">
        <v>110</v>
      </c>
      <c r="D275" s="12" t="s">
        <v>178</v>
      </c>
      <c r="E275" s="12" t="s">
        <v>163</v>
      </c>
      <c r="F275" s="12" t="s">
        <v>177</v>
      </c>
      <c r="G275" s="12" t="s">
        <v>123</v>
      </c>
      <c r="H275" s="10">
        <v>12.2</v>
      </c>
    </row>
    <row r="276" spans="1:8" x14ac:dyDescent="0.25">
      <c r="B276" s="12" t="s">
        <v>80</v>
      </c>
      <c r="C276" s="12" t="s">
        <v>110</v>
      </c>
      <c r="D276" s="12" t="s">
        <v>176</v>
      </c>
      <c r="E276" s="12" t="s">
        <v>163</v>
      </c>
      <c r="F276" s="12" t="s">
        <v>175</v>
      </c>
      <c r="G276" s="12" t="s">
        <v>123</v>
      </c>
      <c r="H276" s="10">
        <v>8.6999999999999993</v>
      </c>
    </row>
    <row r="277" spans="1:8" x14ac:dyDescent="0.25">
      <c r="B277" s="12" t="s">
        <v>80</v>
      </c>
      <c r="C277" s="12" t="s">
        <v>110</v>
      </c>
      <c r="D277" s="12" t="s">
        <v>174</v>
      </c>
      <c r="E277" s="12" t="s">
        <v>163</v>
      </c>
      <c r="F277" s="12" t="s">
        <v>173</v>
      </c>
      <c r="G277" s="12" t="s">
        <v>123</v>
      </c>
      <c r="H277" s="10">
        <v>12.2</v>
      </c>
    </row>
    <row r="278" spans="1:8" x14ac:dyDescent="0.25">
      <c r="B278" s="12" t="s">
        <v>170</v>
      </c>
      <c r="C278" s="12" t="s">
        <v>110</v>
      </c>
      <c r="D278" s="12" t="s">
        <v>172</v>
      </c>
      <c r="E278" s="12" t="s">
        <v>163</v>
      </c>
      <c r="F278" s="12" t="s">
        <v>171</v>
      </c>
      <c r="G278" s="12" t="s">
        <v>123</v>
      </c>
      <c r="H278" s="10">
        <v>8.6999999999999993</v>
      </c>
    </row>
    <row r="279" spans="1:8" x14ac:dyDescent="0.25">
      <c r="B279" s="12" t="s">
        <v>170</v>
      </c>
      <c r="C279" s="12" t="s">
        <v>110</v>
      </c>
      <c r="D279" s="12" t="s">
        <v>169</v>
      </c>
      <c r="E279" s="12" t="s">
        <v>163</v>
      </c>
      <c r="F279" s="12" t="s">
        <v>168</v>
      </c>
      <c r="G279" s="12" t="s">
        <v>123</v>
      </c>
      <c r="H279" s="10">
        <v>8.6999999999999993</v>
      </c>
    </row>
    <row r="280" spans="1:8" x14ac:dyDescent="0.25">
      <c r="B280" s="12" t="s">
        <v>167</v>
      </c>
      <c r="C280" s="12" t="s">
        <v>110</v>
      </c>
      <c r="D280" s="12" t="s">
        <v>166</v>
      </c>
      <c r="E280" s="12" t="s">
        <v>163</v>
      </c>
      <c r="F280" s="12" t="s">
        <v>165</v>
      </c>
      <c r="G280" s="12" t="s">
        <v>123</v>
      </c>
      <c r="H280" s="10">
        <v>12.9</v>
      </c>
    </row>
    <row r="281" spans="1:8" x14ac:dyDescent="0.25">
      <c r="B281" s="12" t="s">
        <v>141</v>
      </c>
      <c r="C281" s="12" t="s">
        <v>110</v>
      </c>
      <c r="D281" s="12" t="s">
        <v>164</v>
      </c>
      <c r="E281" s="12" t="s">
        <v>163</v>
      </c>
      <c r="F281" s="12" t="s">
        <v>162</v>
      </c>
      <c r="G281" s="12" t="s">
        <v>123</v>
      </c>
      <c r="H281" s="10">
        <v>17.8</v>
      </c>
    </row>
    <row r="282" spans="1:8" x14ac:dyDescent="0.25">
      <c r="A282" s="9" t="s">
        <v>161</v>
      </c>
      <c r="H282" s="8">
        <v>255.5</v>
      </c>
    </row>
    <row r="283" spans="1:8" x14ac:dyDescent="0.25">
      <c r="A283" s="9" t="s">
        <v>160</v>
      </c>
    </row>
    <row r="284" spans="1:8" x14ac:dyDescent="0.25">
      <c r="B284" s="12" t="s">
        <v>81</v>
      </c>
    </row>
    <row r="285" spans="1:8" x14ac:dyDescent="0.25">
      <c r="B285" s="12" t="s">
        <v>120</v>
      </c>
      <c r="C285" s="12" t="s">
        <v>110</v>
      </c>
      <c r="D285" s="12" t="s">
        <v>159</v>
      </c>
      <c r="E285" s="12" t="s">
        <v>158</v>
      </c>
      <c r="F285" s="12" t="s">
        <v>157</v>
      </c>
      <c r="G285" s="12" t="s">
        <v>123</v>
      </c>
      <c r="H285" s="10">
        <v>3.5</v>
      </c>
    </row>
    <row r="286" spans="1:8" x14ac:dyDescent="0.25">
      <c r="A286" s="9" t="s">
        <v>156</v>
      </c>
      <c r="H286" s="8">
        <v>3.5</v>
      </c>
    </row>
    <row r="287" spans="1:8" x14ac:dyDescent="0.25">
      <c r="A287" s="9" t="s">
        <v>155</v>
      </c>
    </row>
    <row r="288" spans="1:8" x14ac:dyDescent="0.25">
      <c r="B288" s="12" t="s">
        <v>81</v>
      </c>
    </row>
    <row r="289" spans="1:8" x14ac:dyDescent="0.25">
      <c r="B289" s="12" t="s">
        <v>120</v>
      </c>
      <c r="C289" s="12" t="s">
        <v>110</v>
      </c>
      <c r="D289" s="12" t="s">
        <v>154</v>
      </c>
      <c r="E289" s="12" t="s">
        <v>139</v>
      </c>
      <c r="F289" s="12" t="s">
        <v>153</v>
      </c>
      <c r="G289" s="12" t="s">
        <v>123</v>
      </c>
      <c r="H289" s="10">
        <v>13.2</v>
      </c>
    </row>
    <row r="290" spans="1:8" x14ac:dyDescent="0.25">
      <c r="B290" s="12" t="s">
        <v>152</v>
      </c>
      <c r="C290" s="12" t="s">
        <v>110</v>
      </c>
      <c r="D290" s="12" t="s">
        <v>151</v>
      </c>
      <c r="E290" s="12" t="s">
        <v>139</v>
      </c>
      <c r="F290" s="12" t="s">
        <v>138</v>
      </c>
      <c r="G290" s="12" t="s">
        <v>123</v>
      </c>
      <c r="H290" s="10">
        <v>5.9</v>
      </c>
    </row>
    <row r="291" spans="1:8" x14ac:dyDescent="0.25">
      <c r="B291" s="12" t="s">
        <v>111</v>
      </c>
      <c r="C291" s="12" t="s">
        <v>110</v>
      </c>
      <c r="D291" s="12" t="s">
        <v>150</v>
      </c>
      <c r="E291" s="12" t="s">
        <v>139</v>
      </c>
      <c r="F291" s="12" t="s">
        <v>149</v>
      </c>
      <c r="G291" s="12" t="s">
        <v>123</v>
      </c>
      <c r="H291" s="10">
        <v>15.8</v>
      </c>
    </row>
    <row r="292" spans="1:8" x14ac:dyDescent="0.25">
      <c r="B292" s="12" t="s">
        <v>111</v>
      </c>
      <c r="C292" s="12" t="s">
        <v>110</v>
      </c>
      <c r="D292" s="12" t="s">
        <v>148</v>
      </c>
      <c r="E292" s="12" t="s">
        <v>139</v>
      </c>
      <c r="F292" s="12" t="s">
        <v>147</v>
      </c>
      <c r="G292" s="12" t="s">
        <v>123</v>
      </c>
      <c r="H292" s="10">
        <v>15.8</v>
      </c>
    </row>
    <row r="293" spans="1:8" x14ac:dyDescent="0.25">
      <c r="B293" s="12" t="s">
        <v>134</v>
      </c>
      <c r="C293" s="12" t="s">
        <v>110</v>
      </c>
      <c r="D293" s="12" t="s">
        <v>146</v>
      </c>
      <c r="E293" s="12" t="s">
        <v>139</v>
      </c>
      <c r="F293" s="12" t="s">
        <v>142</v>
      </c>
      <c r="G293" s="12" t="s">
        <v>123</v>
      </c>
      <c r="H293" s="10">
        <v>10.6</v>
      </c>
    </row>
    <row r="294" spans="1:8" x14ac:dyDescent="0.25">
      <c r="B294" s="12" t="s">
        <v>134</v>
      </c>
      <c r="C294" s="12" t="s">
        <v>110</v>
      </c>
      <c r="D294" s="12" t="s">
        <v>145</v>
      </c>
      <c r="E294" s="12" t="s">
        <v>139</v>
      </c>
      <c r="F294" s="12" t="s">
        <v>144</v>
      </c>
      <c r="G294" s="12" t="s">
        <v>123</v>
      </c>
      <c r="H294" s="10">
        <v>9.1999999999999993</v>
      </c>
    </row>
    <row r="295" spans="1:8" x14ac:dyDescent="0.25">
      <c r="B295" s="12" t="s">
        <v>80</v>
      </c>
      <c r="C295" s="12" t="s">
        <v>110</v>
      </c>
      <c r="D295" s="12" t="s">
        <v>143</v>
      </c>
      <c r="E295" s="12" t="s">
        <v>139</v>
      </c>
      <c r="F295" s="12" t="s">
        <v>142</v>
      </c>
      <c r="G295" s="12" t="s">
        <v>123</v>
      </c>
      <c r="H295" s="10">
        <v>10.6</v>
      </c>
    </row>
    <row r="296" spans="1:8" x14ac:dyDescent="0.25">
      <c r="B296" s="12" t="s">
        <v>141</v>
      </c>
      <c r="C296" s="12" t="s">
        <v>110</v>
      </c>
      <c r="D296" s="12" t="s">
        <v>140</v>
      </c>
      <c r="E296" s="12" t="s">
        <v>139</v>
      </c>
      <c r="F296" s="12" t="s">
        <v>138</v>
      </c>
      <c r="G296" s="12" t="s">
        <v>123</v>
      </c>
      <c r="H296" s="10">
        <v>5.9</v>
      </c>
    </row>
    <row r="297" spans="1:8" x14ac:dyDescent="0.25">
      <c r="A297" s="9" t="s">
        <v>137</v>
      </c>
      <c r="H297" s="8">
        <v>87</v>
      </c>
    </row>
    <row r="298" spans="1:8" x14ac:dyDescent="0.25">
      <c r="A298" s="9" t="s">
        <v>136</v>
      </c>
    </row>
    <row r="299" spans="1:8" x14ac:dyDescent="0.25">
      <c r="B299" s="12" t="s">
        <v>127</v>
      </c>
      <c r="C299" s="12" t="s">
        <v>110</v>
      </c>
      <c r="D299" s="12" t="s">
        <v>135</v>
      </c>
      <c r="E299" s="12" t="s">
        <v>132</v>
      </c>
      <c r="F299" s="12" t="s">
        <v>131</v>
      </c>
      <c r="G299" s="12" t="s">
        <v>130</v>
      </c>
      <c r="H299" s="10">
        <v>100</v>
      </c>
    </row>
    <row r="300" spans="1:8" x14ac:dyDescent="0.25">
      <c r="B300" s="12" t="s">
        <v>134</v>
      </c>
      <c r="C300" s="12" t="s">
        <v>110</v>
      </c>
      <c r="D300" s="12" t="s">
        <v>133</v>
      </c>
      <c r="E300" s="12" t="s">
        <v>132</v>
      </c>
      <c r="F300" s="12" t="s">
        <v>131</v>
      </c>
      <c r="G300" s="12" t="s">
        <v>130</v>
      </c>
      <c r="H300" s="10">
        <v>100</v>
      </c>
    </row>
    <row r="301" spans="1:8" x14ac:dyDescent="0.25">
      <c r="A301" s="9" t="s">
        <v>129</v>
      </c>
      <c r="H301" s="8">
        <v>200</v>
      </c>
    </row>
    <row r="302" spans="1:8" x14ac:dyDescent="0.25">
      <c r="A302" s="9" t="s">
        <v>128</v>
      </c>
    </row>
    <row r="303" spans="1:8" x14ac:dyDescent="0.25">
      <c r="B303" s="12" t="s">
        <v>81</v>
      </c>
    </row>
    <row r="304" spans="1:8" x14ac:dyDescent="0.25">
      <c r="B304" s="12" t="s">
        <v>127</v>
      </c>
      <c r="C304" s="12" t="s">
        <v>110</v>
      </c>
      <c r="D304" s="12" t="s">
        <v>126</v>
      </c>
      <c r="E304" s="12" t="s">
        <v>125</v>
      </c>
      <c r="F304" s="12" t="s">
        <v>124</v>
      </c>
      <c r="G304" s="12" t="s">
        <v>123</v>
      </c>
      <c r="H304" s="10">
        <v>3</v>
      </c>
    </row>
    <row r="305" spans="1:8" x14ac:dyDescent="0.25">
      <c r="A305" s="9" t="s">
        <v>122</v>
      </c>
      <c r="H305" s="8">
        <v>3</v>
      </c>
    </row>
    <row r="306" spans="1:8" x14ac:dyDescent="0.25">
      <c r="A306" s="9" t="s">
        <v>121</v>
      </c>
    </row>
    <row r="307" spans="1:8" x14ac:dyDescent="0.25">
      <c r="B307" s="12" t="s">
        <v>81</v>
      </c>
    </row>
    <row r="308" spans="1:8" x14ac:dyDescent="0.25">
      <c r="B308" s="12" t="s">
        <v>120</v>
      </c>
      <c r="C308" s="12" t="s">
        <v>110</v>
      </c>
      <c r="D308" s="12" t="s">
        <v>119</v>
      </c>
      <c r="E308" s="12" t="s">
        <v>118</v>
      </c>
      <c r="F308" s="12" t="s">
        <v>117</v>
      </c>
      <c r="G308" s="12" t="s">
        <v>106</v>
      </c>
      <c r="H308" s="10">
        <v>183.81</v>
      </c>
    </row>
    <row r="309" spans="1:8" x14ac:dyDescent="0.25">
      <c r="B309" s="12" t="s">
        <v>98</v>
      </c>
      <c r="C309" s="12" t="s">
        <v>65</v>
      </c>
      <c r="D309" s="12" t="s">
        <v>116</v>
      </c>
      <c r="E309" s="12"/>
      <c r="F309" s="12" t="s">
        <v>115</v>
      </c>
      <c r="G309" s="11" t="s">
        <v>62</v>
      </c>
      <c r="H309" s="10">
        <v>200</v>
      </c>
    </row>
    <row r="310" spans="1:8" x14ac:dyDescent="0.25">
      <c r="A310" s="9" t="s">
        <v>114</v>
      </c>
      <c r="H310" s="8">
        <v>383.81</v>
      </c>
    </row>
    <row r="311" spans="1:8" x14ac:dyDescent="0.25">
      <c r="A311" s="9" t="s">
        <v>113</v>
      </c>
      <c r="H311" s="8">
        <v>932.81</v>
      </c>
    </row>
    <row r="312" spans="1:8" x14ac:dyDescent="0.25">
      <c r="A312" s="9" t="s">
        <v>112</v>
      </c>
    </row>
    <row r="313" spans="1:8" x14ac:dyDescent="0.25">
      <c r="B313" s="12" t="s">
        <v>81</v>
      </c>
    </row>
    <row r="314" spans="1:8" x14ac:dyDescent="0.25">
      <c r="B314" s="12" t="s">
        <v>111</v>
      </c>
      <c r="C314" s="12" t="s">
        <v>110</v>
      </c>
      <c r="D314" s="12" t="s">
        <v>109</v>
      </c>
      <c r="E314" s="12" t="s">
        <v>108</v>
      </c>
      <c r="F314" s="12" t="s">
        <v>107</v>
      </c>
      <c r="G314" s="12" t="s">
        <v>106</v>
      </c>
      <c r="H314" s="10">
        <v>460.2</v>
      </c>
    </row>
    <row r="315" spans="1:8" x14ac:dyDescent="0.25">
      <c r="A315" s="9" t="s">
        <v>105</v>
      </c>
      <c r="H315" s="8">
        <v>460.2</v>
      </c>
    </row>
    <row r="316" spans="1:8" x14ac:dyDescent="0.25">
      <c r="A316" s="9" t="s">
        <v>104</v>
      </c>
      <c r="H316" s="8">
        <v>460.2</v>
      </c>
    </row>
    <row r="317" spans="1:8" x14ac:dyDescent="0.25">
      <c r="A317" s="9" t="s">
        <v>103</v>
      </c>
    </row>
    <row r="318" spans="1:8" x14ac:dyDescent="0.25">
      <c r="A318" s="9" t="s">
        <v>102</v>
      </c>
    </row>
    <row r="319" spans="1:8" x14ac:dyDescent="0.25">
      <c r="B319" s="12" t="s">
        <v>101</v>
      </c>
      <c r="C319" s="12" t="s">
        <v>65</v>
      </c>
      <c r="D319" s="12" t="s">
        <v>100</v>
      </c>
      <c r="E319" s="12"/>
      <c r="F319" s="12" t="s">
        <v>99</v>
      </c>
      <c r="G319" s="11" t="s">
        <v>62</v>
      </c>
      <c r="H319" s="10">
        <v>23.29</v>
      </c>
    </row>
    <row r="320" spans="1:8" x14ac:dyDescent="0.25">
      <c r="B320" s="12" t="s">
        <v>98</v>
      </c>
      <c r="C320" s="12" t="s">
        <v>65</v>
      </c>
      <c r="D320" s="12" t="s">
        <v>97</v>
      </c>
      <c r="E320" s="12"/>
      <c r="F320" s="12" t="s">
        <v>96</v>
      </c>
      <c r="G320" s="11" t="s">
        <v>62</v>
      </c>
      <c r="H320" s="10">
        <v>22.15</v>
      </c>
    </row>
    <row r="321" spans="1:8" x14ac:dyDescent="0.25">
      <c r="A321" s="9" t="s">
        <v>95</v>
      </c>
      <c r="H321" s="8">
        <v>45.44</v>
      </c>
    </row>
    <row r="322" spans="1:8" x14ac:dyDescent="0.25">
      <c r="A322" s="9" t="s">
        <v>94</v>
      </c>
    </row>
    <row r="323" spans="1:8" x14ac:dyDescent="0.25">
      <c r="A323" s="9" t="s">
        <v>93</v>
      </c>
    </row>
    <row r="324" spans="1:8" x14ac:dyDescent="0.25">
      <c r="B324" s="12" t="s">
        <v>92</v>
      </c>
    </row>
    <row r="325" spans="1:8" x14ac:dyDescent="0.25">
      <c r="B325" s="12" t="s">
        <v>91</v>
      </c>
      <c r="C325" s="12" t="s">
        <v>65</v>
      </c>
      <c r="D325" s="12" t="s">
        <v>90</v>
      </c>
      <c r="E325" s="12"/>
      <c r="F325" s="12" t="s">
        <v>89</v>
      </c>
      <c r="G325" s="11" t="s">
        <v>62</v>
      </c>
      <c r="H325" s="10">
        <v>167.81</v>
      </c>
    </row>
    <row r="326" spans="1:8" x14ac:dyDescent="0.25">
      <c r="B326" s="12" t="s">
        <v>77</v>
      </c>
      <c r="C326" s="12" t="s">
        <v>65</v>
      </c>
      <c r="D326" s="12" t="s">
        <v>88</v>
      </c>
      <c r="E326" s="12"/>
      <c r="F326" s="12" t="s">
        <v>87</v>
      </c>
      <c r="G326" s="11" t="s">
        <v>62</v>
      </c>
      <c r="H326" s="10">
        <v>4.87</v>
      </c>
    </row>
    <row r="327" spans="1:8" x14ac:dyDescent="0.25">
      <c r="A327" s="9" t="s">
        <v>86</v>
      </c>
      <c r="H327" s="8">
        <v>172.68</v>
      </c>
    </row>
    <row r="328" spans="1:8" x14ac:dyDescent="0.25">
      <c r="A328" s="9" t="s">
        <v>85</v>
      </c>
      <c r="H328" s="8">
        <v>172.68</v>
      </c>
    </row>
    <row r="329" spans="1:8" x14ac:dyDescent="0.25">
      <c r="A329" s="9" t="s">
        <v>84</v>
      </c>
      <c r="H329" s="8">
        <v>218.12</v>
      </c>
    </row>
    <row r="330" spans="1:8" x14ac:dyDescent="0.25">
      <c r="A330" s="9" t="s">
        <v>83</v>
      </c>
    </row>
    <row r="331" spans="1:8" x14ac:dyDescent="0.25">
      <c r="A331" s="9" t="s">
        <v>82</v>
      </c>
    </row>
    <row r="332" spans="1:8" x14ac:dyDescent="0.25">
      <c r="B332" s="12" t="s">
        <v>81</v>
      </c>
    </row>
    <row r="333" spans="1:8" x14ac:dyDescent="0.25">
      <c r="B333" s="12" t="s">
        <v>80</v>
      </c>
      <c r="C333" s="12" t="s">
        <v>65</v>
      </c>
      <c r="D333" s="12" t="s">
        <v>79</v>
      </c>
      <c r="E333" s="12"/>
      <c r="F333" s="12" t="s">
        <v>78</v>
      </c>
      <c r="G333" s="11" t="s">
        <v>62</v>
      </c>
      <c r="H333" s="10">
        <v>700</v>
      </c>
    </row>
    <row r="334" spans="1:8" x14ac:dyDescent="0.25">
      <c r="B334" s="12" t="s">
        <v>77</v>
      </c>
      <c r="C334" s="12" t="s">
        <v>65</v>
      </c>
      <c r="D334" s="12" t="s">
        <v>76</v>
      </c>
      <c r="E334" s="12"/>
      <c r="F334" s="12" t="s">
        <v>75</v>
      </c>
      <c r="G334" s="11" t="s">
        <v>62</v>
      </c>
      <c r="H334" s="10">
        <v>2060</v>
      </c>
    </row>
    <row r="335" spans="1:8" x14ac:dyDescent="0.25">
      <c r="A335" s="9" t="s">
        <v>74</v>
      </c>
      <c r="H335" s="8">
        <v>2760</v>
      </c>
    </row>
    <row r="336" spans="1:8" x14ac:dyDescent="0.25">
      <c r="A336" s="9" t="s">
        <v>73</v>
      </c>
      <c r="H336" s="8">
        <v>2760</v>
      </c>
    </row>
    <row r="337" spans="1:8" x14ac:dyDescent="0.25">
      <c r="A337" s="9" t="s">
        <v>72</v>
      </c>
    </row>
    <row r="338" spans="1:8" x14ac:dyDescent="0.25">
      <c r="B338" s="12" t="s">
        <v>71</v>
      </c>
    </row>
    <row r="339" spans="1:8" x14ac:dyDescent="0.25">
      <c r="B339" s="12" t="s">
        <v>70</v>
      </c>
      <c r="C339" s="12" t="s">
        <v>65</v>
      </c>
      <c r="D339" s="12" t="s">
        <v>69</v>
      </c>
      <c r="E339" s="12"/>
      <c r="F339" s="12" t="s">
        <v>68</v>
      </c>
      <c r="G339" s="11" t="s">
        <v>62</v>
      </c>
      <c r="H339" s="10">
        <v>-53.7</v>
      </c>
    </row>
    <row r="340" spans="1:8" x14ac:dyDescent="0.25">
      <c r="B340" s="12" t="s">
        <v>66</v>
      </c>
      <c r="C340" s="12" t="s">
        <v>65</v>
      </c>
      <c r="D340" s="12" t="s">
        <v>64</v>
      </c>
      <c r="E340" s="12"/>
      <c r="F340" s="12" t="s">
        <v>67</v>
      </c>
      <c r="G340" s="11" t="s">
        <v>62</v>
      </c>
      <c r="H340" s="10">
        <v>18.41</v>
      </c>
    </row>
    <row r="341" spans="1:8" x14ac:dyDescent="0.25">
      <c r="B341" s="12" t="s">
        <v>66</v>
      </c>
      <c r="C341" s="12" t="s">
        <v>65</v>
      </c>
      <c r="D341" s="12" t="s">
        <v>64</v>
      </c>
      <c r="E341" s="12"/>
      <c r="F341" s="12" t="s">
        <v>63</v>
      </c>
      <c r="G341" s="11" t="s">
        <v>62</v>
      </c>
      <c r="H341" s="10">
        <v>0</v>
      </c>
    </row>
    <row r="342" spans="1:8" x14ac:dyDescent="0.25">
      <c r="A342" s="9" t="s">
        <v>61</v>
      </c>
      <c r="H342" s="8">
        <v>-35.29</v>
      </c>
    </row>
    <row r="343" spans="1:8" x14ac:dyDescent="0.25">
      <c r="A343" s="9" t="s">
        <v>60</v>
      </c>
    </row>
    <row r="344" spans="1:8" x14ac:dyDescent="0.25">
      <c r="A344" s="9" t="s">
        <v>59</v>
      </c>
      <c r="H344" s="8">
        <v>0</v>
      </c>
    </row>
    <row r="347" spans="1:8" x14ac:dyDescent="0.25">
      <c r="A347" s="13" t="s">
        <v>58</v>
      </c>
      <c r="B347" s="14"/>
      <c r="C347" s="14"/>
      <c r="D347" s="14"/>
      <c r="E347" s="14"/>
      <c r="F347" s="14"/>
      <c r="G347" s="14"/>
      <c r="H347" s="14"/>
    </row>
  </sheetData>
  <mergeCells count="4">
    <mergeCell ref="A347:H347"/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Profit_and_Loss</vt:lpstr>
      <vt:lpstr>Balance_Sheets</vt:lpstr>
      <vt:lpstr>General_Ledger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</dc:creator>
  <cp:lastModifiedBy>Craig Lo</cp:lastModifiedBy>
  <dcterms:created xsi:type="dcterms:W3CDTF">2025-06-04T06:14:22Z</dcterms:created>
  <dcterms:modified xsi:type="dcterms:W3CDTF">2025-06-04T06:19:39Z</dcterms:modified>
</cp:coreProperties>
</file>