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nhs-my.sharepoint.com/personal/craig_parylo2_nhs_net/Documents/Documents/Projects/610_tlhc/data/templates/"/>
    </mc:Choice>
  </mc:AlternateContent>
  <xr:revisionPtr revIDLastSave="253" documentId="13_ncr:1_{D55E264E-0B67-4331-8D44-EF0228762D23}" xr6:coauthVersionLast="47" xr6:coauthVersionMax="47" xr10:uidLastSave="{A166D460-8B84-4F38-BF17-5086615C55AC}"/>
  <bookViews>
    <workbookView xWindow="-120" yWindow="-120" windowWidth="29040" windowHeight="17640" tabRatio="792" firstSheet="6" activeTab="21" xr2:uid="{00000000-000D-0000-FFFF-FFFF00000000}"/>
  </bookViews>
  <sheets>
    <sheet name="Changes" sheetId="85" state="hidden" r:id="rId1"/>
    <sheet name="Contents" sheetId="97" r:id="rId2"/>
    <sheet name="Title sheet" sheetId="2" r:id="rId3"/>
    <sheet name="Data Quality Actions" sheetId="61" state="hidden" r:id="rId4"/>
    <sheet name="Cancer diagnosis" sheetId="98" r:id="rId5"/>
    <sheet name="Summary by project" sheetId="50" r:id="rId6"/>
    <sheet name="Summary by project prev" sheetId="71" r:id="rId7"/>
    <sheet name="Difference by project " sheetId="77" r:id="rId8"/>
    <sheet name="National summary" sheetId="1" r:id="rId9"/>
    <sheet name="National summary prev" sheetId="99" r:id="rId10"/>
    <sheet name="National summary - short" sheetId="52" state="hidden" r:id="rId11"/>
    <sheet name="National summary difference" sheetId="100" r:id="rId12"/>
    <sheet name="Data receipt" sheetId="31" r:id="rId13"/>
    <sheet name="Original" sheetId="95" r:id="rId14"/>
    <sheet name="Onboarded" sheetId="102" r:id="rId15"/>
    <sheet name="Phase 3" sheetId="103" r:id="rId16"/>
    <sheet name="Halton 01F O" sheetId="37" state="hidden" r:id="rId17"/>
    <sheet name="Knowsley 01J O" sheetId="14" state="hidden" r:id="rId18"/>
    <sheet name="Liverpool 99A" sheetId="38" state="hidden" r:id="rId19"/>
    <sheet name="South Bedfordshire P3" sheetId="78" state="hidden" r:id="rId20"/>
    <sheet name="Dorset P3" sheetId="81" state="hidden" r:id="rId21"/>
    <sheet name="template_sheet" sheetId="101" r:id="rId22"/>
    <sheet name="Notes" sheetId="11" state="hidden" r:id="rId23"/>
  </sheets>
  <definedNames>
    <definedName name="_xlnm._FilterDatabase" localSheetId="12" hidden="1">'Data receipt'!$B$3:$B$26</definedName>
    <definedName name="Accepted" localSheetId="3">#REF!</definedName>
    <definedName name="Accepted" localSheetId="20">'Dorset P3'!$D$16</definedName>
    <definedName name="Accepted" localSheetId="16">'Halton 01F O'!$D$16</definedName>
    <definedName name="Accepted" localSheetId="17">'Knowsley 01J O'!$D$16</definedName>
    <definedName name="Accepted" localSheetId="18">'Liverpool 99A'!$D$16</definedName>
    <definedName name="Accepted" localSheetId="19">'South Bedfordshire P3'!$D$16</definedName>
    <definedName name="Attended" localSheetId="3">#REF!</definedName>
    <definedName name="Attended" localSheetId="20">'Dorset P3'!#REF!</definedName>
    <definedName name="Attended" localSheetId="16">'Halton 01F O'!#REF!</definedName>
    <definedName name="Attended" localSheetId="17">'Knowsley 01J O'!#REF!</definedName>
    <definedName name="Attended" localSheetId="18">'Liverpool 99A'!#REF!</definedName>
    <definedName name="Attended" localSheetId="19">'South Bedfordshire P3'!#REF!</definedName>
    <definedName name="cancer_diagnosis" localSheetId="3">#REF!</definedName>
    <definedName name="Demographic" localSheetId="3">#REF!</definedName>
    <definedName name="Eligible" localSheetId="3">#REF!</definedName>
    <definedName name="Eligible" localSheetId="20">'Dorset P3'!$D$12</definedName>
    <definedName name="Eligible" localSheetId="16">'Halton 01F O'!$D$12</definedName>
    <definedName name="Eligible" localSheetId="17">'Knowsley 01J O'!$D$12</definedName>
    <definedName name="Eligible" localSheetId="18">'Liverpool 99A'!$D$12</definedName>
    <definedName name="Eligible" localSheetId="19">'South Bedfordshire P3'!$D$12</definedName>
    <definedName name="Invited" localSheetId="3">#REF!</definedName>
    <definedName name="Invited" localSheetId="20">'Dorset P3'!$D$14</definedName>
    <definedName name="Invited" localSheetId="16">'Halton 01F O'!$D$14</definedName>
    <definedName name="Invited" localSheetId="17">'Knowsley 01J O'!$D$14</definedName>
    <definedName name="Invited" localSheetId="18">'Liverpool 99A'!$D$14</definedName>
    <definedName name="Invited" localSheetId="19">'South Bedfordshire P3'!$D$14</definedName>
    <definedName name="LDCT" localSheetId="3">#REF!</definedName>
    <definedName name="LDCT" localSheetId="20">'Dorset P3'!#REF!</definedName>
    <definedName name="LDCT" localSheetId="16">'Halton 01F O'!#REF!</definedName>
    <definedName name="LDCT" localSheetId="17">'Knowsley 01J O'!#REF!</definedName>
    <definedName name="LDCT" localSheetId="18">'Liverpool 99A'!#REF!</definedName>
    <definedName name="LDCT" localSheetId="19">'South Bedfordshire P3'!#REF!</definedName>
    <definedName name="LDCT_scan" localSheetId="3">#REF!</definedName>
    <definedName name="LDCT_scan" localSheetId="20">'Dorset P3'!$D$23</definedName>
    <definedName name="LDCT_scan" localSheetId="16">'Halton 01F O'!$D$23</definedName>
    <definedName name="LDCT_scan" localSheetId="17">'Knowsley 01J O'!$D$23</definedName>
    <definedName name="LDCT_scan" localSheetId="18">'Liverpool 99A'!$D$23</definedName>
    <definedName name="LDCT_scan" localSheetId="19">'South Bedfordshire P3'!$D$23</definedName>
    <definedName name="LDCT_scan_ref" localSheetId="3">#REF!</definedName>
    <definedName name="LDCT_scan_ref" localSheetId="20">'Dorset P3'!$D$23</definedName>
    <definedName name="LDCT_scan_ref" localSheetId="16">'Halton 01F O'!$D$23</definedName>
    <definedName name="LDCT_scan_ref" localSheetId="17">'Knowsley 01J O'!$D$23</definedName>
    <definedName name="LDCT_scan_ref" localSheetId="18">'Liverpool 99A'!$D$23</definedName>
    <definedName name="LDCT_scan_ref" localSheetId="19">'South Bedfordshire P3'!$D$23</definedName>
    <definedName name="T10AF001" localSheetId="3">#REF!</definedName>
    <definedName name="T10AF006" localSheetId="3">#REF!</definedName>
    <definedName name="T10AF007" localSheetId="3">#REF!</definedName>
    <definedName name="T10AFNewAch" localSheetId="3">#REF!</definedName>
    <definedName name="T10AFNewExc" localSheetId="3">#REF!</definedName>
    <definedName name="T10AFNewPrev" localSheetId="3">#REF!</definedName>
    <definedName name="T10AFNewYAch" localSheetId="3">#REF!</definedName>
    <definedName name="T10AFNewYExc" localSheetId="3">#REF!</definedName>
    <definedName name="T10AFNewYPrev" localSheetId="3">#REF!</definedName>
    <definedName name="T10AFOldAch" localSheetId="3">#REF!</definedName>
    <definedName name="T10AFOldExc" localSheetId="3">#REF!</definedName>
    <definedName name="T10AFOldPrev" localSheetId="3">#REF!</definedName>
    <definedName name="T10AFOldYAch" localSheetId="3">#REF!</definedName>
    <definedName name="T10AFOldYExc" localSheetId="3">#REF!</definedName>
    <definedName name="T10AFOldYPrev" localSheetId="3">#REF!</definedName>
    <definedName name="T10BP002" localSheetId="3">#REF!</definedName>
    <definedName name="T10BPNewAch" localSheetId="3">#REF!</definedName>
    <definedName name="T10BPNewExc" localSheetId="3">#REF!</definedName>
    <definedName name="T10BPNewLS" localSheetId="3">#REF!</definedName>
    <definedName name="T10BPNewYAch" localSheetId="3">#REF!</definedName>
    <definedName name="T10BPNewYExc" localSheetId="3">#REF!</definedName>
    <definedName name="T10BPNewYLS" localSheetId="3">#REF!</definedName>
    <definedName name="T10BPOldAch" localSheetId="3">#REF!</definedName>
    <definedName name="T10BPOldExc" localSheetId="3">#REF!</definedName>
    <definedName name="T10BPOldLS" localSheetId="3">#REF!</definedName>
    <definedName name="T10BPOldYAch" localSheetId="3">#REF!</definedName>
    <definedName name="T10BPOldYExc" localSheetId="3">#REF!</definedName>
    <definedName name="T10BPOldYLS" localSheetId="3">#REF!</definedName>
    <definedName name="T10CHD001" localSheetId="3">#REF!</definedName>
    <definedName name="T10CHD002" localSheetId="3">#REF!</definedName>
    <definedName name="T10CHD005" localSheetId="3">#REF!</definedName>
    <definedName name="T10CHD007" localSheetId="3">#REF!</definedName>
    <definedName name="T10CHDNewAch" localSheetId="3">#REF!</definedName>
    <definedName name="T10CHDNewExc" localSheetId="3">#REF!</definedName>
    <definedName name="T10CHDNewPrev" localSheetId="3">#REF!</definedName>
    <definedName name="T10CHDNewYAch" localSheetId="3">#REF!</definedName>
    <definedName name="T10CHDNewYExc" localSheetId="3">#REF!</definedName>
    <definedName name="T10CHDNewYPrev" localSheetId="3">#REF!</definedName>
    <definedName name="T10CHDOldAch" localSheetId="3">#REF!</definedName>
    <definedName name="T10CHDOldExc" localSheetId="3">#REF!</definedName>
    <definedName name="T10CHDOldPrev" localSheetId="3">#REF!</definedName>
    <definedName name="T10CHDOldYAch" localSheetId="3">#REF!</definedName>
    <definedName name="T10CHDOldYExc" localSheetId="3">#REF!</definedName>
    <definedName name="T10CHDOldYPrev" localSheetId="3">#REF!</definedName>
    <definedName name="T10Copyright" localSheetId="3">'Title sheet'!#REF!</definedName>
    <definedName name="T10CVDPP001" localSheetId="3">#REF!</definedName>
    <definedName name="T10CVDPPNewAch" localSheetId="3">#REF!</definedName>
    <definedName name="T10CVDPPNewExc" localSheetId="3">#REF!</definedName>
    <definedName name="T10CVDPPNewPrev" localSheetId="3">#REF!</definedName>
    <definedName name="T10CVDPPNewYAch" localSheetId="3">#REF!</definedName>
    <definedName name="T10CVDPPNewYExc" localSheetId="3">#REF!</definedName>
    <definedName name="T10CVDPPNewYPrev" localSheetId="3">#REF!</definedName>
    <definedName name="T10CVDPPOldAch" localSheetId="3">#REF!</definedName>
    <definedName name="T10CVDPPOldExc" localSheetId="3">#REF!</definedName>
    <definedName name="T10CVDPPOldPrev" localSheetId="3">#REF!</definedName>
    <definedName name="T10CVDPPOldYAch" localSheetId="3">#REF!</definedName>
    <definedName name="T10CVDPPOldYExc" localSheetId="3">#REF!</definedName>
    <definedName name="T10CVDPPOldYPrev" localSheetId="3">#REF!</definedName>
    <definedName name="T10FooterAF" localSheetId="3">#REF!</definedName>
    <definedName name="T10FooterBP" localSheetId="3">#REF!</definedName>
    <definedName name="T10FooterCHD" localSheetId="3">#REF!</definedName>
    <definedName name="T10FooterCVDPP" localSheetId="3">#REF!</definedName>
    <definedName name="T10FooterHF" localSheetId="3">#REF!</definedName>
    <definedName name="T10FooterHYP" localSheetId="3">#REF!</definedName>
    <definedName name="T10FooterLVSD" localSheetId="3">#REF!</definedName>
    <definedName name="T10FooterPAD" localSheetId="3">#REF!</definedName>
    <definedName name="T10FooterSTIA" localSheetId="3">#REF!</definedName>
    <definedName name="T10HF001" localSheetId="3">#REF!</definedName>
    <definedName name="T10HF002" localSheetId="3">#REF!</definedName>
    <definedName name="T10HF003" localSheetId="3">#REF!</definedName>
    <definedName name="T10HF004" localSheetId="3">#REF!</definedName>
    <definedName name="T10HFNewAch" localSheetId="3">#REF!</definedName>
    <definedName name="T10HFNewExc" localSheetId="3">#REF!</definedName>
    <definedName name="T10HFNewPrev" localSheetId="3">#REF!</definedName>
    <definedName name="T10HFNewYAch" localSheetId="3">#REF!</definedName>
    <definedName name="T10HFNewYExc" localSheetId="3">#REF!</definedName>
    <definedName name="T10HFNewYPrev" localSheetId="3">#REF!</definedName>
    <definedName name="T10HFOldAch" localSheetId="3">#REF!</definedName>
    <definedName name="T10HFOldExc" localSheetId="3">#REF!</definedName>
    <definedName name="T10HFOldPrev" localSheetId="3">#REF!</definedName>
    <definedName name="T10HFOldYAch" localSheetId="3">#REF!</definedName>
    <definedName name="T10HFOldYExc" localSheetId="3">#REF!</definedName>
    <definedName name="T10HFOldYPrev" localSheetId="3">#REF!</definedName>
    <definedName name="T10HYP001" localSheetId="3">#REF!</definedName>
    <definedName name="T10HYP006" localSheetId="3">#REF!</definedName>
    <definedName name="T10HYPNewAch" localSheetId="3">#REF!</definedName>
    <definedName name="T10HYPNewExc" localSheetId="3">#REF!</definedName>
    <definedName name="T10HYPNewPrev" localSheetId="3">#REF!</definedName>
    <definedName name="T10HYPNewYAch" localSheetId="3">#REF!</definedName>
    <definedName name="T10HYPNewYExc" localSheetId="3">#REF!</definedName>
    <definedName name="T10HYPNewYPrev" localSheetId="3">#REF!</definedName>
    <definedName name="T10HYPOldAch" localSheetId="3">#REF!</definedName>
    <definedName name="T10HYPOldExc" localSheetId="3">#REF!</definedName>
    <definedName name="T10HYPOldPrev" localSheetId="3">#REF!</definedName>
    <definedName name="T10HYPOldYAch" localSheetId="3">#REF!</definedName>
    <definedName name="T10HYPOldYExc" localSheetId="3">#REF!</definedName>
    <definedName name="T10HYPOldYPrev" localSheetId="3">#REF!</definedName>
    <definedName name="T10Link" localSheetId="3">'Title sheet'!#REF!</definedName>
    <definedName name="T10LVSDNewPrev" localSheetId="3">#REF!</definedName>
    <definedName name="T10LVSDNewYPrev" localSheetId="3">#REF!</definedName>
    <definedName name="T10LVSDOldPrev" localSheetId="3">#REF!</definedName>
    <definedName name="T10LVSDOldYPrev" localSheetId="3">#REF!</definedName>
    <definedName name="T10PAD001" localSheetId="3">#REF!</definedName>
    <definedName name="T10PAD002" localSheetId="3">#REF!</definedName>
    <definedName name="T10PAD004" localSheetId="3">#REF!</definedName>
    <definedName name="T10PADNewAch" localSheetId="3">#REF!</definedName>
    <definedName name="T10PADNewExc" localSheetId="3">#REF!</definedName>
    <definedName name="T10PADNewPrev" localSheetId="3">#REF!</definedName>
    <definedName name="T10PADNewYAch" localSheetId="3">#REF!</definedName>
    <definedName name="T10PADNewYExc" localSheetId="3">#REF!</definedName>
    <definedName name="T10PADNewYPrev" localSheetId="3">#REF!</definedName>
    <definedName name="T10PADOldAch" localSheetId="3">#REF!</definedName>
    <definedName name="T10PADOldExc" localSheetId="3">#REF!</definedName>
    <definedName name="T10PADOldPrev" localSheetId="3">#REF!</definedName>
    <definedName name="T10PADOldYAch" localSheetId="3">#REF!</definedName>
    <definedName name="T10PADOldYExc" localSheetId="3">#REF!</definedName>
    <definedName name="T10PADOldYPrev" localSheetId="3">#REF!</definedName>
    <definedName name="T10STIA001" localSheetId="3">#REF!</definedName>
    <definedName name="T10STIA003" localSheetId="3">#REF!</definedName>
    <definedName name="T10STIA007" localSheetId="3">#REF!</definedName>
    <definedName name="T10STIA008" localSheetId="3">#REF!</definedName>
    <definedName name="T10STIA009" localSheetId="3">#REF!</definedName>
    <definedName name="T10STIANewAch" localSheetId="3">#REF!</definedName>
    <definedName name="T10STIANewExc" localSheetId="3">#REF!</definedName>
    <definedName name="T10STIANewPrev" localSheetId="3">#REF!</definedName>
    <definedName name="T10STIANewYAch" localSheetId="3">#REF!</definedName>
    <definedName name="T10STIANewYExc" localSheetId="3">#REF!</definedName>
    <definedName name="T10STIANewYPrev" localSheetId="3">#REF!</definedName>
    <definedName name="T10STIAOldAch" localSheetId="3">#REF!</definedName>
    <definedName name="T10STIAOldExc" localSheetId="3">#REF!</definedName>
    <definedName name="T10STIAOldPrev" localSheetId="3">#REF!</definedName>
    <definedName name="T10STIAOldYAch" localSheetId="3">#REF!</definedName>
    <definedName name="T10STIAOldYExc" localSheetId="3">#REF!</definedName>
    <definedName name="T10STIAOldYPrev" localSheetId="3">#REF!</definedName>
    <definedName name="T10Title" localSheetId="3">'Title sheet'!#REF!</definedName>
    <definedName name="T10TitleAF" localSheetId="3">#REF!</definedName>
    <definedName name="T10TitleBP" localSheetId="3">#REF!</definedName>
    <definedName name="T10TitleCHD" localSheetId="3">#REF!</definedName>
    <definedName name="T10TitleCVDPP" localSheetId="3">#REF!</definedName>
    <definedName name="T10TitleHF" localSheetId="3">#REF!</definedName>
    <definedName name="T10TitleHYP" localSheetId="3">#REF!</definedName>
    <definedName name="T10TitleLVSD" localSheetId="3">#REF!</definedName>
    <definedName name="T10TitlePAD" localSheetId="3">#REF!</definedName>
    <definedName name="T10TitleSTIA" localSheetId="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31" l="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5" i="31"/>
  <c r="BR75" i="100"/>
  <c r="BQ75" i="100"/>
  <c r="BP75" i="100"/>
  <c r="BO75" i="100"/>
  <c r="BN75" i="100"/>
  <c r="BM75" i="100"/>
  <c r="BL75" i="100"/>
  <c r="BK75" i="100"/>
  <c r="BJ75" i="100"/>
  <c r="BI75" i="100"/>
  <c r="BH75" i="100"/>
  <c r="BG75" i="100"/>
  <c r="BF75" i="100"/>
  <c r="BE75" i="100"/>
  <c r="BD75" i="100"/>
  <c r="BC75" i="100"/>
  <c r="BB75" i="100"/>
  <c r="BA75" i="100"/>
  <c r="AZ75" i="100"/>
  <c r="AY75" i="100"/>
  <c r="AX75" i="100"/>
  <c r="AW75" i="100"/>
  <c r="AV75" i="100"/>
  <c r="AU75" i="100"/>
  <c r="AT75" i="100"/>
  <c r="AS75" i="100"/>
  <c r="AR75" i="100"/>
  <c r="AQ75" i="100"/>
  <c r="AP75" i="100"/>
  <c r="AO75" i="100"/>
  <c r="AN75" i="100"/>
  <c r="AM75" i="100"/>
  <c r="AL75" i="100"/>
  <c r="AK75" i="100"/>
  <c r="AJ75" i="100"/>
  <c r="AI75" i="100"/>
  <c r="AH75" i="100"/>
  <c r="AG75" i="100"/>
  <c r="AF75" i="100"/>
  <c r="AE75" i="100"/>
  <c r="AD75" i="100"/>
  <c r="AC75" i="100"/>
  <c r="AB75" i="100"/>
  <c r="AA75" i="100"/>
  <c r="Z75" i="100"/>
  <c r="Y75" i="100"/>
  <c r="X75" i="100"/>
  <c r="W75" i="100"/>
  <c r="V75" i="100"/>
  <c r="U75" i="100"/>
  <c r="T75" i="100"/>
  <c r="S75" i="100"/>
  <c r="R75" i="100"/>
  <c r="Q75" i="100"/>
  <c r="P75" i="100"/>
  <c r="O75" i="100"/>
  <c r="N75" i="100"/>
  <c r="M75" i="100"/>
  <c r="L75" i="100"/>
  <c r="K75" i="100"/>
  <c r="J75" i="100"/>
  <c r="I75" i="100"/>
  <c r="H75" i="100"/>
  <c r="G75" i="100"/>
  <c r="F75" i="100"/>
  <c r="E75" i="100"/>
  <c r="BR74" i="100"/>
  <c r="BQ74" i="100"/>
  <c r="BP74" i="100"/>
  <c r="BO74" i="100"/>
  <c r="BN74" i="100"/>
  <c r="BM74" i="100"/>
  <c r="BL74" i="100"/>
  <c r="BK74" i="100"/>
  <c r="BJ74" i="100"/>
  <c r="BI74" i="100"/>
  <c r="BH74" i="100"/>
  <c r="BG74" i="100"/>
  <c r="BF74" i="100"/>
  <c r="BE74" i="100"/>
  <c r="BD74" i="100"/>
  <c r="BC74" i="100"/>
  <c r="BB74" i="100"/>
  <c r="BA74" i="100"/>
  <c r="AZ74" i="100"/>
  <c r="AY74" i="100"/>
  <c r="AX74" i="100"/>
  <c r="AW74" i="100"/>
  <c r="AV74" i="100"/>
  <c r="AU74" i="100"/>
  <c r="AT74" i="100"/>
  <c r="AS74" i="100"/>
  <c r="AR74" i="100"/>
  <c r="AQ74" i="100"/>
  <c r="AP74" i="100"/>
  <c r="AO74" i="100"/>
  <c r="AN74" i="100"/>
  <c r="AM74" i="100"/>
  <c r="AL74" i="100"/>
  <c r="AK74" i="100"/>
  <c r="AJ74" i="100"/>
  <c r="AI74" i="100"/>
  <c r="AH74" i="100"/>
  <c r="AG74" i="100"/>
  <c r="AF74" i="100"/>
  <c r="AE74" i="100"/>
  <c r="AD74" i="100"/>
  <c r="AC74" i="100"/>
  <c r="AB74" i="100"/>
  <c r="AA74" i="100"/>
  <c r="Z74" i="100"/>
  <c r="Y74" i="100"/>
  <c r="X74" i="100"/>
  <c r="W74" i="100"/>
  <c r="V74" i="100"/>
  <c r="U74" i="100"/>
  <c r="T74" i="100"/>
  <c r="S74" i="100"/>
  <c r="R74" i="100"/>
  <c r="Q74" i="100"/>
  <c r="P74" i="100"/>
  <c r="O74" i="100"/>
  <c r="N74" i="100"/>
  <c r="M74" i="100"/>
  <c r="L74" i="100"/>
  <c r="K74" i="100"/>
  <c r="J74" i="100"/>
  <c r="I74" i="100"/>
  <c r="H74" i="100"/>
  <c r="G74" i="100"/>
  <c r="F74" i="100"/>
  <c r="E74" i="100"/>
  <c r="BR73" i="100"/>
  <c r="BQ73" i="100"/>
  <c r="BP73" i="100"/>
  <c r="BO73" i="100"/>
  <c r="BN73" i="100"/>
  <c r="BM73" i="100"/>
  <c r="BL73" i="100"/>
  <c r="BK73" i="100"/>
  <c r="BJ73" i="100"/>
  <c r="BI73" i="100"/>
  <c r="BH73" i="100"/>
  <c r="BG73" i="100"/>
  <c r="BF73" i="100"/>
  <c r="BE73" i="100"/>
  <c r="BD73" i="100"/>
  <c r="BC73" i="100"/>
  <c r="BB73" i="100"/>
  <c r="BA73" i="100"/>
  <c r="AZ73" i="100"/>
  <c r="AY73" i="100"/>
  <c r="AX73" i="100"/>
  <c r="AW73" i="100"/>
  <c r="AV73" i="100"/>
  <c r="AU73" i="100"/>
  <c r="AT73" i="100"/>
  <c r="AS73" i="100"/>
  <c r="AR73" i="100"/>
  <c r="AQ73" i="100"/>
  <c r="AP73" i="100"/>
  <c r="AO73" i="100"/>
  <c r="AN73" i="100"/>
  <c r="AM73" i="100"/>
  <c r="AL73" i="100"/>
  <c r="AK73" i="100"/>
  <c r="AJ73" i="100"/>
  <c r="AI73" i="100"/>
  <c r="AH73" i="100"/>
  <c r="AG73" i="100"/>
  <c r="AF73" i="100"/>
  <c r="AE73" i="100"/>
  <c r="AD73" i="100"/>
  <c r="AC73" i="100"/>
  <c r="AB73" i="100"/>
  <c r="AA73" i="100"/>
  <c r="Z73" i="100"/>
  <c r="Y73" i="100"/>
  <c r="X73" i="100"/>
  <c r="W73" i="100"/>
  <c r="V73" i="100"/>
  <c r="U73" i="100"/>
  <c r="T73" i="100"/>
  <c r="S73" i="100"/>
  <c r="R73" i="100"/>
  <c r="Q73" i="100"/>
  <c r="P73" i="100"/>
  <c r="O73" i="100"/>
  <c r="N73" i="100"/>
  <c r="M73" i="100"/>
  <c r="L73" i="100"/>
  <c r="K73" i="100"/>
  <c r="J73" i="100"/>
  <c r="I73" i="100"/>
  <c r="H73" i="100"/>
  <c r="G73" i="100"/>
  <c r="F73" i="100"/>
  <c r="E73" i="100"/>
  <c r="BR72" i="100"/>
  <c r="BQ72" i="100"/>
  <c r="BP72" i="100"/>
  <c r="BO72" i="100"/>
  <c r="BN72" i="100"/>
  <c r="BM72" i="100"/>
  <c r="BL72" i="100"/>
  <c r="BK72" i="100"/>
  <c r="BJ72" i="100"/>
  <c r="BI72" i="100"/>
  <c r="BH72" i="100"/>
  <c r="BG72" i="100"/>
  <c r="BF72" i="100"/>
  <c r="BE72" i="100"/>
  <c r="BD72" i="100"/>
  <c r="BC72" i="100"/>
  <c r="BB72" i="100"/>
  <c r="BA72" i="100"/>
  <c r="AZ72" i="100"/>
  <c r="AY72" i="100"/>
  <c r="AX72" i="100"/>
  <c r="AW72" i="100"/>
  <c r="AV72" i="100"/>
  <c r="AU72" i="100"/>
  <c r="AT72" i="100"/>
  <c r="AS72" i="100"/>
  <c r="AR72" i="100"/>
  <c r="AQ72" i="100"/>
  <c r="AP72" i="100"/>
  <c r="AO72" i="100"/>
  <c r="AN72" i="100"/>
  <c r="AM72" i="100"/>
  <c r="AL72" i="100"/>
  <c r="AK72" i="100"/>
  <c r="AJ72" i="100"/>
  <c r="AI72" i="100"/>
  <c r="AH72" i="100"/>
  <c r="AG72" i="100"/>
  <c r="AF72" i="100"/>
  <c r="AE72" i="100"/>
  <c r="AD72" i="100"/>
  <c r="AC72" i="100"/>
  <c r="AB72" i="100"/>
  <c r="AA72" i="100"/>
  <c r="Z72" i="100"/>
  <c r="Y72" i="100"/>
  <c r="X72" i="100"/>
  <c r="W72" i="100"/>
  <c r="V72" i="100"/>
  <c r="U72" i="100"/>
  <c r="T72" i="100"/>
  <c r="S72" i="100"/>
  <c r="R72" i="100"/>
  <c r="Q72" i="100"/>
  <c r="P72" i="100"/>
  <c r="O72" i="100"/>
  <c r="N72" i="100"/>
  <c r="M72" i="100"/>
  <c r="L72" i="100"/>
  <c r="K72" i="100"/>
  <c r="J72" i="100"/>
  <c r="I72" i="100"/>
  <c r="H72" i="100"/>
  <c r="G72" i="100"/>
  <c r="F72" i="100"/>
  <c r="E72" i="100"/>
  <c r="BR71" i="100"/>
  <c r="BQ71" i="100"/>
  <c r="BP71" i="100"/>
  <c r="BO71" i="100"/>
  <c r="BN71" i="100"/>
  <c r="BM71" i="100"/>
  <c r="BL71" i="100"/>
  <c r="BK71" i="100"/>
  <c r="BJ71" i="100"/>
  <c r="BI71" i="100"/>
  <c r="BH71" i="100"/>
  <c r="BG71" i="100"/>
  <c r="BF71" i="100"/>
  <c r="BE71" i="100"/>
  <c r="BD71" i="100"/>
  <c r="BC71" i="100"/>
  <c r="BB71" i="100"/>
  <c r="BA71" i="100"/>
  <c r="AZ71" i="100"/>
  <c r="AY71" i="100"/>
  <c r="AX71" i="100"/>
  <c r="AW71" i="100"/>
  <c r="AV71" i="100"/>
  <c r="AU71" i="100"/>
  <c r="AT71" i="100"/>
  <c r="AS71" i="100"/>
  <c r="AR71" i="100"/>
  <c r="AQ71" i="100"/>
  <c r="AP71" i="100"/>
  <c r="AO71" i="100"/>
  <c r="AN71" i="100"/>
  <c r="AM71" i="100"/>
  <c r="AL71" i="100"/>
  <c r="AK71" i="100"/>
  <c r="AJ71" i="100"/>
  <c r="AI71" i="100"/>
  <c r="AH71" i="100"/>
  <c r="AG71" i="100"/>
  <c r="AF71" i="100"/>
  <c r="AE71" i="100"/>
  <c r="AD71" i="100"/>
  <c r="AC71" i="100"/>
  <c r="AB71" i="100"/>
  <c r="AA71" i="100"/>
  <c r="Z71" i="100"/>
  <c r="Y71" i="100"/>
  <c r="X71" i="100"/>
  <c r="W71" i="100"/>
  <c r="V71" i="100"/>
  <c r="U71" i="100"/>
  <c r="T71" i="100"/>
  <c r="S71" i="100"/>
  <c r="R71" i="100"/>
  <c r="Q71" i="100"/>
  <c r="P71" i="100"/>
  <c r="O71" i="100"/>
  <c r="N71" i="100"/>
  <c r="M71" i="100"/>
  <c r="L71" i="100"/>
  <c r="K71" i="100"/>
  <c r="J71" i="100"/>
  <c r="I71" i="100"/>
  <c r="H71" i="100"/>
  <c r="G71" i="100"/>
  <c r="F71" i="100"/>
  <c r="E71" i="100"/>
  <c r="BR70" i="100"/>
  <c r="BQ70" i="100"/>
  <c r="BP70" i="100"/>
  <c r="BO70" i="100"/>
  <c r="BN70" i="100"/>
  <c r="BM70" i="100"/>
  <c r="BL70" i="100"/>
  <c r="BK70" i="100"/>
  <c r="BJ70" i="100"/>
  <c r="BI70" i="100"/>
  <c r="BH70" i="100"/>
  <c r="BG70" i="100"/>
  <c r="BF70" i="100"/>
  <c r="BE70" i="100"/>
  <c r="BD70" i="100"/>
  <c r="BC70" i="100"/>
  <c r="BB70" i="100"/>
  <c r="BA70" i="100"/>
  <c r="AZ70" i="100"/>
  <c r="AY70" i="100"/>
  <c r="AX70" i="100"/>
  <c r="AW70" i="100"/>
  <c r="AV70" i="100"/>
  <c r="AU70" i="100"/>
  <c r="AT70" i="100"/>
  <c r="AS70" i="100"/>
  <c r="AR70" i="100"/>
  <c r="AQ70" i="100"/>
  <c r="AP70" i="100"/>
  <c r="AO70" i="100"/>
  <c r="AN70" i="100"/>
  <c r="AM70" i="100"/>
  <c r="AL70" i="100"/>
  <c r="AK70" i="100"/>
  <c r="AJ70" i="100"/>
  <c r="AI70" i="100"/>
  <c r="AH70" i="100"/>
  <c r="AG70" i="100"/>
  <c r="AF70" i="100"/>
  <c r="AE70" i="100"/>
  <c r="AD70" i="100"/>
  <c r="AC70" i="100"/>
  <c r="AB70" i="100"/>
  <c r="AA70" i="100"/>
  <c r="Z70" i="100"/>
  <c r="Y70" i="100"/>
  <c r="X70" i="100"/>
  <c r="W70" i="100"/>
  <c r="V70" i="100"/>
  <c r="U70" i="100"/>
  <c r="T70" i="100"/>
  <c r="S70" i="100"/>
  <c r="R70" i="100"/>
  <c r="Q70" i="100"/>
  <c r="P70" i="100"/>
  <c r="O70" i="100"/>
  <c r="N70" i="100"/>
  <c r="M70" i="100"/>
  <c r="L70" i="100"/>
  <c r="K70" i="100"/>
  <c r="J70" i="100"/>
  <c r="I70" i="100"/>
  <c r="H70" i="100"/>
  <c r="G70" i="100"/>
  <c r="F70" i="100"/>
  <c r="E70" i="100"/>
  <c r="BR69" i="100"/>
  <c r="BQ69" i="100"/>
  <c r="BP69" i="100"/>
  <c r="BO69" i="100"/>
  <c r="BN69" i="100"/>
  <c r="BM69" i="100"/>
  <c r="BL69" i="100"/>
  <c r="BK69" i="100"/>
  <c r="BJ69" i="100"/>
  <c r="BI69" i="100"/>
  <c r="BH69" i="100"/>
  <c r="BG69" i="100"/>
  <c r="BF69" i="100"/>
  <c r="BE69" i="100"/>
  <c r="BD69" i="100"/>
  <c r="BC69" i="100"/>
  <c r="BB69" i="100"/>
  <c r="BA69" i="100"/>
  <c r="AZ69" i="100"/>
  <c r="AY69" i="100"/>
  <c r="AX69" i="100"/>
  <c r="AW69" i="100"/>
  <c r="AV69" i="100"/>
  <c r="AU69" i="100"/>
  <c r="AT69" i="100"/>
  <c r="AS69" i="100"/>
  <c r="AR69" i="100"/>
  <c r="AQ69" i="100"/>
  <c r="AP69" i="100"/>
  <c r="AO69" i="100"/>
  <c r="AN69" i="100"/>
  <c r="AM69" i="100"/>
  <c r="AL69" i="100"/>
  <c r="AK69" i="100"/>
  <c r="AJ69" i="100"/>
  <c r="AI69" i="100"/>
  <c r="AH69" i="100"/>
  <c r="AG69" i="100"/>
  <c r="AF69" i="100"/>
  <c r="AE69" i="100"/>
  <c r="AD69" i="100"/>
  <c r="AC69" i="100"/>
  <c r="AB69" i="100"/>
  <c r="AA69" i="100"/>
  <c r="Z69" i="100"/>
  <c r="Y69" i="100"/>
  <c r="X69" i="100"/>
  <c r="W69" i="100"/>
  <c r="V69" i="100"/>
  <c r="U69" i="100"/>
  <c r="T69" i="100"/>
  <c r="S69" i="100"/>
  <c r="R69" i="100"/>
  <c r="Q69" i="100"/>
  <c r="P69" i="100"/>
  <c r="O69" i="100"/>
  <c r="N69" i="100"/>
  <c r="M69" i="100"/>
  <c r="L69" i="100"/>
  <c r="K69" i="100"/>
  <c r="J69" i="100"/>
  <c r="I69" i="100"/>
  <c r="H69" i="100"/>
  <c r="G69" i="100"/>
  <c r="F69" i="100"/>
  <c r="E69" i="100"/>
  <c r="BR68" i="100"/>
  <c r="BQ68" i="100"/>
  <c r="BP68" i="100"/>
  <c r="BO68" i="100"/>
  <c r="BN68" i="100"/>
  <c r="BM68" i="100"/>
  <c r="BL68" i="100"/>
  <c r="BK68" i="100"/>
  <c r="BJ68" i="100"/>
  <c r="BI68" i="100"/>
  <c r="BH68" i="100"/>
  <c r="BG68" i="100"/>
  <c r="BF68" i="100"/>
  <c r="BE68" i="100"/>
  <c r="BD68" i="100"/>
  <c r="BC68" i="100"/>
  <c r="BB68" i="100"/>
  <c r="BA68" i="100"/>
  <c r="AZ68" i="100"/>
  <c r="AY68" i="100"/>
  <c r="AX68" i="100"/>
  <c r="AW68" i="100"/>
  <c r="AV68" i="100"/>
  <c r="AU68" i="100"/>
  <c r="AT68" i="100"/>
  <c r="AS68" i="100"/>
  <c r="AR68" i="100"/>
  <c r="AQ68" i="100"/>
  <c r="AP68" i="100"/>
  <c r="AO68" i="100"/>
  <c r="AN68" i="100"/>
  <c r="AM68" i="100"/>
  <c r="AL68" i="100"/>
  <c r="AK68" i="100"/>
  <c r="AJ68" i="100"/>
  <c r="AI68" i="100"/>
  <c r="AH68" i="100"/>
  <c r="AG68" i="100"/>
  <c r="AF68" i="100"/>
  <c r="AE68" i="100"/>
  <c r="AD68" i="100"/>
  <c r="AC68" i="100"/>
  <c r="AB68" i="100"/>
  <c r="AA68" i="100"/>
  <c r="Z68" i="100"/>
  <c r="Y68" i="100"/>
  <c r="X68" i="100"/>
  <c r="W68" i="100"/>
  <c r="V68" i="100"/>
  <c r="U68" i="100"/>
  <c r="T68" i="100"/>
  <c r="S68" i="100"/>
  <c r="R68" i="100"/>
  <c r="Q68" i="100"/>
  <c r="P68" i="100"/>
  <c r="O68" i="100"/>
  <c r="N68" i="100"/>
  <c r="M68" i="100"/>
  <c r="L68" i="100"/>
  <c r="K68" i="100"/>
  <c r="J68" i="100"/>
  <c r="I68" i="100"/>
  <c r="H68" i="100"/>
  <c r="G68" i="100"/>
  <c r="F68" i="100"/>
  <c r="E68" i="100"/>
  <c r="BR67" i="100"/>
  <c r="BQ67" i="100"/>
  <c r="BP67" i="100"/>
  <c r="BO67" i="100"/>
  <c r="BN67" i="100"/>
  <c r="BM67" i="100"/>
  <c r="BL67" i="100"/>
  <c r="BK67" i="100"/>
  <c r="BJ67" i="100"/>
  <c r="BI67" i="100"/>
  <c r="BH67" i="100"/>
  <c r="BG67" i="100"/>
  <c r="BF67" i="100"/>
  <c r="BE67" i="100"/>
  <c r="BD67" i="100"/>
  <c r="BC67" i="100"/>
  <c r="BB67" i="100"/>
  <c r="BA67" i="100"/>
  <c r="AZ67" i="100"/>
  <c r="AY67" i="100"/>
  <c r="AX67" i="100"/>
  <c r="AW67" i="100"/>
  <c r="AV67" i="100"/>
  <c r="AU67" i="100"/>
  <c r="AT67" i="100"/>
  <c r="AS67" i="100"/>
  <c r="AR67" i="100"/>
  <c r="AQ67" i="100"/>
  <c r="AP67" i="100"/>
  <c r="AO67" i="100"/>
  <c r="AN67" i="100"/>
  <c r="AM67" i="100"/>
  <c r="AL67" i="100"/>
  <c r="AK67" i="100"/>
  <c r="AJ67" i="100"/>
  <c r="AI67" i="100"/>
  <c r="AH67" i="100"/>
  <c r="AG67" i="100"/>
  <c r="AF67" i="100"/>
  <c r="AE67" i="100"/>
  <c r="AD67" i="100"/>
  <c r="AC67" i="100"/>
  <c r="AB67" i="100"/>
  <c r="AA67" i="100"/>
  <c r="Z67" i="100"/>
  <c r="Y67" i="100"/>
  <c r="X67" i="100"/>
  <c r="W67" i="100"/>
  <c r="V67" i="100"/>
  <c r="U67" i="100"/>
  <c r="T67" i="100"/>
  <c r="S67" i="100"/>
  <c r="R67" i="100"/>
  <c r="Q67" i="100"/>
  <c r="P67" i="100"/>
  <c r="O67" i="100"/>
  <c r="N67" i="100"/>
  <c r="M67" i="100"/>
  <c r="L67" i="100"/>
  <c r="K67" i="100"/>
  <c r="J67" i="100"/>
  <c r="I67" i="100"/>
  <c r="H67" i="100"/>
  <c r="G67" i="100"/>
  <c r="F67" i="100"/>
  <c r="E67" i="100"/>
  <c r="BR66" i="100"/>
  <c r="BQ66" i="100"/>
  <c r="BP66" i="100"/>
  <c r="BO66" i="100"/>
  <c r="BN66" i="100"/>
  <c r="BM66" i="100"/>
  <c r="BL66" i="100"/>
  <c r="BK66" i="100"/>
  <c r="BJ66" i="100"/>
  <c r="BI66" i="100"/>
  <c r="BH66" i="100"/>
  <c r="BG66" i="100"/>
  <c r="BF66" i="100"/>
  <c r="BE66" i="100"/>
  <c r="BD66" i="100"/>
  <c r="BC66" i="100"/>
  <c r="BB66" i="100"/>
  <c r="BA66" i="100"/>
  <c r="AZ66" i="100"/>
  <c r="AY66" i="100"/>
  <c r="AX66" i="100"/>
  <c r="AW66" i="100"/>
  <c r="AV66" i="100"/>
  <c r="AU66" i="100"/>
  <c r="AT66" i="100"/>
  <c r="AS66" i="100"/>
  <c r="AR66" i="100"/>
  <c r="AQ66" i="100"/>
  <c r="AP66" i="100"/>
  <c r="AO66" i="100"/>
  <c r="AN66" i="100"/>
  <c r="AM66" i="100"/>
  <c r="AL66" i="100"/>
  <c r="AK66" i="100"/>
  <c r="AJ66" i="100"/>
  <c r="AI66" i="100"/>
  <c r="AH66" i="100"/>
  <c r="AG66" i="100"/>
  <c r="AF66" i="100"/>
  <c r="AE66" i="100"/>
  <c r="AD66" i="100"/>
  <c r="AC66" i="100"/>
  <c r="AB66" i="100"/>
  <c r="AA66" i="100"/>
  <c r="Z66" i="100"/>
  <c r="Y66" i="100"/>
  <c r="X66" i="100"/>
  <c r="W66" i="100"/>
  <c r="V66" i="100"/>
  <c r="U66" i="100"/>
  <c r="T66" i="100"/>
  <c r="S66" i="100"/>
  <c r="R66" i="100"/>
  <c r="Q66" i="100"/>
  <c r="P66" i="100"/>
  <c r="O66" i="100"/>
  <c r="N66" i="100"/>
  <c r="M66" i="100"/>
  <c r="L66" i="100"/>
  <c r="K66" i="100"/>
  <c r="J66" i="100"/>
  <c r="I66" i="100"/>
  <c r="H66" i="100"/>
  <c r="G66" i="100"/>
  <c r="F66" i="100"/>
  <c r="E66" i="100"/>
  <c r="BR65" i="100"/>
  <c r="BQ65" i="100"/>
  <c r="BP65" i="100"/>
  <c r="BO65" i="100"/>
  <c r="BN65" i="100"/>
  <c r="BM65" i="100"/>
  <c r="BL65" i="100"/>
  <c r="BK65" i="100"/>
  <c r="BJ65" i="100"/>
  <c r="BI65" i="100"/>
  <c r="BH65" i="100"/>
  <c r="BG65" i="100"/>
  <c r="BF65" i="100"/>
  <c r="BE65" i="100"/>
  <c r="BD65" i="100"/>
  <c r="BC65" i="100"/>
  <c r="BB65" i="100"/>
  <c r="BA65" i="100"/>
  <c r="AZ65" i="100"/>
  <c r="AY65" i="100"/>
  <c r="AX65" i="100"/>
  <c r="AW65" i="100"/>
  <c r="AV65" i="100"/>
  <c r="AU65" i="100"/>
  <c r="AT65" i="100"/>
  <c r="AS65" i="100"/>
  <c r="AR65" i="100"/>
  <c r="AQ65" i="100"/>
  <c r="AP65" i="100"/>
  <c r="AO65" i="100"/>
  <c r="AN65" i="100"/>
  <c r="AM65" i="100"/>
  <c r="AL65" i="100"/>
  <c r="AK65" i="100"/>
  <c r="AJ65" i="100"/>
  <c r="AI65" i="100"/>
  <c r="AH65" i="100"/>
  <c r="AG65" i="100"/>
  <c r="AF65" i="100"/>
  <c r="AE65" i="100"/>
  <c r="AD65" i="100"/>
  <c r="AC65" i="100"/>
  <c r="AB65" i="100"/>
  <c r="AA65" i="100"/>
  <c r="Z65" i="100"/>
  <c r="Y65" i="100"/>
  <c r="X65" i="100"/>
  <c r="W65" i="100"/>
  <c r="V65" i="100"/>
  <c r="U65" i="100"/>
  <c r="T65" i="100"/>
  <c r="S65" i="100"/>
  <c r="R65" i="100"/>
  <c r="Q65" i="100"/>
  <c r="P65" i="100"/>
  <c r="O65" i="100"/>
  <c r="N65" i="100"/>
  <c r="M65" i="100"/>
  <c r="L65" i="100"/>
  <c r="K65" i="100"/>
  <c r="J65" i="100"/>
  <c r="I65" i="100"/>
  <c r="H65" i="100"/>
  <c r="G65" i="100"/>
  <c r="F65" i="100"/>
  <c r="E65" i="100"/>
  <c r="BR64" i="100"/>
  <c r="BQ64" i="100"/>
  <c r="BP64" i="100"/>
  <c r="BO64" i="100"/>
  <c r="BN64" i="100"/>
  <c r="BM64" i="100"/>
  <c r="BL64" i="100"/>
  <c r="BK64" i="100"/>
  <c r="BJ64" i="100"/>
  <c r="BI64" i="100"/>
  <c r="BH64" i="100"/>
  <c r="BG64" i="100"/>
  <c r="BF64" i="100"/>
  <c r="BE64" i="100"/>
  <c r="BD64" i="100"/>
  <c r="BC64" i="100"/>
  <c r="BB64" i="100"/>
  <c r="BA64" i="100"/>
  <c r="AZ64" i="100"/>
  <c r="AY64" i="100"/>
  <c r="AX64" i="100"/>
  <c r="AW64" i="100"/>
  <c r="AV64" i="100"/>
  <c r="AU64" i="100"/>
  <c r="AT64" i="100"/>
  <c r="AS64" i="100"/>
  <c r="AR64" i="100"/>
  <c r="AQ64" i="100"/>
  <c r="AP64" i="100"/>
  <c r="AO64" i="100"/>
  <c r="AN64" i="100"/>
  <c r="AM64" i="100"/>
  <c r="AL64" i="100"/>
  <c r="AK64" i="100"/>
  <c r="AJ64" i="100"/>
  <c r="AI64" i="100"/>
  <c r="AH64" i="100"/>
  <c r="AG64" i="100"/>
  <c r="AF64" i="100"/>
  <c r="AE64" i="100"/>
  <c r="AD64" i="100"/>
  <c r="AC64" i="100"/>
  <c r="AB64" i="100"/>
  <c r="AA64" i="100"/>
  <c r="Z64" i="100"/>
  <c r="Y64" i="100"/>
  <c r="X64" i="100"/>
  <c r="W64" i="100"/>
  <c r="V64" i="100"/>
  <c r="U64" i="100"/>
  <c r="T64" i="100"/>
  <c r="S64" i="100"/>
  <c r="R64" i="100"/>
  <c r="Q64" i="100"/>
  <c r="P64" i="100"/>
  <c r="O64" i="100"/>
  <c r="N64" i="100"/>
  <c r="M64" i="100"/>
  <c r="L64" i="100"/>
  <c r="K64" i="100"/>
  <c r="J64" i="100"/>
  <c r="I64" i="100"/>
  <c r="H64" i="100"/>
  <c r="G64" i="100"/>
  <c r="F64" i="100"/>
  <c r="E64" i="100"/>
  <c r="BR63" i="100"/>
  <c r="BQ63" i="100"/>
  <c r="BP63" i="100"/>
  <c r="BO63" i="100"/>
  <c r="BN63" i="100"/>
  <c r="BM63" i="100"/>
  <c r="BL63" i="100"/>
  <c r="BK63" i="100"/>
  <c r="BJ63" i="100"/>
  <c r="BI63" i="100"/>
  <c r="BH63" i="100"/>
  <c r="BG63" i="100"/>
  <c r="BF63" i="100"/>
  <c r="BE63" i="100"/>
  <c r="BD63" i="100"/>
  <c r="BC63" i="100"/>
  <c r="BB63" i="100"/>
  <c r="BA63" i="100"/>
  <c r="AZ63" i="100"/>
  <c r="AY63" i="100"/>
  <c r="AX63" i="100"/>
  <c r="AW63" i="100"/>
  <c r="AV63" i="100"/>
  <c r="AU63" i="100"/>
  <c r="AT63" i="100"/>
  <c r="AS63" i="100"/>
  <c r="AR63" i="100"/>
  <c r="AQ63" i="100"/>
  <c r="AP63" i="100"/>
  <c r="AO63" i="100"/>
  <c r="AN63" i="100"/>
  <c r="AM63" i="100"/>
  <c r="AL63" i="100"/>
  <c r="AK63" i="100"/>
  <c r="AJ63" i="100"/>
  <c r="AI63" i="100"/>
  <c r="AH63" i="100"/>
  <c r="AG63" i="100"/>
  <c r="AF63" i="100"/>
  <c r="AE63" i="100"/>
  <c r="AD63" i="100"/>
  <c r="AC63" i="100"/>
  <c r="AB63" i="100"/>
  <c r="AA63" i="100"/>
  <c r="Z63" i="100"/>
  <c r="Y63" i="100"/>
  <c r="X63" i="100"/>
  <c r="W63" i="100"/>
  <c r="V63" i="100"/>
  <c r="U63" i="100"/>
  <c r="T63" i="100"/>
  <c r="S63" i="100"/>
  <c r="R63" i="100"/>
  <c r="Q63" i="100"/>
  <c r="P63" i="100"/>
  <c r="O63" i="100"/>
  <c r="N63" i="100"/>
  <c r="M63" i="100"/>
  <c r="L63" i="100"/>
  <c r="K63" i="100"/>
  <c r="J63" i="100"/>
  <c r="I63" i="100"/>
  <c r="H63" i="100"/>
  <c r="G63" i="100"/>
  <c r="F63" i="100"/>
  <c r="E63" i="100"/>
  <c r="BR62" i="100"/>
  <c r="BQ62" i="100"/>
  <c r="BP62" i="100"/>
  <c r="BO62" i="100"/>
  <c r="BN62" i="100"/>
  <c r="BM62" i="100"/>
  <c r="BL62" i="100"/>
  <c r="BK62" i="100"/>
  <c r="BJ62" i="100"/>
  <c r="BI62" i="100"/>
  <c r="BH62" i="100"/>
  <c r="BG62" i="100"/>
  <c r="BF62" i="100"/>
  <c r="BE62" i="100"/>
  <c r="BD62" i="100"/>
  <c r="BC62" i="100"/>
  <c r="BB62" i="100"/>
  <c r="BA62" i="100"/>
  <c r="AZ62" i="100"/>
  <c r="AY62" i="100"/>
  <c r="AX62" i="100"/>
  <c r="AW62" i="100"/>
  <c r="AV62" i="100"/>
  <c r="AU62" i="100"/>
  <c r="AT62" i="100"/>
  <c r="AS62" i="100"/>
  <c r="AR62" i="100"/>
  <c r="AQ62" i="100"/>
  <c r="AP62" i="100"/>
  <c r="AO62" i="100"/>
  <c r="AN62" i="100"/>
  <c r="AM62" i="100"/>
  <c r="AL62" i="100"/>
  <c r="AK62" i="100"/>
  <c r="AJ62" i="100"/>
  <c r="AI62" i="100"/>
  <c r="AH62" i="100"/>
  <c r="AG62" i="100"/>
  <c r="AF62" i="100"/>
  <c r="AE62" i="100"/>
  <c r="AD62" i="100"/>
  <c r="AC62" i="100"/>
  <c r="AB62" i="100"/>
  <c r="AA62" i="100"/>
  <c r="Z62" i="100"/>
  <c r="Y62" i="100"/>
  <c r="X62" i="100"/>
  <c r="W62" i="100"/>
  <c r="V62" i="100"/>
  <c r="U62" i="100"/>
  <c r="T62" i="100"/>
  <c r="S62" i="100"/>
  <c r="R62" i="100"/>
  <c r="Q62" i="100"/>
  <c r="P62" i="100"/>
  <c r="O62" i="100"/>
  <c r="N62" i="100"/>
  <c r="M62" i="100"/>
  <c r="L62" i="100"/>
  <c r="K62" i="100"/>
  <c r="J62" i="100"/>
  <c r="I62" i="100"/>
  <c r="H62" i="100"/>
  <c r="G62" i="100"/>
  <c r="F62" i="100"/>
  <c r="E62" i="100"/>
  <c r="BR61" i="100"/>
  <c r="BQ61" i="100"/>
  <c r="BP61" i="100"/>
  <c r="BO61" i="100"/>
  <c r="BN61" i="100"/>
  <c r="BM61" i="100"/>
  <c r="BL61" i="100"/>
  <c r="BK61" i="100"/>
  <c r="BJ61" i="100"/>
  <c r="BI61" i="100"/>
  <c r="BH61" i="100"/>
  <c r="BG61" i="100"/>
  <c r="BF61" i="100"/>
  <c r="BE61" i="100"/>
  <c r="BD61" i="100"/>
  <c r="BC61" i="100"/>
  <c r="BB61" i="100"/>
  <c r="BA61" i="100"/>
  <c r="AZ61" i="100"/>
  <c r="AY61" i="100"/>
  <c r="AX61" i="100"/>
  <c r="AW61" i="100"/>
  <c r="AV61" i="100"/>
  <c r="AU61" i="100"/>
  <c r="AT61" i="100"/>
  <c r="AS61" i="100"/>
  <c r="AR61" i="100"/>
  <c r="AQ61" i="100"/>
  <c r="AP61" i="100"/>
  <c r="AO61" i="100"/>
  <c r="AN61" i="100"/>
  <c r="AM61" i="100"/>
  <c r="AL61" i="100"/>
  <c r="AK61" i="100"/>
  <c r="AJ61" i="100"/>
  <c r="AI61" i="100"/>
  <c r="AH61" i="100"/>
  <c r="AG61" i="100"/>
  <c r="AF61" i="100"/>
  <c r="AE61" i="100"/>
  <c r="AD61" i="100"/>
  <c r="AC61" i="100"/>
  <c r="AB61" i="100"/>
  <c r="AA61" i="100"/>
  <c r="Z61" i="100"/>
  <c r="Y61" i="100"/>
  <c r="X61" i="100"/>
  <c r="W61" i="100"/>
  <c r="V61" i="100"/>
  <c r="U61" i="100"/>
  <c r="T61" i="100"/>
  <c r="S61" i="100"/>
  <c r="R61" i="100"/>
  <c r="Q61" i="100"/>
  <c r="P61" i="100"/>
  <c r="O61" i="100"/>
  <c r="N61" i="100"/>
  <c r="M61" i="100"/>
  <c r="L61" i="100"/>
  <c r="K61" i="100"/>
  <c r="J61" i="100"/>
  <c r="I61" i="100"/>
  <c r="H61" i="100"/>
  <c r="G61" i="100"/>
  <c r="F61" i="100"/>
  <c r="E61" i="100"/>
  <c r="BR60" i="100"/>
  <c r="BQ60" i="100"/>
  <c r="BP60" i="100"/>
  <c r="BO60" i="100"/>
  <c r="BN60" i="100"/>
  <c r="BM60" i="100"/>
  <c r="BL60" i="100"/>
  <c r="BK60" i="100"/>
  <c r="BJ60" i="100"/>
  <c r="BI60" i="100"/>
  <c r="BH60" i="100"/>
  <c r="BG60" i="100"/>
  <c r="BF60" i="100"/>
  <c r="BE60" i="100"/>
  <c r="BD60" i="100"/>
  <c r="BC60" i="100"/>
  <c r="BB60" i="100"/>
  <c r="BA60" i="100"/>
  <c r="AZ60" i="100"/>
  <c r="AY60" i="100"/>
  <c r="AX60" i="100"/>
  <c r="AW60" i="100"/>
  <c r="AV60" i="100"/>
  <c r="AU60" i="100"/>
  <c r="AT60" i="100"/>
  <c r="AS60" i="100"/>
  <c r="AR60" i="100"/>
  <c r="AQ60" i="100"/>
  <c r="AP60" i="100"/>
  <c r="AO60" i="100"/>
  <c r="AN60" i="100"/>
  <c r="AM60" i="100"/>
  <c r="AL60" i="100"/>
  <c r="AK60" i="100"/>
  <c r="AJ60" i="100"/>
  <c r="AI60" i="100"/>
  <c r="AH60" i="100"/>
  <c r="AG60" i="100"/>
  <c r="AF60" i="100"/>
  <c r="AE60" i="100"/>
  <c r="AD60" i="100"/>
  <c r="AC60" i="100"/>
  <c r="AB60" i="100"/>
  <c r="AA60" i="100"/>
  <c r="Z60" i="100"/>
  <c r="Y60" i="100"/>
  <c r="X60" i="100"/>
  <c r="W60" i="100"/>
  <c r="V60" i="100"/>
  <c r="U60" i="100"/>
  <c r="T60" i="100"/>
  <c r="S60" i="100"/>
  <c r="R60" i="100"/>
  <c r="Q60" i="100"/>
  <c r="P60" i="100"/>
  <c r="O60" i="100"/>
  <c r="N60" i="100"/>
  <c r="M60" i="100"/>
  <c r="L60" i="100"/>
  <c r="K60" i="100"/>
  <c r="J60" i="100"/>
  <c r="I60" i="100"/>
  <c r="H60" i="100"/>
  <c r="G60" i="100"/>
  <c r="F60" i="100"/>
  <c r="E60" i="100"/>
  <c r="BR59" i="100"/>
  <c r="BQ59" i="100"/>
  <c r="BP59" i="100"/>
  <c r="BO59" i="100"/>
  <c r="BN59" i="100"/>
  <c r="BM59" i="100"/>
  <c r="BL59" i="100"/>
  <c r="BK59" i="100"/>
  <c r="BJ59" i="100"/>
  <c r="BI59" i="100"/>
  <c r="BH59" i="100"/>
  <c r="BG59" i="100"/>
  <c r="BF59" i="100"/>
  <c r="BE59" i="100"/>
  <c r="BD59" i="100"/>
  <c r="BC59" i="100"/>
  <c r="BB59" i="100"/>
  <c r="BA59" i="100"/>
  <c r="AZ59" i="100"/>
  <c r="AY59" i="100"/>
  <c r="AX59" i="100"/>
  <c r="AW59" i="100"/>
  <c r="AV59" i="100"/>
  <c r="AU59" i="100"/>
  <c r="AT59" i="100"/>
  <c r="AS59" i="100"/>
  <c r="AR59" i="100"/>
  <c r="AQ59" i="100"/>
  <c r="AP59" i="100"/>
  <c r="AO59" i="100"/>
  <c r="AN59" i="100"/>
  <c r="AM59" i="100"/>
  <c r="AL59" i="100"/>
  <c r="AK59" i="100"/>
  <c r="AJ59" i="100"/>
  <c r="AI59" i="100"/>
  <c r="AH59" i="100"/>
  <c r="AG59" i="100"/>
  <c r="AF59" i="100"/>
  <c r="AE59" i="100"/>
  <c r="AD59" i="100"/>
  <c r="AC59" i="100"/>
  <c r="AB59" i="100"/>
  <c r="AA59" i="100"/>
  <c r="Z59" i="100"/>
  <c r="Y59" i="100"/>
  <c r="X59" i="100"/>
  <c r="W59" i="100"/>
  <c r="V59" i="100"/>
  <c r="U59" i="100"/>
  <c r="T59" i="100"/>
  <c r="S59" i="100"/>
  <c r="R59" i="100"/>
  <c r="Q59" i="100"/>
  <c r="P59" i="100"/>
  <c r="O59" i="100"/>
  <c r="N59" i="100"/>
  <c r="M59" i="100"/>
  <c r="L59" i="100"/>
  <c r="K59" i="100"/>
  <c r="J59" i="100"/>
  <c r="I59" i="100"/>
  <c r="H59" i="100"/>
  <c r="G59" i="100"/>
  <c r="F59" i="100"/>
  <c r="E59" i="100"/>
  <c r="BR58" i="100"/>
  <c r="BQ58" i="100"/>
  <c r="BP58" i="100"/>
  <c r="BO58" i="100"/>
  <c r="BN58" i="100"/>
  <c r="BM58" i="100"/>
  <c r="BL58" i="100"/>
  <c r="BK58" i="100"/>
  <c r="BJ58" i="100"/>
  <c r="BI58" i="100"/>
  <c r="BH58" i="100"/>
  <c r="BG58" i="100"/>
  <c r="BF58" i="100"/>
  <c r="BE58" i="100"/>
  <c r="BD58" i="100"/>
  <c r="BC58" i="100"/>
  <c r="BB58" i="100"/>
  <c r="BA58" i="100"/>
  <c r="AZ58" i="100"/>
  <c r="AY58" i="100"/>
  <c r="AX58" i="100"/>
  <c r="AW58" i="100"/>
  <c r="AV58" i="100"/>
  <c r="AU58" i="100"/>
  <c r="AT58" i="100"/>
  <c r="AS58" i="100"/>
  <c r="AR58" i="100"/>
  <c r="AQ58" i="100"/>
  <c r="AP58" i="100"/>
  <c r="AO58" i="100"/>
  <c r="AN58" i="100"/>
  <c r="AM58" i="100"/>
  <c r="AL58" i="100"/>
  <c r="AK58" i="100"/>
  <c r="AJ58" i="100"/>
  <c r="AI58" i="100"/>
  <c r="AH58" i="100"/>
  <c r="AG58" i="100"/>
  <c r="AF58" i="100"/>
  <c r="AE58" i="100"/>
  <c r="AD58" i="100"/>
  <c r="AC58" i="100"/>
  <c r="AB58" i="100"/>
  <c r="AA58" i="100"/>
  <c r="Z58" i="100"/>
  <c r="Y58" i="100"/>
  <c r="X58" i="100"/>
  <c r="W58" i="100"/>
  <c r="V58" i="100"/>
  <c r="U58" i="100"/>
  <c r="T58" i="100"/>
  <c r="S58" i="100"/>
  <c r="R58" i="100"/>
  <c r="Q58" i="100"/>
  <c r="P58" i="100"/>
  <c r="O58" i="100"/>
  <c r="N58" i="100"/>
  <c r="M58" i="100"/>
  <c r="L58" i="100"/>
  <c r="K58" i="100"/>
  <c r="J58" i="100"/>
  <c r="I58" i="100"/>
  <c r="H58" i="100"/>
  <c r="G58" i="100"/>
  <c r="F58" i="100"/>
  <c r="E58" i="100"/>
  <c r="BR57" i="100"/>
  <c r="BQ57" i="100"/>
  <c r="BP57" i="100"/>
  <c r="BO57" i="100"/>
  <c r="BN57" i="100"/>
  <c r="BM57" i="100"/>
  <c r="BL57" i="100"/>
  <c r="BK57" i="100"/>
  <c r="BJ57" i="100"/>
  <c r="BI57" i="100"/>
  <c r="BH57" i="100"/>
  <c r="BG57" i="100"/>
  <c r="BF57" i="100"/>
  <c r="BE57" i="100"/>
  <c r="BD57" i="100"/>
  <c r="BC57" i="100"/>
  <c r="BB57" i="100"/>
  <c r="BA57" i="100"/>
  <c r="AZ57" i="100"/>
  <c r="AY57" i="100"/>
  <c r="AX57" i="100"/>
  <c r="AW57" i="100"/>
  <c r="AV57" i="100"/>
  <c r="AU57" i="100"/>
  <c r="AT57" i="100"/>
  <c r="AS57" i="100"/>
  <c r="AR57" i="100"/>
  <c r="AQ57" i="100"/>
  <c r="AP57" i="100"/>
  <c r="AO57" i="100"/>
  <c r="AN57" i="100"/>
  <c r="AM57" i="100"/>
  <c r="AL57" i="100"/>
  <c r="AK57" i="100"/>
  <c r="AJ57" i="100"/>
  <c r="AI57" i="100"/>
  <c r="AH57" i="100"/>
  <c r="AG57" i="100"/>
  <c r="AF57" i="100"/>
  <c r="AE57" i="100"/>
  <c r="AD57" i="100"/>
  <c r="AC57" i="100"/>
  <c r="AB57" i="100"/>
  <c r="AA57" i="100"/>
  <c r="Z57" i="100"/>
  <c r="Y57" i="100"/>
  <c r="X57" i="100"/>
  <c r="W57" i="100"/>
  <c r="V57" i="100"/>
  <c r="U57" i="100"/>
  <c r="T57" i="100"/>
  <c r="S57" i="100"/>
  <c r="R57" i="100"/>
  <c r="Q57" i="100"/>
  <c r="P57" i="100"/>
  <c r="O57" i="100"/>
  <c r="N57" i="100"/>
  <c r="M57" i="100"/>
  <c r="L57" i="100"/>
  <c r="K57" i="100"/>
  <c r="J57" i="100"/>
  <c r="I57" i="100"/>
  <c r="H57" i="100"/>
  <c r="G57" i="100"/>
  <c r="F57" i="100"/>
  <c r="E57" i="100"/>
  <c r="BR56" i="100"/>
  <c r="BQ56" i="100"/>
  <c r="BP56" i="100"/>
  <c r="BO56" i="100"/>
  <c r="BN56" i="100"/>
  <c r="BM56" i="100"/>
  <c r="BL56" i="100"/>
  <c r="BK56" i="100"/>
  <c r="BJ56" i="100"/>
  <c r="BI56" i="100"/>
  <c r="BH56" i="100"/>
  <c r="BG56" i="100"/>
  <c r="BF56" i="100"/>
  <c r="BE56" i="100"/>
  <c r="BD56" i="100"/>
  <c r="BC56" i="100"/>
  <c r="BB56" i="100"/>
  <c r="BA56" i="100"/>
  <c r="AZ56" i="100"/>
  <c r="AY56" i="100"/>
  <c r="AX56" i="100"/>
  <c r="AW56" i="100"/>
  <c r="AV56" i="100"/>
  <c r="AU56" i="100"/>
  <c r="AT56" i="100"/>
  <c r="AS56" i="100"/>
  <c r="AR56" i="100"/>
  <c r="AQ56" i="100"/>
  <c r="AP56" i="100"/>
  <c r="AO56" i="100"/>
  <c r="AN56" i="100"/>
  <c r="AM56" i="100"/>
  <c r="AL56" i="100"/>
  <c r="AK56" i="100"/>
  <c r="AJ56" i="100"/>
  <c r="AI56" i="100"/>
  <c r="AH56" i="100"/>
  <c r="AG56" i="100"/>
  <c r="AF56" i="100"/>
  <c r="AE56" i="100"/>
  <c r="AD56" i="100"/>
  <c r="AC56" i="100"/>
  <c r="AB56" i="100"/>
  <c r="AA56" i="100"/>
  <c r="Z56" i="100"/>
  <c r="Y56" i="100"/>
  <c r="X56" i="100"/>
  <c r="W56" i="100"/>
  <c r="V56" i="100"/>
  <c r="U56" i="100"/>
  <c r="T56" i="100"/>
  <c r="S56" i="100"/>
  <c r="R56" i="100"/>
  <c r="Q56" i="100"/>
  <c r="P56" i="100"/>
  <c r="O56" i="100"/>
  <c r="N56" i="100"/>
  <c r="M56" i="100"/>
  <c r="L56" i="100"/>
  <c r="K56" i="100"/>
  <c r="J56" i="100"/>
  <c r="I56" i="100"/>
  <c r="H56" i="100"/>
  <c r="G56" i="100"/>
  <c r="F56" i="100"/>
  <c r="E56" i="100"/>
  <c r="BR55" i="100"/>
  <c r="BQ55" i="100"/>
  <c r="BP55" i="100"/>
  <c r="BO55" i="100"/>
  <c r="BN55" i="100"/>
  <c r="BM55" i="100"/>
  <c r="BL55" i="100"/>
  <c r="BK55" i="100"/>
  <c r="BJ55" i="100"/>
  <c r="BI55" i="100"/>
  <c r="BH55" i="100"/>
  <c r="BG55" i="100"/>
  <c r="BF55" i="100"/>
  <c r="BE55" i="100"/>
  <c r="BD55" i="100"/>
  <c r="BC55" i="100"/>
  <c r="BB55" i="100"/>
  <c r="BA55" i="100"/>
  <c r="AZ55" i="100"/>
  <c r="AY55" i="100"/>
  <c r="AX55" i="100"/>
  <c r="AW55" i="100"/>
  <c r="AV55" i="100"/>
  <c r="AU55" i="100"/>
  <c r="AT55" i="100"/>
  <c r="AS55" i="100"/>
  <c r="AR55" i="100"/>
  <c r="AQ55" i="100"/>
  <c r="AP55" i="100"/>
  <c r="AO55" i="100"/>
  <c r="AN55" i="100"/>
  <c r="AM55" i="100"/>
  <c r="AL55" i="100"/>
  <c r="AK55" i="100"/>
  <c r="AJ55" i="100"/>
  <c r="AI55" i="100"/>
  <c r="AH55" i="100"/>
  <c r="AG55" i="100"/>
  <c r="AF55" i="100"/>
  <c r="AE55" i="100"/>
  <c r="AD55" i="100"/>
  <c r="AC55" i="100"/>
  <c r="AB55" i="100"/>
  <c r="AA55" i="100"/>
  <c r="Z55" i="100"/>
  <c r="Y55" i="100"/>
  <c r="X55" i="100"/>
  <c r="W55" i="100"/>
  <c r="V55" i="100"/>
  <c r="U55" i="100"/>
  <c r="T55" i="100"/>
  <c r="S55" i="100"/>
  <c r="R55" i="100"/>
  <c r="Q55" i="100"/>
  <c r="P55" i="100"/>
  <c r="O55" i="100"/>
  <c r="N55" i="100"/>
  <c r="M55" i="100"/>
  <c r="L55" i="100"/>
  <c r="K55" i="100"/>
  <c r="J55" i="100"/>
  <c r="I55" i="100"/>
  <c r="H55" i="100"/>
  <c r="G55" i="100"/>
  <c r="F55" i="100"/>
  <c r="E55" i="100"/>
  <c r="BR54" i="100"/>
  <c r="BQ54" i="100"/>
  <c r="BP54" i="100"/>
  <c r="BO54" i="100"/>
  <c r="BN54" i="100"/>
  <c r="BM54" i="100"/>
  <c r="BL54" i="100"/>
  <c r="BK54" i="100"/>
  <c r="BJ54" i="100"/>
  <c r="BI54" i="100"/>
  <c r="BH54" i="100"/>
  <c r="BG54" i="100"/>
  <c r="BF54" i="100"/>
  <c r="BE54" i="100"/>
  <c r="BD54" i="100"/>
  <c r="BC54" i="100"/>
  <c r="BB54" i="100"/>
  <c r="BA54" i="100"/>
  <c r="AZ54" i="100"/>
  <c r="AY54" i="100"/>
  <c r="AX54" i="100"/>
  <c r="AW54" i="100"/>
  <c r="AV54" i="100"/>
  <c r="AU54" i="100"/>
  <c r="AT54" i="100"/>
  <c r="AS54" i="100"/>
  <c r="AR54" i="100"/>
  <c r="AQ54" i="100"/>
  <c r="AP54" i="100"/>
  <c r="AO54" i="100"/>
  <c r="AN54" i="100"/>
  <c r="AM54" i="100"/>
  <c r="AL54" i="100"/>
  <c r="AK54" i="100"/>
  <c r="AJ54" i="100"/>
  <c r="AI54" i="100"/>
  <c r="AH54" i="100"/>
  <c r="AG54" i="100"/>
  <c r="AF54" i="100"/>
  <c r="AE54" i="100"/>
  <c r="AD54" i="100"/>
  <c r="AC54" i="100"/>
  <c r="AB54" i="100"/>
  <c r="AA54" i="100"/>
  <c r="Z54" i="100"/>
  <c r="Y54" i="100"/>
  <c r="X54" i="100"/>
  <c r="W54" i="100"/>
  <c r="V54" i="100"/>
  <c r="U54" i="100"/>
  <c r="T54" i="100"/>
  <c r="S54" i="100"/>
  <c r="R54" i="100"/>
  <c r="Q54" i="100"/>
  <c r="P54" i="100"/>
  <c r="O54" i="100"/>
  <c r="N54" i="100"/>
  <c r="M54" i="100"/>
  <c r="L54" i="100"/>
  <c r="K54" i="100"/>
  <c r="J54" i="100"/>
  <c r="I54" i="100"/>
  <c r="H54" i="100"/>
  <c r="G54" i="100"/>
  <c r="F54" i="100"/>
  <c r="E54" i="100"/>
  <c r="BR53" i="100"/>
  <c r="BQ53" i="100"/>
  <c r="BP53" i="100"/>
  <c r="BO53" i="100"/>
  <c r="BN53" i="100"/>
  <c r="BM53" i="100"/>
  <c r="BL53" i="100"/>
  <c r="BK53" i="100"/>
  <c r="BJ53" i="100"/>
  <c r="BI53" i="100"/>
  <c r="BH53" i="100"/>
  <c r="BG53" i="100"/>
  <c r="BF53" i="100"/>
  <c r="BE53" i="100"/>
  <c r="BD53" i="100"/>
  <c r="BC53" i="100"/>
  <c r="BB53" i="100"/>
  <c r="BA53" i="100"/>
  <c r="AZ53" i="100"/>
  <c r="AY53" i="100"/>
  <c r="AX53" i="100"/>
  <c r="AW53" i="100"/>
  <c r="AV53" i="100"/>
  <c r="AU53" i="100"/>
  <c r="AT53" i="100"/>
  <c r="AS53" i="100"/>
  <c r="AR53" i="100"/>
  <c r="AQ53" i="100"/>
  <c r="AP53" i="100"/>
  <c r="AO53" i="100"/>
  <c r="AN53" i="100"/>
  <c r="AM53" i="100"/>
  <c r="AL53" i="100"/>
  <c r="AK53" i="100"/>
  <c r="AJ53" i="100"/>
  <c r="AI53" i="100"/>
  <c r="AH53" i="100"/>
  <c r="AG53" i="100"/>
  <c r="AF53" i="100"/>
  <c r="AE53" i="100"/>
  <c r="AD53" i="100"/>
  <c r="AC53" i="100"/>
  <c r="AB53" i="100"/>
  <c r="AA53" i="100"/>
  <c r="Z53" i="100"/>
  <c r="Y53" i="100"/>
  <c r="X53" i="100"/>
  <c r="W53" i="100"/>
  <c r="V53" i="100"/>
  <c r="U53" i="100"/>
  <c r="T53" i="100"/>
  <c r="S53" i="100"/>
  <c r="R53" i="100"/>
  <c r="Q53" i="100"/>
  <c r="P53" i="100"/>
  <c r="O53" i="100"/>
  <c r="N53" i="100"/>
  <c r="M53" i="100"/>
  <c r="L53" i="100"/>
  <c r="K53" i="100"/>
  <c r="J53" i="100"/>
  <c r="I53" i="100"/>
  <c r="H53" i="100"/>
  <c r="G53" i="100"/>
  <c r="F53" i="100"/>
  <c r="E53" i="100"/>
  <c r="BR52" i="100"/>
  <c r="BQ52" i="100"/>
  <c r="BP52" i="100"/>
  <c r="BO52" i="100"/>
  <c r="BN52" i="100"/>
  <c r="BM52" i="100"/>
  <c r="BL52" i="100"/>
  <c r="BK52" i="100"/>
  <c r="BJ52" i="100"/>
  <c r="BI52" i="100"/>
  <c r="BH52" i="100"/>
  <c r="BG52" i="100"/>
  <c r="BF52" i="100"/>
  <c r="BE52" i="100"/>
  <c r="BD52" i="100"/>
  <c r="BC52" i="100"/>
  <c r="BB52" i="100"/>
  <c r="BA52" i="100"/>
  <c r="AZ52" i="100"/>
  <c r="AY52" i="100"/>
  <c r="AX52" i="100"/>
  <c r="AW52" i="100"/>
  <c r="AV52" i="100"/>
  <c r="AU52" i="100"/>
  <c r="AT52" i="100"/>
  <c r="AS52" i="100"/>
  <c r="AR52" i="100"/>
  <c r="AQ52" i="100"/>
  <c r="AP52" i="100"/>
  <c r="AO52" i="100"/>
  <c r="AN52" i="100"/>
  <c r="AM52" i="100"/>
  <c r="AL52" i="100"/>
  <c r="AK52" i="100"/>
  <c r="AJ52" i="100"/>
  <c r="AI52" i="100"/>
  <c r="AH52" i="100"/>
  <c r="AG52" i="100"/>
  <c r="AF52" i="100"/>
  <c r="AE52" i="100"/>
  <c r="AD52" i="100"/>
  <c r="AC52" i="100"/>
  <c r="AB52" i="100"/>
  <c r="AA52" i="100"/>
  <c r="Z52" i="100"/>
  <c r="Y52" i="100"/>
  <c r="X52" i="100"/>
  <c r="W52" i="100"/>
  <c r="V52" i="100"/>
  <c r="U52" i="100"/>
  <c r="T52" i="100"/>
  <c r="S52" i="100"/>
  <c r="R52" i="100"/>
  <c r="Q52" i="100"/>
  <c r="P52" i="100"/>
  <c r="O52" i="100"/>
  <c r="N52" i="100"/>
  <c r="M52" i="100"/>
  <c r="L52" i="100"/>
  <c r="K52" i="100"/>
  <c r="J52" i="100"/>
  <c r="I52" i="100"/>
  <c r="H52" i="100"/>
  <c r="G52" i="100"/>
  <c r="F52" i="100"/>
  <c r="E52" i="100"/>
  <c r="BR51" i="100"/>
  <c r="BQ51" i="100"/>
  <c r="BP51" i="100"/>
  <c r="BO51" i="100"/>
  <c r="BN51" i="100"/>
  <c r="BM51" i="100"/>
  <c r="BL51" i="100"/>
  <c r="BK51" i="100"/>
  <c r="BJ51" i="100"/>
  <c r="BI51" i="100"/>
  <c r="BH51" i="100"/>
  <c r="BG51" i="100"/>
  <c r="BF51" i="100"/>
  <c r="BE51" i="100"/>
  <c r="BD51" i="100"/>
  <c r="BC51" i="100"/>
  <c r="BB51" i="100"/>
  <c r="BA51" i="100"/>
  <c r="AZ51" i="100"/>
  <c r="AY51" i="100"/>
  <c r="AX51" i="100"/>
  <c r="AW51" i="100"/>
  <c r="AV51" i="100"/>
  <c r="AU51" i="100"/>
  <c r="AT51" i="100"/>
  <c r="AS51" i="100"/>
  <c r="AR51" i="100"/>
  <c r="AQ51" i="100"/>
  <c r="AP51" i="100"/>
  <c r="AO51" i="100"/>
  <c r="AN51" i="100"/>
  <c r="AM51" i="100"/>
  <c r="AL51" i="100"/>
  <c r="AK51" i="100"/>
  <c r="AJ51" i="100"/>
  <c r="AI51" i="100"/>
  <c r="AH51" i="100"/>
  <c r="AG51" i="100"/>
  <c r="AF51" i="100"/>
  <c r="AE51" i="100"/>
  <c r="AD51" i="100"/>
  <c r="AC51" i="100"/>
  <c r="AB51" i="100"/>
  <c r="AA51" i="100"/>
  <c r="Z51" i="100"/>
  <c r="Y51" i="100"/>
  <c r="X51" i="100"/>
  <c r="W51" i="100"/>
  <c r="V51" i="100"/>
  <c r="U51" i="100"/>
  <c r="T51" i="100"/>
  <c r="S51" i="100"/>
  <c r="R51" i="100"/>
  <c r="Q51" i="100"/>
  <c r="P51" i="100"/>
  <c r="O51" i="100"/>
  <c r="N51" i="100"/>
  <c r="M51" i="100"/>
  <c r="L51" i="100"/>
  <c r="K51" i="100"/>
  <c r="J51" i="100"/>
  <c r="I51" i="100"/>
  <c r="H51" i="100"/>
  <c r="G51" i="100"/>
  <c r="F51" i="100"/>
  <c r="E51" i="100"/>
  <c r="BR50" i="100"/>
  <c r="BQ50" i="100"/>
  <c r="BP50" i="100"/>
  <c r="BO50" i="100"/>
  <c r="BN50" i="100"/>
  <c r="BM50" i="100"/>
  <c r="BL50" i="100"/>
  <c r="BK50" i="100"/>
  <c r="BJ50" i="100"/>
  <c r="BI50" i="100"/>
  <c r="BH50" i="100"/>
  <c r="BG50" i="100"/>
  <c r="BF50" i="100"/>
  <c r="BE50" i="100"/>
  <c r="BD50" i="100"/>
  <c r="BC50" i="100"/>
  <c r="BB50" i="100"/>
  <c r="BA50" i="100"/>
  <c r="AZ50" i="100"/>
  <c r="AY50" i="100"/>
  <c r="AX50" i="100"/>
  <c r="AW50" i="100"/>
  <c r="AV50" i="100"/>
  <c r="AU50" i="100"/>
  <c r="AT50" i="100"/>
  <c r="AS50" i="100"/>
  <c r="AR50" i="100"/>
  <c r="AQ50" i="100"/>
  <c r="AP50" i="100"/>
  <c r="AO50" i="100"/>
  <c r="AN50" i="100"/>
  <c r="AM50" i="100"/>
  <c r="AL50" i="100"/>
  <c r="AK50" i="100"/>
  <c r="AJ50" i="100"/>
  <c r="AI50" i="100"/>
  <c r="AH50" i="100"/>
  <c r="AG50" i="100"/>
  <c r="AF50" i="100"/>
  <c r="AE50" i="100"/>
  <c r="AD50" i="100"/>
  <c r="AC50" i="100"/>
  <c r="AB50" i="100"/>
  <c r="AA50" i="100"/>
  <c r="Z50" i="100"/>
  <c r="Y50" i="100"/>
  <c r="X50" i="100"/>
  <c r="W50" i="100"/>
  <c r="V50" i="100"/>
  <c r="U50" i="100"/>
  <c r="T50" i="100"/>
  <c r="S50" i="100"/>
  <c r="R50" i="100"/>
  <c r="Q50" i="100"/>
  <c r="P50" i="100"/>
  <c r="O50" i="100"/>
  <c r="N50" i="100"/>
  <c r="M50" i="100"/>
  <c r="L50" i="100"/>
  <c r="K50" i="100"/>
  <c r="J50" i="100"/>
  <c r="I50" i="100"/>
  <c r="H50" i="100"/>
  <c r="G50" i="100"/>
  <c r="F50" i="100"/>
  <c r="E50" i="100"/>
  <c r="BR49" i="100"/>
  <c r="BQ49" i="100"/>
  <c r="BP49" i="100"/>
  <c r="BO49" i="100"/>
  <c r="BN49" i="100"/>
  <c r="BM49" i="100"/>
  <c r="BL49" i="100"/>
  <c r="BK49" i="100"/>
  <c r="BJ49" i="100"/>
  <c r="BI49" i="100"/>
  <c r="BH49" i="100"/>
  <c r="BG49" i="100"/>
  <c r="BF49" i="100"/>
  <c r="BE49" i="100"/>
  <c r="BD49" i="100"/>
  <c r="BC49" i="100"/>
  <c r="BB49" i="100"/>
  <c r="BA49" i="100"/>
  <c r="AZ49" i="100"/>
  <c r="AY49" i="100"/>
  <c r="AX49" i="100"/>
  <c r="AW49" i="100"/>
  <c r="AV49" i="100"/>
  <c r="AU49" i="100"/>
  <c r="AT49" i="100"/>
  <c r="AS49" i="100"/>
  <c r="AR49" i="100"/>
  <c r="AQ49" i="100"/>
  <c r="AP49" i="100"/>
  <c r="AO49" i="100"/>
  <c r="AN49" i="100"/>
  <c r="AM49" i="100"/>
  <c r="AL49" i="100"/>
  <c r="AK49" i="100"/>
  <c r="AJ49" i="100"/>
  <c r="AI49" i="100"/>
  <c r="AH49" i="100"/>
  <c r="AG49" i="100"/>
  <c r="AF49" i="100"/>
  <c r="AE49" i="100"/>
  <c r="AD49" i="100"/>
  <c r="AC49" i="100"/>
  <c r="AB49" i="100"/>
  <c r="AA49" i="100"/>
  <c r="Z49" i="100"/>
  <c r="Y49" i="100"/>
  <c r="X49" i="100"/>
  <c r="W49" i="100"/>
  <c r="V49" i="100"/>
  <c r="U49" i="100"/>
  <c r="T49" i="100"/>
  <c r="S49" i="100"/>
  <c r="R49" i="100"/>
  <c r="Q49" i="100"/>
  <c r="P49" i="100"/>
  <c r="O49" i="100"/>
  <c r="N49" i="100"/>
  <c r="M49" i="100"/>
  <c r="L49" i="100"/>
  <c r="K49" i="100"/>
  <c r="J49" i="100"/>
  <c r="I49" i="100"/>
  <c r="H49" i="100"/>
  <c r="G49" i="100"/>
  <c r="F49" i="100"/>
  <c r="E49" i="100"/>
  <c r="BR48" i="100"/>
  <c r="BQ48" i="100"/>
  <c r="BP48" i="100"/>
  <c r="BO48" i="100"/>
  <c r="BN48" i="100"/>
  <c r="BM48" i="100"/>
  <c r="BL48" i="100"/>
  <c r="BK48" i="100"/>
  <c r="BJ48" i="100"/>
  <c r="BI48" i="100"/>
  <c r="BH48" i="100"/>
  <c r="BG48" i="100"/>
  <c r="BF48" i="100"/>
  <c r="BE48" i="100"/>
  <c r="BD48" i="100"/>
  <c r="BC48" i="100"/>
  <c r="BB48" i="100"/>
  <c r="BA48" i="100"/>
  <c r="AZ48" i="100"/>
  <c r="AY48" i="100"/>
  <c r="AX48" i="100"/>
  <c r="AW48" i="100"/>
  <c r="AV48" i="100"/>
  <c r="AU48" i="100"/>
  <c r="AT48" i="100"/>
  <c r="AS48" i="100"/>
  <c r="AR48" i="100"/>
  <c r="AQ48" i="100"/>
  <c r="AP48" i="100"/>
  <c r="AO48" i="100"/>
  <c r="AN48" i="100"/>
  <c r="AM48" i="100"/>
  <c r="AL48" i="100"/>
  <c r="AK48" i="100"/>
  <c r="AJ48" i="100"/>
  <c r="AI48" i="100"/>
  <c r="AH48" i="100"/>
  <c r="AG48" i="100"/>
  <c r="AF48" i="100"/>
  <c r="AE48" i="100"/>
  <c r="AD48" i="100"/>
  <c r="AC48" i="100"/>
  <c r="AB48" i="100"/>
  <c r="AA48" i="100"/>
  <c r="Z48" i="100"/>
  <c r="Y48" i="100"/>
  <c r="X48" i="100"/>
  <c r="W48" i="100"/>
  <c r="V48" i="100"/>
  <c r="U48" i="100"/>
  <c r="T48" i="100"/>
  <c r="S48" i="100"/>
  <c r="R48" i="100"/>
  <c r="Q48" i="100"/>
  <c r="P48" i="100"/>
  <c r="O48" i="100"/>
  <c r="N48" i="100"/>
  <c r="M48" i="100"/>
  <c r="L48" i="100"/>
  <c r="K48" i="100"/>
  <c r="J48" i="100"/>
  <c r="I48" i="100"/>
  <c r="H48" i="100"/>
  <c r="G48" i="100"/>
  <c r="F48" i="100"/>
  <c r="E48" i="100"/>
  <c r="BR47" i="100"/>
  <c r="BQ47" i="100"/>
  <c r="BP47" i="100"/>
  <c r="BO47" i="100"/>
  <c r="BN47" i="100"/>
  <c r="BM47" i="100"/>
  <c r="BL47" i="100"/>
  <c r="BK47" i="100"/>
  <c r="BJ47" i="100"/>
  <c r="BI47" i="100"/>
  <c r="BH47" i="100"/>
  <c r="BG47" i="100"/>
  <c r="BF47" i="100"/>
  <c r="BE47" i="100"/>
  <c r="BD47" i="100"/>
  <c r="BC47" i="100"/>
  <c r="BB47" i="100"/>
  <c r="BA47" i="100"/>
  <c r="AZ47" i="100"/>
  <c r="AY47" i="100"/>
  <c r="AX47" i="100"/>
  <c r="AW47" i="100"/>
  <c r="AV47" i="100"/>
  <c r="AU47" i="100"/>
  <c r="AT47" i="100"/>
  <c r="AS47" i="100"/>
  <c r="AR47" i="100"/>
  <c r="AQ47" i="100"/>
  <c r="AP47" i="100"/>
  <c r="AO47" i="100"/>
  <c r="AN47" i="100"/>
  <c r="AM47" i="100"/>
  <c r="AL47" i="100"/>
  <c r="AK47" i="100"/>
  <c r="AJ47" i="100"/>
  <c r="AI47" i="100"/>
  <c r="AH47" i="100"/>
  <c r="AG47" i="100"/>
  <c r="AF47" i="100"/>
  <c r="AE47" i="100"/>
  <c r="AD47" i="100"/>
  <c r="AC47" i="100"/>
  <c r="AB47" i="100"/>
  <c r="AA47" i="100"/>
  <c r="Z47" i="100"/>
  <c r="Y47" i="100"/>
  <c r="X47" i="100"/>
  <c r="W47" i="100"/>
  <c r="V47" i="100"/>
  <c r="U47" i="100"/>
  <c r="T47" i="100"/>
  <c r="S47" i="100"/>
  <c r="R47" i="100"/>
  <c r="Q47" i="100"/>
  <c r="P47" i="100"/>
  <c r="O47" i="100"/>
  <c r="N47" i="100"/>
  <c r="M47" i="100"/>
  <c r="L47" i="100"/>
  <c r="K47" i="100"/>
  <c r="J47" i="100"/>
  <c r="I47" i="100"/>
  <c r="H47" i="100"/>
  <c r="G47" i="100"/>
  <c r="F47" i="100"/>
  <c r="E47" i="100"/>
  <c r="BR46" i="100"/>
  <c r="BQ46" i="100"/>
  <c r="BP46" i="100"/>
  <c r="BO46" i="100"/>
  <c r="BN46" i="100"/>
  <c r="BM46" i="100"/>
  <c r="BL46" i="100"/>
  <c r="BK46" i="100"/>
  <c r="BJ46" i="100"/>
  <c r="BI46" i="100"/>
  <c r="BH46" i="100"/>
  <c r="BG46" i="100"/>
  <c r="BF46" i="100"/>
  <c r="BE46" i="100"/>
  <c r="BD46" i="100"/>
  <c r="BC46" i="100"/>
  <c r="BB46" i="100"/>
  <c r="BA46" i="100"/>
  <c r="AZ46" i="100"/>
  <c r="AY46" i="100"/>
  <c r="AX46" i="100"/>
  <c r="AW46" i="100"/>
  <c r="AV46" i="100"/>
  <c r="AU46" i="100"/>
  <c r="AT46" i="100"/>
  <c r="AS46" i="100"/>
  <c r="AR46" i="100"/>
  <c r="AQ46" i="100"/>
  <c r="AP46" i="100"/>
  <c r="AO46" i="100"/>
  <c r="AN46" i="100"/>
  <c r="AM46" i="100"/>
  <c r="AL46" i="100"/>
  <c r="AK46" i="100"/>
  <c r="AJ46" i="100"/>
  <c r="AI46" i="100"/>
  <c r="AH46" i="100"/>
  <c r="AG46" i="100"/>
  <c r="AF46" i="100"/>
  <c r="AE46" i="100"/>
  <c r="AD46" i="100"/>
  <c r="AC46" i="100"/>
  <c r="AB46" i="100"/>
  <c r="AA46" i="100"/>
  <c r="Z46" i="100"/>
  <c r="Y46" i="100"/>
  <c r="X46" i="100"/>
  <c r="W46" i="100"/>
  <c r="V46" i="100"/>
  <c r="U46" i="100"/>
  <c r="T46" i="100"/>
  <c r="S46" i="100"/>
  <c r="R46" i="100"/>
  <c r="Q46" i="100"/>
  <c r="P46" i="100"/>
  <c r="O46" i="100"/>
  <c r="N46" i="100"/>
  <c r="M46" i="100"/>
  <c r="L46" i="100"/>
  <c r="K46" i="100"/>
  <c r="J46" i="100"/>
  <c r="I46" i="100"/>
  <c r="H46" i="100"/>
  <c r="G46" i="100"/>
  <c r="F46" i="100"/>
  <c r="E46" i="100"/>
  <c r="BR45" i="100"/>
  <c r="BQ45" i="100"/>
  <c r="BP45" i="100"/>
  <c r="BO45" i="100"/>
  <c r="BN45" i="100"/>
  <c r="BM45" i="100"/>
  <c r="BL45" i="100"/>
  <c r="BK45" i="100"/>
  <c r="BJ45" i="100"/>
  <c r="BI45" i="100"/>
  <c r="BH45" i="100"/>
  <c r="BG45" i="100"/>
  <c r="BF45" i="100"/>
  <c r="BE45" i="100"/>
  <c r="BD45" i="100"/>
  <c r="BC45" i="100"/>
  <c r="BB45" i="100"/>
  <c r="BA45" i="100"/>
  <c r="AZ45" i="100"/>
  <c r="AY45" i="100"/>
  <c r="AX45" i="100"/>
  <c r="AW45" i="100"/>
  <c r="AV45" i="100"/>
  <c r="AU45" i="100"/>
  <c r="AT45" i="100"/>
  <c r="AS45" i="100"/>
  <c r="AR45" i="100"/>
  <c r="AQ45" i="100"/>
  <c r="AP45" i="100"/>
  <c r="AO45" i="100"/>
  <c r="AN45" i="100"/>
  <c r="AM45" i="100"/>
  <c r="AL45" i="100"/>
  <c r="AK45" i="100"/>
  <c r="AJ45" i="100"/>
  <c r="AI45" i="100"/>
  <c r="AH45" i="100"/>
  <c r="AG45" i="100"/>
  <c r="AF45" i="100"/>
  <c r="AE45" i="100"/>
  <c r="AD45" i="100"/>
  <c r="AC45" i="100"/>
  <c r="AB45" i="100"/>
  <c r="AA45" i="100"/>
  <c r="Z45" i="100"/>
  <c r="Y45" i="100"/>
  <c r="X45" i="100"/>
  <c r="W45" i="100"/>
  <c r="V45" i="100"/>
  <c r="U45" i="100"/>
  <c r="T45" i="100"/>
  <c r="S45" i="100"/>
  <c r="R45" i="100"/>
  <c r="Q45" i="100"/>
  <c r="P45" i="100"/>
  <c r="O45" i="100"/>
  <c r="N45" i="100"/>
  <c r="M45" i="100"/>
  <c r="L45" i="100"/>
  <c r="K45" i="100"/>
  <c r="J45" i="100"/>
  <c r="I45" i="100"/>
  <c r="H45" i="100"/>
  <c r="G45" i="100"/>
  <c r="F45" i="100"/>
  <c r="E45" i="100"/>
  <c r="BR44" i="100"/>
  <c r="BQ44" i="100"/>
  <c r="BP44" i="100"/>
  <c r="BO44" i="100"/>
  <c r="BN44" i="100"/>
  <c r="BM44" i="100"/>
  <c r="BL44" i="100"/>
  <c r="BK44" i="100"/>
  <c r="BJ44" i="100"/>
  <c r="BI44" i="100"/>
  <c r="BH44" i="100"/>
  <c r="BG44" i="100"/>
  <c r="BF44" i="100"/>
  <c r="BE44" i="100"/>
  <c r="BD44" i="100"/>
  <c r="BC44" i="100"/>
  <c r="BB44" i="100"/>
  <c r="BA44" i="100"/>
  <c r="AZ44" i="100"/>
  <c r="AY44" i="100"/>
  <c r="AX44" i="100"/>
  <c r="AW44" i="100"/>
  <c r="AV44" i="100"/>
  <c r="AU44" i="100"/>
  <c r="AT44" i="100"/>
  <c r="AS44" i="100"/>
  <c r="AR44" i="100"/>
  <c r="AQ44" i="100"/>
  <c r="AP44" i="100"/>
  <c r="AO44" i="100"/>
  <c r="AN44" i="100"/>
  <c r="AM44" i="100"/>
  <c r="AL44" i="100"/>
  <c r="AK44" i="100"/>
  <c r="AJ44" i="100"/>
  <c r="AI44" i="100"/>
  <c r="AH44" i="100"/>
  <c r="AG44" i="100"/>
  <c r="AF44" i="100"/>
  <c r="AE44" i="100"/>
  <c r="AD44" i="100"/>
  <c r="AC44" i="100"/>
  <c r="AB44" i="100"/>
  <c r="AA44" i="100"/>
  <c r="Z44" i="100"/>
  <c r="Y44" i="100"/>
  <c r="X44" i="100"/>
  <c r="W44" i="100"/>
  <c r="V44" i="100"/>
  <c r="U44" i="100"/>
  <c r="T44" i="100"/>
  <c r="S44" i="100"/>
  <c r="R44" i="100"/>
  <c r="Q44" i="100"/>
  <c r="P44" i="100"/>
  <c r="O44" i="100"/>
  <c r="N44" i="100"/>
  <c r="M44" i="100"/>
  <c r="L44" i="100"/>
  <c r="K44" i="100"/>
  <c r="J44" i="100"/>
  <c r="I44" i="100"/>
  <c r="H44" i="100"/>
  <c r="G44" i="100"/>
  <c r="F44" i="100"/>
  <c r="E44" i="100"/>
  <c r="BR43" i="100"/>
  <c r="BQ43" i="100"/>
  <c r="BP43" i="100"/>
  <c r="BO43" i="100"/>
  <c r="BN43" i="100"/>
  <c r="BM43" i="100"/>
  <c r="BL43" i="100"/>
  <c r="BK43" i="100"/>
  <c r="BJ43" i="100"/>
  <c r="BI43" i="100"/>
  <c r="BH43" i="100"/>
  <c r="BG43" i="100"/>
  <c r="BF43" i="100"/>
  <c r="BE43" i="100"/>
  <c r="BD43" i="100"/>
  <c r="BC43" i="100"/>
  <c r="BB43" i="100"/>
  <c r="BA43" i="100"/>
  <c r="AZ43" i="100"/>
  <c r="AY43" i="100"/>
  <c r="AX43" i="100"/>
  <c r="AW43" i="100"/>
  <c r="AV43" i="100"/>
  <c r="AU43" i="100"/>
  <c r="AT43" i="100"/>
  <c r="AS43" i="100"/>
  <c r="AR43" i="100"/>
  <c r="AQ43" i="100"/>
  <c r="AP43" i="100"/>
  <c r="AO43" i="100"/>
  <c r="AN43" i="100"/>
  <c r="AM43" i="100"/>
  <c r="AL43" i="100"/>
  <c r="AK43" i="100"/>
  <c r="AJ43" i="100"/>
  <c r="AI43" i="100"/>
  <c r="AH43" i="100"/>
  <c r="AG43" i="100"/>
  <c r="AF43" i="100"/>
  <c r="AE43" i="100"/>
  <c r="AD43" i="100"/>
  <c r="AC43" i="100"/>
  <c r="AB43" i="100"/>
  <c r="AA43" i="100"/>
  <c r="Z43" i="100"/>
  <c r="Y43" i="100"/>
  <c r="X43" i="100"/>
  <c r="W43" i="100"/>
  <c r="V43" i="100"/>
  <c r="U43" i="100"/>
  <c r="T43" i="100"/>
  <c r="S43" i="100"/>
  <c r="R43" i="100"/>
  <c r="Q43" i="100"/>
  <c r="P43" i="100"/>
  <c r="O43" i="100"/>
  <c r="N43" i="100"/>
  <c r="M43" i="100"/>
  <c r="L43" i="100"/>
  <c r="K43" i="100"/>
  <c r="J43" i="100"/>
  <c r="I43" i="100"/>
  <c r="H43" i="100"/>
  <c r="G43" i="100"/>
  <c r="F43" i="100"/>
  <c r="E43" i="100"/>
  <c r="BR42" i="100"/>
  <c r="BQ42" i="100"/>
  <c r="BP42" i="100"/>
  <c r="BO42" i="100"/>
  <c r="BN42" i="100"/>
  <c r="BM42" i="100"/>
  <c r="BL42" i="100"/>
  <c r="BK42" i="100"/>
  <c r="BJ42" i="100"/>
  <c r="BI42" i="100"/>
  <c r="BH42" i="100"/>
  <c r="BG42" i="100"/>
  <c r="BF42" i="100"/>
  <c r="BE42" i="100"/>
  <c r="BD42" i="100"/>
  <c r="BC42" i="100"/>
  <c r="BB42" i="100"/>
  <c r="BA42" i="100"/>
  <c r="AZ42" i="100"/>
  <c r="AY42" i="100"/>
  <c r="AX42" i="100"/>
  <c r="AW42" i="100"/>
  <c r="AV42" i="100"/>
  <c r="AU42" i="100"/>
  <c r="AT42" i="100"/>
  <c r="AS42" i="100"/>
  <c r="AR42" i="100"/>
  <c r="AQ42" i="100"/>
  <c r="AP42" i="100"/>
  <c r="AO42" i="100"/>
  <c r="AN42" i="100"/>
  <c r="AM42" i="100"/>
  <c r="AL42" i="100"/>
  <c r="AK42" i="100"/>
  <c r="AJ42" i="100"/>
  <c r="AI42" i="100"/>
  <c r="AH42" i="100"/>
  <c r="AG42" i="100"/>
  <c r="AF42" i="100"/>
  <c r="AE42" i="100"/>
  <c r="AD42" i="100"/>
  <c r="AC42" i="100"/>
  <c r="AB42" i="100"/>
  <c r="AA42" i="100"/>
  <c r="Z42" i="100"/>
  <c r="Y42" i="100"/>
  <c r="X42" i="100"/>
  <c r="W42" i="100"/>
  <c r="V42" i="100"/>
  <c r="U42" i="100"/>
  <c r="T42" i="100"/>
  <c r="S42" i="100"/>
  <c r="R42" i="100"/>
  <c r="Q42" i="100"/>
  <c r="P42" i="100"/>
  <c r="O42" i="100"/>
  <c r="N42" i="100"/>
  <c r="M42" i="100"/>
  <c r="L42" i="100"/>
  <c r="K42" i="100"/>
  <c r="J42" i="100"/>
  <c r="I42" i="100"/>
  <c r="H42" i="100"/>
  <c r="G42" i="100"/>
  <c r="F42" i="100"/>
  <c r="E42" i="100"/>
  <c r="BR41" i="100"/>
  <c r="BQ41" i="100"/>
  <c r="BP41" i="100"/>
  <c r="BO41" i="100"/>
  <c r="BN41" i="100"/>
  <c r="BM41" i="100"/>
  <c r="BL41" i="100"/>
  <c r="BK41" i="100"/>
  <c r="BJ41" i="100"/>
  <c r="BI41" i="100"/>
  <c r="BH41" i="100"/>
  <c r="BG41" i="100"/>
  <c r="BF41" i="100"/>
  <c r="BE41" i="100"/>
  <c r="BD41" i="100"/>
  <c r="BC41" i="100"/>
  <c r="BB41" i="100"/>
  <c r="BA41" i="100"/>
  <c r="AZ41" i="100"/>
  <c r="AY41" i="100"/>
  <c r="AX41" i="100"/>
  <c r="AW41" i="100"/>
  <c r="AV41" i="100"/>
  <c r="AU41" i="100"/>
  <c r="AT41" i="100"/>
  <c r="AS41" i="100"/>
  <c r="AR41" i="100"/>
  <c r="AQ41" i="100"/>
  <c r="AP41" i="100"/>
  <c r="AO41" i="100"/>
  <c r="AN41" i="100"/>
  <c r="AM41" i="100"/>
  <c r="AL41" i="100"/>
  <c r="AK41" i="100"/>
  <c r="AJ41" i="100"/>
  <c r="AI41" i="100"/>
  <c r="AH41" i="100"/>
  <c r="AG41" i="100"/>
  <c r="AF41" i="100"/>
  <c r="AE41" i="100"/>
  <c r="AD41" i="100"/>
  <c r="AC41" i="100"/>
  <c r="AB41" i="100"/>
  <c r="AA41" i="100"/>
  <c r="Z41" i="100"/>
  <c r="Y41" i="100"/>
  <c r="X41" i="100"/>
  <c r="W41" i="100"/>
  <c r="V41" i="100"/>
  <c r="U41" i="100"/>
  <c r="T41" i="100"/>
  <c r="S41" i="100"/>
  <c r="R41" i="100"/>
  <c r="Q41" i="100"/>
  <c r="P41" i="100"/>
  <c r="O41" i="100"/>
  <c r="N41" i="100"/>
  <c r="M41" i="100"/>
  <c r="L41" i="100"/>
  <c r="K41" i="100"/>
  <c r="J41" i="100"/>
  <c r="I41" i="100"/>
  <c r="H41" i="100"/>
  <c r="G41" i="100"/>
  <c r="F41" i="100"/>
  <c r="E41" i="100"/>
  <c r="BR40" i="100"/>
  <c r="BQ40" i="100"/>
  <c r="BP40" i="100"/>
  <c r="BO40" i="100"/>
  <c r="BN40" i="100"/>
  <c r="BM40" i="100"/>
  <c r="BL40" i="100"/>
  <c r="BK40" i="100"/>
  <c r="BJ40" i="100"/>
  <c r="BI40" i="100"/>
  <c r="BH40" i="100"/>
  <c r="BG40" i="100"/>
  <c r="BF40" i="100"/>
  <c r="BE40" i="100"/>
  <c r="BD40" i="100"/>
  <c r="BC40" i="100"/>
  <c r="BB40" i="100"/>
  <c r="BA40" i="100"/>
  <c r="AZ40" i="100"/>
  <c r="AY40" i="100"/>
  <c r="AX40" i="100"/>
  <c r="AW40" i="100"/>
  <c r="AV40" i="100"/>
  <c r="AU40" i="100"/>
  <c r="AT40" i="100"/>
  <c r="AS40" i="100"/>
  <c r="AR40" i="100"/>
  <c r="AQ40" i="100"/>
  <c r="AP40" i="100"/>
  <c r="AO40" i="100"/>
  <c r="AN40" i="100"/>
  <c r="AM40" i="100"/>
  <c r="AL40" i="100"/>
  <c r="AK40" i="100"/>
  <c r="AJ40" i="100"/>
  <c r="AI40" i="100"/>
  <c r="AH40" i="100"/>
  <c r="AG40" i="100"/>
  <c r="AF40" i="100"/>
  <c r="AE40" i="100"/>
  <c r="AD40" i="100"/>
  <c r="AC40" i="100"/>
  <c r="AB40" i="100"/>
  <c r="AA40" i="100"/>
  <c r="Z40" i="100"/>
  <c r="Y40" i="100"/>
  <c r="X40" i="100"/>
  <c r="W40" i="100"/>
  <c r="V40" i="100"/>
  <c r="U40" i="100"/>
  <c r="T40" i="100"/>
  <c r="S40" i="100"/>
  <c r="R40" i="100"/>
  <c r="Q40" i="100"/>
  <c r="P40" i="100"/>
  <c r="O40" i="100"/>
  <c r="N40" i="100"/>
  <c r="M40" i="100"/>
  <c r="L40" i="100"/>
  <c r="K40" i="100"/>
  <c r="J40" i="100"/>
  <c r="I40" i="100"/>
  <c r="H40" i="100"/>
  <c r="G40" i="100"/>
  <c r="F40" i="100"/>
  <c r="E40" i="100"/>
  <c r="BR39" i="100"/>
  <c r="BQ39" i="100"/>
  <c r="BP39" i="100"/>
  <c r="BO39" i="100"/>
  <c r="BN39" i="100"/>
  <c r="BM39" i="100"/>
  <c r="BL39" i="100"/>
  <c r="BK39" i="100"/>
  <c r="BJ39" i="100"/>
  <c r="BI39" i="100"/>
  <c r="BH39" i="100"/>
  <c r="BG39" i="100"/>
  <c r="BF39" i="100"/>
  <c r="BE39" i="100"/>
  <c r="BD39" i="100"/>
  <c r="BC39" i="100"/>
  <c r="BB39" i="100"/>
  <c r="BA39" i="100"/>
  <c r="AZ39" i="100"/>
  <c r="AY39" i="100"/>
  <c r="AX39" i="100"/>
  <c r="AW39" i="100"/>
  <c r="AV39" i="100"/>
  <c r="AU39" i="100"/>
  <c r="AT39" i="100"/>
  <c r="AS39" i="100"/>
  <c r="AR39" i="100"/>
  <c r="AQ39" i="100"/>
  <c r="AP39" i="100"/>
  <c r="AO39" i="100"/>
  <c r="AN39" i="100"/>
  <c r="AM39" i="100"/>
  <c r="AL39" i="100"/>
  <c r="AK39" i="100"/>
  <c r="AJ39" i="100"/>
  <c r="AI39" i="100"/>
  <c r="AH39" i="100"/>
  <c r="AG39" i="100"/>
  <c r="AF39" i="100"/>
  <c r="AE39" i="100"/>
  <c r="AD39" i="100"/>
  <c r="AC39" i="100"/>
  <c r="AB39" i="100"/>
  <c r="AA39" i="100"/>
  <c r="Z39" i="100"/>
  <c r="Y39" i="100"/>
  <c r="X39" i="100"/>
  <c r="W39" i="100"/>
  <c r="V39" i="100"/>
  <c r="U39" i="100"/>
  <c r="T39" i="100"/>
  <c r="S39" i="100"/>
  <c r="R39" i="100"/>
  <c r="Q39" i="100"/>
  <c r="P39" i="100"/>
  <c r="O39" i="100"/>
  <c r="N39" i="100"/>
  <c r="M39" i="100"/>
  <c r="L39" i="100"/>
  <c r="K39" i="100"/>
  <c r="J39" i="100"/>
  <c r="I39" i="100"/>
  <c r="H39" i="100"/>
  <c r="G39" i="100"/>
  <c r="F39" i="100"/>
  <c r="E39" i="100"/>
  <c r="BR38" i="100"/>
  <c r="BQ38" i="100"/>
  <c r="BP38" i="100"/>
  <c r="BO38" i="100"/>
  <c r="BN38" i="100"/>
  <c r="BM38" i="100"/>
  <c r="BL38" i="100"/>
  <c r="BK38" i="100"/>
  <c r="BJ38" i="100"/>
  <c r="BI38" i="100"/>
  <c r="BH38" i="100"/>
  <c r="BG38" i="100"/>
  <c r="BF38" i="100"/>
  <c r="BE38" i="100"/>
  <c r="BD38" i="100"/>
  <c r="BC38" i="100"/>
  <c r="BB38" i="100"/>
  <c r="BA38" i="100"/>
  <c r="AZ38" i="100"/>
  <c r="AY38" i="100"/>
  <c r="AX38" i="100"/>
  <c r="AW38" i="100"/>
  <c r="AV38" i="100"/>
  <c r="AU38" i="100"/>
  <c r="AT38" i="100"/>
  <c r="AS38" i="100"/>
  <c r="AR38" i="100"/>
  <c r="AQ38" i="100"/>
  <c r="AP38" i="100"/>
  <c r="AO38" i="100"/>
  <c r="AN38" i="100"/>
  <c r="AM38" i="100"/>
  <c r="AL38" i="100"/>
  <c r="AK38" i="100"/>
  <c r="AJ38" i="100"/>
  <c r="AI38" i="100"/>
  <c r="AH38" i="100"/>
  <c r="AG38" i="100"/>
  <c r="AF38" i="100"/>
  <c r="AE38" i="100"/>
  <c r="AD38" i="100"/>
  <c r="AC38" i="100"/>
  <c r="AB38" i="100"/>
  <c r="AA38" i="100"/>
  <c r="Z38" i="100"/>
  <c r="Y38" i="100"/>
  <c r="X38" i="100"/>
  <c r="W38" i="100"/>
  <c r="V38" i="100"/>
  <c r="U38" i="100"/>
  <c r="T38" i="100"/>
  <c r="S38" i="100"/>
  <c r="R38" i="100"/>
  <c r="Q38" i="100"/>
  <c r="P38" i="100"/>
  <c r="O38" i="100"/>
  <c r="N38" i="100"/>
  <c r="M38" i="100"/>
  <c r="L38" i="100"/>
  <c r="K38" i="100"/>
  <c r="J38" i="100"/>
  <c r="I38" i="100"/>
  <c r="H38" i="100"/>
  <c r="G38" i="100"/>
  <c r="F38" i="100"/>
  <c r="E38" i="100"/>
  <c r="BR37" i="100"/>
  <c r="BQ37" i="100"/>
  <c r="BP37" i="100"/>
  <c r="BO37" i="100"/>
  <c r="BN37" i="100"/>
  <c r="BM37" i="100"/>
  <c r="BL37" i="100"/>
  <c r="BK37" i="100"/>
  <c r="BJ37" i="100"/>
  <c r="BI37" i="100"/>
  <c r="BH37" i="100"/>
  <c r="BG37" i="100"/>
  <c r="BF37" i="100"/>
  <c r="BE37" i="100"/>
  <c r="BD37" i="100"/>
  <c r="BC37" i="100"/>
  <c r="BB37" i="100"/>
  <c r="BA37" i="100"/>
  <c r="AZ37" i="100"/>
  <c r="AY37" i="100"/>
  <c r="AX37" i="100"/>
  <c r="AW37" i="100"/>
  <c r="AV37" i="100"/>
  <c r="AU37" i="100"/>
  <c r="AT37" i="100"/>
  <c r="AS37" i="100"/>
  <c r="AR37" i="100"/>
  <c r="AQ37" i="100"/>
  <c r="AP37" i="100"/>
  <c r="AO37" i="100"/>
  <c r="AN37" i="100"/>
  <c r="AM37" i="100"/>
  <c r="AL37" i="100"/>
  <c r="AK37" i="100"/>
  <c r="AJ37" i="100"/>
  <c r="AI37" i="100"/>
  <c r="AH37" i="100"/>
  <c r="AG37" i="100"/>
  <c r="AF37" i="100"/>
  <c r="AE37" i="100"/>
  <c r="AD37" i="100"/>
  <c r="AC37" i="100"/>
  <c r="AB37" i="100"/>
  <c r="AA37" i="100"/>
  <c r="Z37" i="100"/>
  <c r="Y37" i="100"/>
  <c r="X37" i="100"/>
  <c r="W37" i="100"/>
  <c r="V37" i="100"/>
  <c r="U37" i="100"/>
  <c r="T37" i="100"/>
  <c r="S37" i="100"/>
  <c r="R37" i="100"/>
  <c r="Q37" i="100"/>
  <c r="P37" i="100"/>
  <c r="O37" i="100"/>
  <c r="N37" i="100"/>
  <c r="M37" i="100"/>
  <c r="L37" i="100"/>
  <c r="K37" i="100"/>
  <c r="J37" i="100"/>
  <c r="I37" i="100"/>
  <c r="H37" i="100"/>
  <c r="G37" i="100"/>
  <c r="F37" i="100"/>
  <c r="E37" i="100"/>
  <c r="BR36" i="100"/>
  <c r="BQ36" i="100"/>
  <c r="BP36" i="100"/>
  <c r="BO36" i="100"/>
  <c r="BN36" i="100"/>
  <c r="BM36" i="100"/>
  <c r="BL36" i="100"/>
  <c r="BK36" i="100"/>
  <c r="BJ36" i="100"/>
  <c r="BI36" i="100"/>
  <c r="BH36" i="100"/>
  <c r="BG36" i="100"/>
  <c r="BF36" i="100"/>
  <c r="BE36" i="100"/>
  <c r="BD36" i="100"/>
  <c r="BC36" i="100"/>
  <c r="BB36" i="100"/>
  <c r="BA36" i="100"/>
  <c r="AZ36" i="100"/>
  <c r="AY36" i="100"/>
  <c r="AX36" i="100"/>
  <c r="AW36" i="100"/>
  <c r="AV36" i="100"/>
  <c r="AU36" i="100"/>
  <c r="AT36" i="100"/>
  <c r="AS36" i="100"/>
  <c r="AR36" i="100"/>
  <c r="AQ36" i="100"/>
  <c r="AP36" i="100"/>
  <c r="AO36" i="100"/>
  <c r="AN36" i="100"/>
  <c r="AM36" i="100"/>
  <c r="AL36" i="100"/>
  <c r="AK36" i="100"/>
  <c r="AJ36" i="100"/>
  <c r="AI36" i="100"/>
  <c r="AH36" i="100"/>
  <c r="AG36" i="100"/>
  <c r="AF36" i="100"/>
  <c r="AE36" i="100"/>
  <c r="AD36" i="100"/>
  <c r="AC36" i="100"/>
  <c r="AB36" i="100"/>
  <c r="AA36" i="100"/>
  <c r="Z36" i="100"/>
  <c r="Y36" i="100"/>
  <c r="X36" i="100"/>
  <c r="W36" i="100"/>
  <c r="V36" i="100"/>
  <c r="U36" i="100"/>
  <c r="T36" i="100"/>
  <c r="S36" i="100"/>
  <c r="R36" i="100"/>
  <c r="Q36" i="100"/>
  <c r="P36" i="100"/>
  <c r="O36" i="100"/>
  <c r="N36" i="100"/>
  <c r="M36" i="100"/>
  <c r="L36" i="100"/>
  <c r="K36" i="100"/>
  <c r="J36" i="100"/>
  <c r="I36" i="100"/>
  <c r="H36" i="100"/>
  <c r="G36" i="100"/>
  <c r="F36" i="100"/>
  <c r="E36" i="100"/>
  <c r="BR35" i="100"/>
  <c r="BQ35" i="100"/>
  <c r="BP35" i="100"/>
  <c r="BO35" i="100"/>
  <c r="BN35" i="100"/>
  <c r="BM35" i="100"/>
  <c r="BL35" i="100"/>
  <c r="BK35" i="100"/>
  <c r="BJ35" i="100"/>
  <c r="BI35" i="100"/>
  <c r="BH35" i="100"/>
  <c r="BG35" i="100"/>
  <c r="BF35" i="100"/>
  <c r="BE35" i="100"/>
  <c r="BD35" i="100"/>
  <c r="BC35" i="100"/>
  <c r="BB35" i="100"/>
  <c r="BA35" i="100"/>
  <c r="AZ35" i="100"/>
  <c r="AY35" i="100"/>
  <c r="AX35" i="100"/>
  <c r="AW35" i="100"/>
  <c r="AV35" i="100"/>
  <c r="AU35" i="100"/>
  <c r="AT35" i="100"/>
  <c r="AS35" i="100"/>
  <c r="AR35" i="100"/>
  <c r="AQ35" i="100"/>
  <c r="AP35" i="100"/>
  <c r="AO35" i="100"/>
  <c r="AN35" i="100"/>
  <c r="AM35" i="100"/>
  <c r="AL35" i="100"/>
  <c r="AK35" i="100"/>
  <c r="AJ35" i="100"/>
  <c r="AI35" i="100"/>
  <c r="AH35" i="100"/>
  <c r="AG35" i="100"/>
  <c r="AF35" i="100"/>
  <c r="AE35" i="100"/>
  <c r="AD35" i="100"/>
  <c r="AC35" i="100"/>
  <c r="AB35" i="100"/>
  <c r="AA35" i="100"/>
  <c r="Z35" i="100"/>
  <c r="Y35" i="100"/>
  <c r="X35" i="100"/>
  <c r="W35" i="100"/>
  <c r="V35" i="100"/>
  <c r="U35" i="100"/>
  <c r="T35" i="100"/>
  <c r="S35" i="100"/>
  <c r="R35" i="100"/>
  <c r="Q35" i="100"/>
  <c r="P35" i="100"/>
  <c r="O35" i="100"/>
  <c r="N35" i="100"/>
  <c r="M35" i="100"/>
  <c r="L35" i="100"/>
  <c r="K35" i="100"/>
  <c r="J35" i="100"/>
  <c r="I35" i="100"/>
  <c r="H35" i="100"/>
  <c r="G35" i="100"/>
  <c r="F35" i="100"/>
  <c r="E35" i="100"/>
  <c r="BR34" i="100"/>
  <c r="BQ34" i="100"/>
  <c r="BP34" i="100"/>
  <c r="BO34" i="100"/>
  <c r="BN34" i="100"/>
  <c r="BM34" i="100"/>
  <c r="BL34" i="100"/>
  <c r="BK34" i="100"/>
  <c r="BJ34" i="100"/>
  <c r="BI34" i="100"/>
  <c r="BH34" i="100"/>
  <c r="BG34" i="100"/>
  <c r="BF34" i="100"/>
  <c r="BE34" i="100"/>
  <c r="BD34" i="100"/>
  <c r="BC34" i="100"/>
  <c r="BB34" i="100"/>
  <c r="BA34" i="100"/>
  <c r="AZ34" i="100"/>
  <c r="AY34" i="100"/>
  <c r="AX34" i="100"/>
  <c r="AW34" i="100"/>
  <c r="AV34" i="100"/>
  <c r="AU34" i="100"/>
  <c r="AT34" i="100"/>
  <c r="AS34" i="100"/>
  <c r="AR34" i="100"/>
  <c r="AQ34" i="100"/>
  <c r="AP34" i="100"/>
  <c r="AO34" i="100"/>
  <c r="AN34" i="100"/>
  <c r="AM34" i="100"/>
  <c r="AL34" i="100"/>
  <c r="AK34" i="100"/>
  <c r="AJ34" i="100"/>
  <c r="AI34" i="100"/>
  <c r="AH34" i="100"/>
  <c r="AG34" i="100"/>
  <c r="AF34" i="100"/>
  <c r="AE34" i="100"/>
  <c r="AD34" i="100"/>
  <c r="AC34" i="100"/>
  <c r="AB34" i="100"/>
  <c r="AA34" i="100"/>
  <c r="Z34" i="100"/>
  <c r="Y34" i="100"/>
  <c r="X34" i="100"/>
  <c r="W34" i="100"/>
  <c r="V34" i="100"/>
  <c r="U34" i="100"/>
  <c r="T34" i="100"/>
  <c r="S34" i="100"/>
  <c r="R34" i="100"/>
  <c r="Q34" i="100"/>
  <c r="P34" i="100"/>
  <c r="O34" i="100"/>
  <c r="N34" i="100"/>
  <c r="M34" i="100"/>
  <c r="L34" i="100"/>
  <c r="K34" i="100"/>
  <c r="J34" i="100"/>
  <c r="I34" i="100"/>
  <c r="H34" i="100"/>
  <c r="G34" i="100"/>
  <c r="F34" i="100"/>
  <c r="E34" i="100"/>
  <c r="BR33" i="100"/>
  <c r="BQ33" i="100"/>
  <c r="BP33" i="100"/>
  <c r="BO33" i="100"/>
  <c r="BN33" i="100"/>
  <c r="BM33" i="100"/>
  <c r="BL33" i="100"/>
  <c r="BK33" i="100"/>
  <c r="BJ33" i="100"/>
  <c r="BI33" i="100"/>
  <c r="BH33" i="100"/>
  <c r="BG33" i="100"/>
  <c r="BF33" i="100"/>
  <c r="BE33" i="100"/>
  <c r="BD33" i="100"/>
  <c r="BC33" i="100"/>
  <c r="BB33" i="100"/>
  <c r="BA33" i="100"/>
  <c r="AZ33" i="100"/>
  <c r="AY33" i="100"/>
  <c r="AX33" i="100"/>
  <c r="AW33" i="100"/>
  <c r="AV33" i="100"/>
  <c r="AU33" i="100"/>
  <c r="AT33" i="100"/>
  <c r="AS33" i="100"/>
  <c r="AR33" i="100"/>
  <c r="AQ33" i="100"/>
  <c r="AP33" i="100"/>
  <c r="AO33" i="100"/>
  <c r="AN33" i="100"/>
  <c r="AM33" i="100"/>
  <c r="AL33" i="100"/>
  <c r="AK33" i="100"/>
  <c r="AJ33" i="100"/>
  <c r="AI33" i="100"/>
  <c r="AH33" i="100"/>
  <c r="AG33" i="100"/>
  <c r="AF33" i="100"/>
  <c r="AE33" i="100"/>
  <c r="AD33" i="100"/>
  <c r="AC33" i="100"/>
  <c r="AB33" i="100"/>
  <c r="AA33" i="100"/>
  <c r="Z33" i="100"/>
  <c r="Y33" i="100"/>
  <c r="X33" i="100"/>
  <c r="W33" i="100"/>
  <c r="V33" i="100"/>
  <c r="U33" i="100"/>
  <c r="T33" i="100"/>
  <c r="S33" i="100"/>
  <c r="R33" i="100"/>
  <c r="Q33" i="100"/>
  <c r="P33" i="100"/>
  <c r="O33" i="100"/>
  <c r="N33" i="100"/>
  <c r="M33" i="100"/>
  <c r="L33" i="100"/>
  <c r="K33" i="100"/>
  <c r="J33" i="100"/>
  <c r="I33" i="100"/>
  <c r="H33" i="100"/>
  <c r="G33" i="100"/>
  <c r="F33" i="100"/>
  <c r="E33" i="100"/>
  <c r="BR32" i="100"/>
  <c r="BQ32" i="100"/>
  <c r="BP32" i="100"/>
  <c r="BO32" i="100"/>
  <c r="BN32" i="100"/>
  <c r="BM32" i="100"/>
  <c r="BL32" i="100"/>
  <c r="BK32" i="100"/>
  <c r="BJ32" i="100"/>
  <c r="BI32" i="100"/>
  <c r="BH32" i="100"/>
  <c r="BG32" i="100"/>
  <c r="BF32" i="100"/>
  <c r="BE32" i="100"/>
  <c r="BD32" i="100"/>
  <c r="BC32" i="100"/>
  <c r="BB32" i="100"/>
  <c r="BA32" i="100"/>
  <c r="AZ32" i="100"/>
  <c r="AY32" i="100"/>
  <c r="AX32" i="100"/>
  <c r="AW32" i="100"/>
  <c r="AV32" i="100"/>
  <c r="AU32" i="100"/>
  <c r="AT32" i="100"/>
  <c r="AS32" i="100"/>
  <c r="AR32" i="100"/>
  <c r="AQ32" i="100"/>
  <c r="AP32" i="100"/>
  <c r="AO32" i="100"/>
  <c r="AN32" i="100"/>
  <c r="AM32" i="100"/>
  <c r="AL32" i="100"/>
  <c r="AK32" i="100"/>
  <c r="AJ32" i="100"/>
  <c r="AI32" i="100"/>
  <c r="AH32" i="100"/>
  <c r="AG32" i="100"/>
  <c r="AF32" i="100"/>
  <c r="AE32" i="100"/>
  <c r="AD32" i="100"/>
  <c r="AC32" i="100"/>
  <c r="AB32" i="100"/>
  <c r="AA32" i="100"/>
  <c r="Z32" i="100"/>
  <c r="Y32" i="100"/>
  <c r="X32" i="100"/>
  <c r="W32" i="100"/>
  <c r="V32" i="100"/>
  <c r="U32" i="100"/>
  <c r="T32" i="100"/>
  <c r="S32" i="100"/>
  <c r="R32" i="100"/>
  <c r="Q32" i="100"/>
  <c r="P32" i="100"/>
  <c r="O32" i="100"/>
  <c r="N32" i="100"/>
  <c r="M32" i="100"/>
  <c r="L32" i="100"/>
  <c r="K32" i="100"/>
  <c r="J32" i="100"/>
  <c r="I32" i="100"/>
  <c r="H32" i="100"/>
  <c r="G32" i="100"/>
  <c r="F32" i="100"/>
  <c r="E32" i="100"/>
  <c r="BR31" i="100"/>
  <c r="BQ31" i="100"/>
  <c r="BP31" i="100"/>
  <c r="BO31" i="100"/>
  <c r="BN31" i="100"/>
  <c r="BM31" i="100"/>
  <c r="BL31" i="100"/>
  <c r="BK31" i="100"/>
  <c r="BJ31" i="100"/>
  <c r="BI31" i="100"/>
  <c r="BH31" i="100"/>
  <c r="BG31" i="100"/>
  <c r="BF31" i="100"/>
  <c r="BE31" i="100"/>
  <c r="BD31" i="100"/>
  <c r="BC31" i="100"/>
  <c r="BB31" i="100"/>
  <c r="BA31" i="100"/>
  <c r="AZ31" i="100"/>
  <c r="AY31" i="100"/>
  <c r="AX31" i="100"/>
  <c r="AW31" i="100"/>
  <c r="AV31" i="100"/>
  <c r="AU31" i="100"/>
  <c r="AT31" i="100"/>
  <c r="AS31" i="100"/>
  <c r="AR31" i="100"/>
  <c r="AQ31" i="100"/>
  <c r="AP31" i="100"/>
  <c r="AO31" i="100"/>
  <c r="AN31" i="100"/>
  <c r="AM31" i="100"/>
  <c r="AL31" i="100"/>
  <c r="AK31" i="100"/>
  <c r="AJ31" i="100"/>
  <c r="AI31" i="100"/>
  <c r="AH31" i="100"/>
  <c r="AG31" i="100"/>
  <c r="AF31" i="100"/>
  <c r="AE31" i="100"/>
  <c r="AD31" i="100"/>
  <c r="AC31" i="100"/>
  <c r="AB31" i="100"/>
  <c r="AA31" i="100"/>
  <c r="Z31" i="100"/>
  <c r="Y31" i="100"/>
  <c r="X31" i="100"/>
  <c r="W31" i="100"/>
  <c r="V31" i="100"/>
  <c r="U31" i="100"/>
  <c r="T31" i="100"/>
  <c r="S31" i="100"/>
  <c r="R31" i="100"/>
  <c r="Q31" i="100"/>
  <c r="P31" i="100"/>
  <c r="O31" i="100"/>
  <c r="N31" i="100"/>
  <c r="M31" i="100"/>
  <c r="L31" i="100"/>
  <c r="K31" i="100"/>
  <c r="J31" i="100"/>
  <c r="I31" i="100"/>
  <c r="H31" i="100"/>
  <c r="G31" i="100"/>
  <c r="F31" i="100"/>
  <c r="E31" i="100"/>
  <c r="BR30" i="100"/>
  <c r="BQ30" i="100"/>
  <c r="BP30" i="100"/>
  <c r="BO30" i="100"/>
  <c r="BN30" i="100"/>
  <c r="BM30" i="100"/>
  <c r="BL30" i="100"/>
  <c r="BK30" i="100"/>
  <c r="BJ30" i="100"/>
  <c r="BI30" i="100"/>
  <c r="BH30" i="100"/>
  <c r="BG30" i="100"/>
  <c r="BF30" i="100"/>
  <c r="BE30" i="100"/>
  <c r="BD30" i="100"/>
  <c r="BC30" i="100"/>
  <c r="BB30" i="100"/>
  <c r="BA30" i="100"/>
  <c r="AZ30" i="100"/>
  <c r="AY30" i="100"/>
  <c r="AX30" i="100"/>
  <c r="AW30" i="100"/>
  <c r="AV30" i="100"/>
  <c r="AU30" i="100"/>
  <c r="AT30" i="100"/>
  <c r="AS30" i="100"/>
  <c r="AR30" i="100"/>
  <c r="AQ30" i="100"/>
  <c r="AP30" i="100"/>
  <c r="AO30" i="100"/>
  <c r="AN30" i="100"/>
  <c r="AM30" i="100"/>
  <c r="AL30" i="100"/>
  <c r="AK30" i="100"/>
  <c r="AJ30" i="100"/>
  <c r="AI30" i="100"/>
  <c r="AH30" i="100"/>
  <c r="AG30" i="100"/>
  <c r="AF30" i="100"/>
  <c r="AE30" i="100"/>
  <c r="AD30" i="100"/>
  <c r="AC30" i="100"/>
  <c r="AB30" i="100"/>
  <c r="AA30" i="100"/>
  <c r="Z30" i="100"/>
  <c r="Y30" i="100"/>
  <c r="X30" i="100"/>
  <c r="W30" i="100"/>
  <c r="V30" i="100"/>
  <c r="U30" i="100"/>
  <c r="T30" i="100"/>
  <c r="S30" i="100"/>
  <c r="R30" i="100"/>
  <c r="Q30" i="100"/>
  <c r="P30" i="100"/>
  <c r="O30" i="100"/>
  <c r="N30" i="100"/>
  <c r="M30" i="100"/>
  <c r="L30" i="100"/>
  <c r="K30" i="100"/>
  <c r="J30" i="100"/>
  <c r="I30" i="100"/>
  <c r="H30" i="100"/>
  <c r="G30" i="100"/>
  <c r="F30" i="100"/>
  <c r="E30" i="100"/>
  <c r="BR29" i="100"/>
  <c r="BQ29" i="100"/>
  <c r="BP29" i="100"/>
  <c r="BO29" i="100"/>
  <c r="BN29" i="100"/>
  <c r="BM29" i="100"/>
  <c r="BL29" i="100"/>
  <c r="BK29" i="100"/>
  <c r="BJ29" i="100"/>
  <c r="BI29" i="100"/>
  <c r="BH29" i="100"/>
  <c r="BG29" i="100"/>
  <c r="BF29" i="100"/>
  <c r="BE29" i="100"/>
  <c r="BD29" i="100"/>
  <c r="BC29" i="100"/>
  <c r="BB29" i="100"/>
  <c r="BA29" i="100"/>
  <c r="AZ29" i="100"/>
  <c r="AY29" i="100"/>
  <c r="AX29" i="100"/>
  <c r="AW29" i="100"/>
  <c r="AV29" i="100"/>
  <c r="AU29" i="100"/>
  <c r="AT29" i="100"/>
  <c r="AS29" i="100"/>
  <c r="AR29" i="100"/>
  <c r="AQ29" i="100"/>
  <c r="AP29" i="100"/>
  <c r="AO29" i="100"/>
  <c r="AN29" i="100"/>
  <c r="AM29" i="100"/>
  <c r="AL29" i="100"/>
  <c r="AK29" i="100"/>
  <c r="AJ29" i="100"/>
  <c r="AI29" i="100"/>
  <c r="AH29" i="100"/>
  <c r="AG29" i="100"/>
  <c r="AF29" i="100"/>
  <c r="AE29" i="100"/>
  <c r="AD29" i="100"/>
  <c r="AC29" i="100"/>
  <c r="AB29" i="100"/>
  <c r="AA29" i="100"/>
  <c r="Z29" i="100"/>
  <c r="Y29" i="100"/>
  <c r="X29" i="100"/>
  <c r="W29" i="100"/>
  <c r="V29" i="100"/>
  <c r="U29" i="100"/>
  <c r="T29" i="100"/>
  <c r="S29" i="100"/>
  <c r="R29" i="100"/>
  <c r="Q29" i="100"/>
  <c r="P29" i="100"/>
  <c r="O29" i="100"/>
  <c r="N29" i="100"/>
  <c r="M29" i="100"/>
  <c r="L29" i="100"/>
  <c r="K29" i="100"/>
  <c r="J29" i="100"/>
  <c r="I29" i="100"/>
  <c r="H29" i="100"/>
  <c r="G29" i="100"/>
  <c r="F29" i="100"/>
  <c r="E29" i="100"/>
  <c r="BR28" i="100"/>
  <c r="BQ28" i="100"/>
  <c r="BP28" i="100"/>
  <c r="BO28" i="100"/>
  <c r="BN28" i="100"/>
  <c r="BM28" i="100"/>
  <c r="BL28" i="100"/>
  <c r="BK28" i="100"/>
  <c r="BJ28" i="100"/>
  <c r="BI28" i="100"/>
  <c r="BH28" i="100"/>
  <c r="BG28" i="100"/>
  <c r="BF28" i="100"/>
  <c r="BE28" i="100"/>
  <c r="BD28" i="100"/>
  <c r="BC28" i="100"/>
  <c r="BB28" i="100"/>
  <c r="BA28" i="100"/>
  <c r="AZ28" i="100"/>
  <c r="AY28" i="100"/>
  <c r="AX28" i="100"/>
  <c r="AW28" i="100"/>
  <c r="AV28" i="100"/>
  <c r="AU28" i="100"/>
  <c r="AT28" i="100"/>
  <c r="AS28" i="100"/>
  <c r="AR28" i="100"/>
  <c r="AQ28" i="100"/>
  <c r="AP28" i="100"/>
  <c r="AO28" i="100"/>
  <c r="AN28" i="100"/>
  <c r="AM28" i="100"/>
  <c r="AL28" i="100"/>
  <c r="AK28" i="100"/>
  <c r="AJ28" i="100"/>
  <c r="AI28" i="100"/>
  <c r="AH28" i="100"/>
  <c r="AG28" i="100"/>
  <c r="AF28" i="100"/>
  <c r="AE28" i="100"/>
  <c r="AD28" i="100"/>
  <c r="AC28" i="100"/>
  <c r="AB28" i="100"/>
  <c r="AA28" i="100"/>
  <c r="Z28" i="100"/>
  <c r="Y28" i="100"/>
  <c r="X28" i="100"/>
  <c r="W28" i="100"/>
  <c r="V28" i="100"/>
  <c r="U28" i="100"/>
  <c r="T28" i="100"/>
  <c r="S28" i="100"/>
  <c r="R28" i="100"/>
  <c r="Q28" i="100"/>
  <c r="P28" i="100"/>
  <c r="O28" i="100"/>
  <c r="N28" i="100"/>
  <c r="M28" i="100"/>
  <c r="L28" i="100"/>
  <c r="K28" i="100"/>
  <c r="J28" i="100"/>
  <c r="I28" i="100"/>
  <c r="H28" i="100"/>
  <c r="G28" i="100"/>
  <c r="F28" i="100"/>
  <c r="E28" i="100"/>
  <c r="BR27" i="100"/>
  <c r="BQ27" i="100"/>
  <c r="BP27" i="100"/>
  <c r="BO27" i="100"/>
  <c r="BN27" i="100"/>
  <c r="BM27" i="100"/>
  <c r="BL27" i="100"/>
  <c r="BK27" i="100"/>
  <c r="BJ27" i="100"/>
  <c r="BI27" i="100"/>
  <c r="BH27" i="100"/>
  <c r="BG27" i="100"/>
  <c r="BF27" i="100"/>
  <c r="BE27" i="100"/>
  <c r="BD27" i="100"/>
  <c r="BC27" i="100"/>
  <c r="BB27" i="100"/>
  <c r="BA27" i="100"/>
  <c r="AZ27" i="100"/>
  <c r="AY27" i="100"/>
  <c r="AX27" i="100"/>
  <c r="AW27" i="100"/>
  <c r="AV27" i="100"/>
  <c r="AU27" i="100"/>
  <c r="AT27" i="100"/>
  <c r="AS27" i="100"/>
  <c r="AR27" i="100"/>
  <c r="AQ27" i="100"/>
  <c r="AP27" i="100"/>
  <c r="AO27" i="100"/>
  <c r="AN27" i="100"/>
  <c r="AM27" i="100"/>
  <c r="AL27" i="100"/>
  <c r="AK27" i="100"/>
  <c r="AJ27" i="100"/>
  <c r="AI27" i="100"/>
  <c r="AH27" i="100"/>
  <c r="AG27" i="100"/>
  <c r="AF27" i="100"/>
  <c r="AE27" i="100"/>
  <c r="AD27" i="100"/>
  <c r="AC27" i="100"/>
  <c r="AB27" i="100"/>
  <c r="AA27" i="100"/>
  <c r="Z27" i="100"/>
  <c r="Y27" i="100"/>
  <c r="X27" i="100"/>
  <c r="W27" i="100"/>
  <c r="V27" i="100"/>
  <c r="U27" i="100"/>
  <c r="T27" i="100"/>
  <c r="S27" i="100"/>
  <c r="R27" i="100"/>
  <c r="Q27" i="100"/>
  <c r="P27" i="100"/>
  <c r="O27" i="100"/>
  <c r="N27" i="100"/>
  <c r="M27" i="100"/>
  <c r="L27" i="100"/>
  <c r="K27" i="100"/>
  <c r="J27" i="100"/>
  <c r="I27" i="100"/>
  <c r="H27" i="100"/>
  <c r="G27" i="100"/>
  <c r="F27" i="100"/>
  <c r="E27" i="100"/>
  <c r="BR26" i="100"/>
  <c r="BQ26" i="100"/>
  <c r="BP26" i="100"/>
  <c r="BO26" i="100"/>
  <c r="BN26" i="100"/>
  <c r="BM26" i="100"/>
  <c r="BL26" i="100"/>
  <c r="BK26" i="100"/>
  <c r="BJ26" i="100"/>
  <c r="BI26" i="100"/>
  <c r="BH26" i="100"/>
  <c r="BG26" i="100"/>
  <c r="BF26" i="100"/>
  <c r="BE26" i="100"/>
  <c r="BD26" i="100"/>
  <c r="BC26" i="100"/>
  <c r="BB26" i="100"/>
  <c r="BA26" i="100"/>
  <c r="AZ26" i="100"/>
  <c r="AY26" i="100"/>
  <c r="AX26" i="100"/>
  <c r="AW26" i="100"/>
  <c r="AV26" i="100"/>
  <c r="AU26" i="100"/>
  <c r="AT26" i="100"/>
  <c r="AS26" i="100"/>
  <c r="AR26" i="100"/>
  <c r="AQ26" i="100"/>
  <c r="AP26" i="100"/>
  <c r="AO26" i="100"/>
  <c r="AN26" i="100"/>
  <c r="AM26" i="100"/>
  <c r="AL26" i="100"/>
  <c r="AK26" i="100"/>
  <c r="AJ26" i="100"/>
  <c r="AI26" i="100"/>
  <c r="AH26" i="100"/>
  <c r="AG26" i="100"/>
  <c r="AF26" i="100"/>
  <c r="AE26" i="100"/>
  <c r="AD26" i="100"/>
  <c r="AC26" i="100"/>
  <c r="AB26" i="100"/>
  <c r="AA26" i="100"/>
  <c r="Z26" i="100"/>
  <c r="Y26" i="100"/>
  <c r="X26" i="100"/>
  <c r="W26" i="100"/>
  <c r="V26" i="100"/>
  <c r="U26" i="100"/>
  <c r="T26" i="100"/>
  <c r="S26" i="100"/>
  <c r="R26" i="100"/>
  <c r="Q26" i="100"/>
  <c r="P26" i="100"/>
  <c r="O26" i="100"/>
  <c r="N26" i="100"/>
  <c r="M26" i="100"/>
  <c r="L26" i="100"/>
  <c r="K26" i="100"/>
  <c r="J26" i="100"/>
  <c r="I26" i="100"/>
  <c r="H26" i="100"/>
  <c r="G26" i="100"/>
  <c r="F26" i="100"/>
  <c r="E26" i="100"/>
  <c r="BR25" i="100"/>
  <c r="BQ25" i="100"/>
  <c r="BP25" i="100"/>
  <c r="BO25" i="100"/>
  <c r="BN25" i="100"/>
  <c r="BM25" i="100"/>
  <c r="BL25" i="100"/>
  <c r="BK25" i="100"/>
  <c r="BJ25" i="100"/>
  <c r="BI25" i="100"/>
  <c r="BH25" i="100"/>
  <c r="BG25" i="100"/>
  <c r="BF25" i="100"/>
  <c r="BE25" i="100"/>
  <c r="BD25" i="100"/>
  <c r="BC25" i="100"/>
  <c r="BB25" i="100"/>
  <c r="BA25" i="100"/>
  <c r="AZ25" i="100"/>
  <c r="AY25" i="100"/>
  <c r="AX25" i="100"/>
  <c r="AW25" i="100"/>
  <c r="AV25" i="100"/>
  <c r="AU25" i="100"/>
  <c r="AT25" i="100"/>
  <c r="AS25" i="100"/>
  <c r="AR25" i="100"/>
  <c r="AQ25" i="100"/>
  <c r="AP25" i="100"/>
  <c r="AO25" i="100"/>
  <c r="AN25" i="100"/>
  <c r="AM25" i="100"/>
  <c r="AL25" i="100"/>
  <c r="AK25" i="100"/>
  <c r="AJ25" i="100"/>
  <c r="AI25" i="100"/>
  <c r="AH25" i="100"/>
  <c r="AG25" i="100"/>
  <c r="AF25" i="100"/>
  <c r="AE25" i="100"/>
  <c r="AD25" i="100"/>
  <c r="AC25" i="100"/>
  <c r="AB25" i="100"/>
  <c r="AA25" i="100"/>
  <c r="Z25" i="100"/>
  <c r="Y25" i="100"/>
  <c r="X25" i="100"/>
  <c r="W25" i="100"/>
  <c r="V25" i="100"/>
  <c r="U25" i="100"/>
  <c r="T25" i="100"/>
  <c r="S25" i="100"/>
  <c r="R25" i="100"/>
  <c r="Q25" i="100"/>
  <c r="P25" i="100"/>
  <c r="O25" i="100"/>
  <c r="N25" i="100"/>
  <c r="M25" i="100"/>
  <c r="L25" i="100"/>
  <c r="K25" i="100"/>
  <c r="J25" i="100"/>
  <c r="I25" i="100"/>
  <c r="H25" i="100"/>
  <c r="G25" i="100"/>
  <c r="F25" i="100"/>
  <c r="E25" i="100"/>
  <c r="D75" i="99"/>
  <c r="D70" i="99"/>
  <c r="D69" i="99"/>
  <c r="D68" i="99"/>
  <c r="D66" i="99"/>
  <c r="D65" i="99"/>
  <c r="D64" i="99"/>
  <c r="D63" i="99"/>
  <c r="D62" i="99"/>
  <c r="D61" i="99"/>
  <c r="D60" i="99"/>
  <c r="D59" i="99"/>
  <c r="D58" i="99"/>
  <c r="D57" i="99"/>
  <c r="D56" i="99"/>
  <c r="D55" i="99"/>
  <c r="D54" i="99"/>
  <c r="D53" i="99"/>
  <c r="D52" i="99"/>
  <c r="D51" i="99"/>
  <c r="D50" i="99"/>
  <c r="D49" i="99"/>
  <c r="D48" i="99"/>
  <c r="D47" i="99"/>
  <c r="D46" i="99"/>
  <c r="D45" i="99"/>
  <c r="D44" i="99"/>
  <c r="D43" i="99"/>
  <c r="D42" i="99"/>
  <c r="D41" i="99"/>
  <c r="D40" i="99"/>
  <c r="D39" i="99"/>
  <c r="D38" i="99"/>
  <c r="D37" i="99"/>
  <c r="D36" i="99"/>
  <c r="D35" i="99"/>
  <c r="D34" i="99"/>
  <c r="D33" i="99"/>
  <c r="D32" i="99"/>
  <c r="D31" i="99"/>
  <c r="D30" i="99"/>
  <c r="D29" i="99"/>
  <c r="D28" i="99"/>
  <c r="D27" i="99"/>
  <c r="D26" i="99"/>
  <c r="D25" i="99"/>
  <c r="D21" i="99"/>
  <c r="D21" i="100" s="1"/>
  <c r="C21" i="99"/>
  <c r="D20" i="99"/>
  <c r="D20" i="100" s="1"/>
  <c r="C20" i="99"/>
  <c r="C20" i="100" s="1"/>
  <c r="D19" i="99"/>
  <c r="C19" i="99"/>
  <c r="C19" i="100" s="1"/>
  <c r="D18" i="99"/>
  <c r="D18" i="100" s="1"/>
  <c r="C18" i="99"/>
  <c r="D17" i="99"/>
  <c r="D17" i="100" s="1"/>
  <c r="C17" i="99"/>
  <c r="E17" i="99" s="1"/>
  <c r="E17" i="100" s="1"/>
  <c r="D16" i="99"/>
  <c r="D16" i="100" s="1"/>
  <c r="C16" i="99"/>
  <c r="D15" i="99"/>
  <c r="D15" i="100" s="1"/>
  <c r="C15" i="99"/>
  <c r="C15" i="100" s="1"/>
  <c r="D14" i="99"/>
  <c r="D14" i="100" s="1"/>
  <c r="C14" i="99"/>
  <c r="C14" i="100" s="1"/>
  <c r="D13" i="99"/>
  <c r="D13" i="100" s="1"/>
  <c r="C13" i="99"/>
  <c r="C13" i="100" s="1"/>
  <c r="D12" i="99"/>
  <c r="D12" i="100" s="1"/>
  <c r="C12" i="99"/>
  <c r="C12" i="100" s="1"/>
  <c r="D11" i="99"/>
  <c r="D11" i="100" s="1"/>
  <c r="C11" i="99"/>
  <c r="D10" i="99"/>
  <c r="D10" i="100" s="1"/>
  <c r="C10" i="99"/>
  <c r="D9" i="99"/>
  <c r="D9" i="100" s="1"/>
  <c r="C9" i="99"/>
  <c r="C9" i="100" s="1"/>
  <c r="D75" i="1"/>
  <c r="D70" i="1"/>
  <c r="D69" i="1"/>
  <c r="D68"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E21" i="1"/>
  <c r="D21" i="1"/>
  <c r="C21" i="1"/>
  <c r="D20" i="1"/>
  <c r="C20" i="1"/>
  <c r="E20" i="1" s="1"/>
  <c r="D19" i="1"/>
  <c r="C19" i="1"/>
  <c r="E19" i="1" s="1"/>
  <c r="D18" i="1"/>
  <c r="C18" i="1"/>
  <c r="E18" i="1" s="1"/>
  <c r="D17" i="1"/>
  <c r="C17" i="1"/>
  <c r="E17" i="1" s="1"/>
  <c r="D16" i="1"/>
  <c r="E16" i="1" s="1"/>
  <c r="C16" i="1"/>
  <c r="D15" i="1"/>
  <c r="C15" i="1"/>
  <c r="E15" i="1" s="1"/>
  <c r="D14" i="1"/>
  <c r="C14" i="1"/>
  <c r="E14" i="1" s="1"/>
  <c r="E13" i="1"/>
  <c r="D13" i="1"/>
  <c r="C13" i="1"/>
  <c r="D12" i="1"/>
  <c r="C12" i="1"/>
  <c r="E12" i="1" s="1"/>
  <c r="D11" i="1"/>
  <c r="C11" i="1"/>
  <c r="E11" i="1" s="1"/>
  <c r="E10" i="1"/>
  <c r="D10" i="1"/>
  <c r="C10" i="1"/>
  <c r="E9" i="1"/>
  <c r="D9" i="1"/>
  <c r="C9" i="1"/>
  <c r="D75" i="95"/>
  <c r="D70" i="95"/>
  <c r="D69" i="95"/>
  <c r="D68" i="95"/>
  <c r="D66" i="95"/>
  <c r="D65" i="95"/>
  <c r="D64" i="95"/>
  <c r="D63" i="95"/>
  <c r="D62" i="95"/>
  <c r="D61" i="95"/>
  <c r="D60" i="95"/>
  <c r="D59" i="95"/>
  <c r="D58" i="95"/>
  <c r="D57" i="95"/>
  <c r="D56" i="95"/>
  <c r="D55" i="95"/>
  <c r="D54" i="95"/>
  <c r="D53" i="95"/>
  <c r="D52" i="95"/>
  <c r="D51" i="95"/>
  <c r="D50" i="95"/>
  <c r="D49" i="95"/>
  <c r="D48" i="95"/>
  <c r="D47" i="95"/>
  <c r="D46" i="95"/>
  <c r="D45" i="95"/>
  <c r="D44" i="95"/>
  <c r="D43" i="95"/>
  <c r="D42" i="95"/>
  <c r="D41" i="95"/>
  <c r="D40" i="95"/>
  <c r="D39" i="95"/>
  <c r="D38" i="95"/>
  <c r="D37" i="95"/>
  <c r="D36" i="95"/>
  <c r="D35" i="95"/>
  <c r="D34" i="95"/>
  <c r="D33" i="95"/>
  <c r="D32" i="95"/>
  <c r="D31" i="95"/>
  <c r="D30" i="95"/>
  <c r="D29" i="95"/>
  <c r="D28" i="95"/>
  <c r="D27" i="95"/>
  <c r="D26" i="95"/>
  <c r="D25" i="95"/>
  <c r="D21" i="95"/>
  <c r="C21" i="95"/>
  <c r="E21" i="95" s="1"/>
  <c r="D20" i="95"/>
  <c r="C20" i="95"/>
  <c r="E20" i="95" s="1"/>
  <c r="D19" i="95"/>
  <c r="C19" i="95"/>
  <c r="E19" i="95" s="1"/>
  <c r="D18" i="95"/>
  <c r="C18" i="95"/>
  <c r="E18" i="95" s="1"/>
  <c r="D17" i="95"/>
  <c r="C17" i="95"/>
  <c r="E17" i="95" s="1"/>
  <c r="D16" i="95"/>
  <c r="C16" i="95"/>
  <c r="E16" i="95" s="1"/>
  <c r="E15" i="95"/>
  <c r="D15" i="95"/>
  <c r="C15" i="95"/>
  <c r="D14" i="95"/>
  <c r="C14" i="95"/>
  <c r="E14" i="95" s="1"/>
  <c r="D13" i="95"/>
  <c r="C13" i="95"/>
  <c r="E13" i="95" s="1"/>
  <c r="E12" i="95"/>
  <c r="D12" i="95"/>
  <c r="C12" i="95"/>
  <c r="E11" i="95"/>
  <c r="D11" i="95"/>
  <c r="C11" i="95"/>
  <c r="E10" i="95"/>
  <c r="D10" i="95"/>
  <c r="C10" i="95"/>
  <c r="D9" i="95"/>
  <c r="E9" i="95" s="1"/>
  <c r="C9" i="95"/>
  <c r="D75" i="102"/>
  <c r="D70" i="102"/>
  <c r="D69" i="102"/>
  <c r="D68" i="102"/>
  <c r="D66" i="102"/>
  <c r="D65" i="102"/>
  <c r="D64" i="102"/>
  <c r="D63" i="102"/>
  <c r="D62" i="102"/>
  <c r="D61" i="102"/>
  <c r="D60" i="102"/>
  <c r="D59" i="102"/>
  <c r="D58" i="102"/>
  <c r="D57" i="102"/>
  <c r="D56" i="102"/>
  <c r="D55" i="102"/>
  <c r="D54" i="102"/>
  <c r="D53" i="102"/>
  <c r="D52" i="102"/>
  <c r="D51" i="102"/>
  <c r="D50" i="102"/>
  <c r="D49" i="102"/>
  <c r="D48" i="102"/>
  <c r="D47" i="102"/>
  <c r="D46" i="102"/>
  <c r="D45" i="102"/>
  <c r="D44" i="102"/>
  <c r="D43" i="102"/>
  <c r="D42" i="102"/>
  <c r="D41" i="102"/>
  <c r="D40" i="102"/>
  <c r="D39" i="102"/>
  <c r="D38" i="102"/>
  <c r="D37" i="102"/>
  <c r="D36" i="102"/>
  <c r="D35" i="102"/>
  <c r="D34" i="102"/>
  <c r="D33" i="102"/>
  <c r="D32" i="102"/>
  <c r="D31" i="102"/>
  <c r="D30" i="102"/>
  <c r="D29" i="102"/>
  <c r="D28" i="102"/>
  <c r="D27" i="102"/>
  <c r="D26" i="102"/>
  <c r="D25" i="102"/>
  <c r="D21" i="102"/>
  <c r="C21" i="102"/>
  <c r="E21" i="102" s="1"/>
  <c r="D20" i="102"/>
  <c r="C20" i="102"/>
  <c r="E20" i="102" s="1"/>
  <c r="D19" i="102"/>
  <c r="C19" i="102"/>
  <c r="E19" i="102" s="1"/>
  <c r="D18" i="102"/>
  <c r="C18" i="102"/>
  <c r="E18" i="102" s="1"/>
  <c r="D17" i="102"/>
  <c r="C17" i="102"/>
  <c r="E17" i="102" s="1"/>
  <c r="D16" i="102"/>
  <c r="C16" i="102"/>
  <c r="E16" i="102" s="1"/>
  <c r="D15" i="102"/>
  <c r="C15" i="102"/>
  <c r="E15" i="102" s="1"/>
  <c r="D14" i="102"/>
  <c r="C14" i="102"/>
  <c r="E14" i="102" s="1"/>
  <c r="D13" i="102"/>
  <c r="E13" i="102" s="1"/>
  <c r="C13" i="102"/>
  <c r="E12" i="102"/>
  <c r="D12" i="102"/>
  <c r="C12" i="102"/>
  <c r="D11" i="102"/>
  <c r="C11" i="102"/>
  <c r="E11" i="102" s="1"/>
  <c r="E10" i="102"/>
  <c r="D10" i="102"/>
  <c r="C10" i="102"/>
  <c r="E9" i="102"/>
  <c r="D9" i="102"/>
  <c r="C9" i="102"/>
  <c r="D75" i="103"/>
  <c r="D70" i="103"/>
  <c r="D69" i="103"/>
  <c r="D68" i="103"/>
  <c r="D66" i="103"/>
  <c r="D65" i="103"/>
  <c r="D64" i="103"/>
  <c r="D63" i="103"/>
  <c r="D62" i="103"/>
  <c r="D61" i="103"/>
  <c r="D60" i="103"/>
  <c r="D59" i="103"/>
  <c r="D58" i="103"/>
  <c r="D57" i="103"/>
  <c r="D56" i="103"/>
  <c r="D55" i="103"/>
  <c r="D54" i="103"/>
  <c r="D53" i="103"/>
  <c r="D52" i="103"/>
  <c r="D51" i="103"/>
  <c r="D50" i="103"/>
  <c r="D49" i="103"/>
  <c r="D48" i="103"/>
  <c r="D47" i="103"/>
  <c r="D46" i="103"/>
  <c r="D45" i="103"/>
  <c r="D44" i="103"/>
  <c r="D43" i="103"/>
  <c r="D42" i="103"/>
  <c r="D41" i="103"/>
  <c r="D40" i="103"/>
  <c r="D39" i="103"/>
  <c r="D38" i="103"/>
  <c r="D37" i="103"/>
  <c r="D36" i="103"/>
  <c r="D35" i="103"/>
  <c r="D34" i="103"/>
  <c r="D33" i="103"/>
  <c r="D32" i="103"/>
  <c r="D31" i="103"/>
  <c r="D30" i="103"/>
  <c r="D29" i="103"/>
  <c r="D28" i="103"/>
  <c r="D27" i="103"/>
  <c r="D26" i="103"/>
  <c r="D25" i="103"/>
  <c r="D21" i="103"/>
  <c r="C21" i="103"/>
  <c r="E21" i="103" s="1"/>
  <c r="D20" i="103"/>
  <c r="C20" i="103"/>
  <c r="E20" i="103" s="1"/>
  <c r="E19" i="103"/>
  <c r="D19" i="103"/>
  <c r="C19" i="103"/>
  <c r="D18" i="103"/>
  <c r="C18" i="103"/>
  <c r="E18" i="103" s="1"/>
  <c r="D17" i="103"/>
  <c r="C17" i="103"/>
  <c r="E17" i="103" s="1"/>
  <c r="D16" i="103"/>
  <c r="C16" i="103"/>
  <c r="E16" i="103" s="1"/>
  <c r="D15" i="103"/>
  <c r="C15" i="103"/>
  <c r="E15" i="103" s="1"/>
  <c r="D14" i="103"/>
  <c r="E14" i="103" s="1"/>
  <c r="C14" i="103"/>
  <c r="D13" i="103"/>
  <c r="C13" i="103"/>
  <c r="E13" i="103" s="1"/>
  <c r="D12" i="103"/>
  <c r="E12" i="103" s="1"/>
  <c r="C12" i="103"/>
  <c r="D11" i="103"/>
  <c r="E11" i="103" s="1"/>
  <c r="C11" i="103"/>
  <c r="E10" i="103"/>
  <c r="D10" i="103"/>
  <c r="C10" i="103"/>
  <c r="D9" i="103"/>
  <c r="C9" i="103"/>
  <c r="E9" i="103" s="1"/>
  <c r="D45" i="101"/>
  <c r="D40" i="101"/>
  <c r="B1" i="31"/>
  <c r="D21" i="101"/>
  <c r="C21" i="101"/>
  <c r="C20" i="101"/>
  <c r="D20" i="101"/>
  <c r="C19" i="101"/>
  <c r="D19" i="101"/>
  <c r="D18" i="101"/>
  <c r="C18" i="101"/>
  <c r="D17" i="101"/>
  <c r="C17" i="101"/>
  <c r="D16" i="101"/>
  <c r="C16" i="101"/>
  <c r="D15" i="101"/>
  <c r="C15" i="101"/>
  <c r="D14" i="101"/>
  <c r="C14" i="101"/>
  <c r="D13" i="101"/>
  <c r="C13" i="101"/>
  <c r="C12" i="101"/>
  <c r="D12" i="101"/>
  <c r="D11" i="101"/>
  <c r="C11" i="101"/>
  <c r="D10" i="101"/>
  <c r="C10" i="101"/>
  <c r="D9" i="101"/>
  <c r="C9" i="101"/>
  <c r="AF58" i="77"/>
  <c r="AE58" i="77"/>
  <c r="AD58" i="77"/>
  <c r="AC58" i="77"/>
  <c r="AB58" i="77"/>
  <c r="AA58" i="77"/>
  <c r="Z58" i="77"/>
  <c r="Y58" i="77"/>
  <c r="X58" i="77"/>
  <c r="W58" i="77"/>
  <c r="V58" i="77"/>
  <c r="U58" i="77"/>
  <c r="T58" i="77"/>
  <c r="S58" i="77"/>
  <c r="R58" i="77"/>
  <c r="Q58" i="77"/>
  <c r="P58" i="77"/>
  <c r="O58" i="77"/>
  <c r="N58" i="77"/>
  <c r="M58" i="77"/>
  <c r="L58" i="77"/>
  <c r="K58" i="77"/>
  <c r="J58" i="77"/>
  <c r="I58" i="77"/>
  <c r="H58" i="77"/>
  <c r="G58" i="77"/>
  <c r="F58" i="77"/>
  <c r="E58" i="77"/>
  <c r="D58" i="77"/>
  <c r="AF57" i="77"/>
  <c r="AE57" i="77"/>
  <c r="AD57" i="77"/>
  <c r="AC57" i="77"/>
  <c r="AB57" i="77"/>
  <c r="AA57" i="77"/>
  <c r="Z57" i="77"/>
  <c r="Y57" i="77"/>
  <c r="X57" i="77"/>
  <c r="W57" i="77"/>
  <c r="V57" i="77"/>
  <c r="U57" i="77"/>
  <c r="T57" i="77"/>
  <c r="S57" i="77"/>
  <c r="R57" i="77"/>
  <c r="Q57" i="77"/>
  <c r="P57" i="77"/>
  <c r="O57" i="77"/>
  <c r="N57" i="77"/>
  <c r="M57" i="77"/>
  <c r="L57" i="77"/>
  <c r="K57" i="77"/>
  <c r="J57" i="77"/>
  <c r="I57" i="77"/>
  <c r="H57" i="77"/>
  <c r="G57" i="77"/>
  <c r="F57" i="77"/>
  <c r="E57" i="77"/>
  <c r="D57" i="77"/>
  <c r="AF56" i="77"/>
  <c r="AE56" i="77"/>
  <c r="AD56" i="77"/>
  <c r="AC56" i="77"/>
  <c r="AB56" i="77"/>
  <c r="AA56" i="77"/>
  <c r="Z56" i="77"/>
  <c r="Y56" i="77"/>
  <c r="X56" i="77"/>
  <c r="W56" i="77"/>
  <c r="V56" i="77"/>
  <c r="U56" i="77"/>
  <c r="T56" i="77"/>
  <c r="S56" i="77"/>
  <c r="R56" i="77"/>
  <c r="Q56" i="77"/>
  <c r="P56" i="77"/>
  <c r="O56" i="77"/>
  <c r="N56" i="77"/>
  <c r="M56" i="77"/>
  <c r="L56" i="77"/>
  <c r="K56" i="77"/>
  <c r="J56" i="77"/>
  <c r="I56" i="77"/>
  <c r="H56" i="77"/>
  <c r="G56" i="77"/>
  <c r="F56" i="77"/>
  <c r="E56" i="77"/>
  <c r="D56" i="77"/>
  <c r="AF55" i="77"/>
  <c r="AE55" i="77"/>
  <c r="AD55" i="77"/>
  <c r="AC55" i="77"/>
  <c r="AB55" i="77"/>
  <c r="AA55" i="77"/>
  <c r="Z55" i="77"/>
  <c r="Y55" i="77"/>
  <c r="X55" i="77"/>
  <c r="W55" i="77"/>
  <c r="V55" i="77"/>
  <c r="U55" i="77"/>
  <c r="T55" i="77"/>
  <c r="S55" i="77"/>
  <c r="R55" i="77"/>
  <c r="Q55" i="77"/>
  <c r="P55" i="77"/>
  <c r="O55" i="77"/>
  <c r="N55" i="77"/>
  <c r="M55" i="77"/>
  <c r="L55" i="77"/>
  <c r="K55" i="77"/>
  <c r="J55" i="77"/>
  <c r="I55" i="77"/>
  <c r="H55" i="77"/>
  <c r="G55" i="77"/>
  <c r="F55" i="77"/>
  <c r="E55" i="77"/>
  <c r="D55" i="77"/>
  <c r="AF54" i="77"/>
  <c r="AE54" i="77"/>
  <c r="AD54" i="77"/>
  <c r="AC54" i="77"/>
  <c r="AB54" i="77"/>
  <c r="AA54" i="77"/>
  <c r="Z54" i="77"/>
  <c r="Y54" i="77"/>
  <c r="X54" i="77"/>
  <c r="W54" i="77"/>
  <c r="V54" i="77"/>
  <c r="U54" i="77"/>
  <c r="T54" i="77"/>
  <c r="S54" i="77"/>
  <c r="R54" i="77"/>
  <c r="Q54" i="77"/>
  <c r="P54" i="77"/>
  <c r="O54" i="77"/>
  <c r="N54" i="77"/>
  <c r="M54" i="77"/>
  <c r="L54" i="77"/>
  <c r="K54" i="77"/>
  <c r="J54" i="77"/>
  <c r="I54" i="77"/>
  <c r="H54" i="77"/>
  <c r="G54" i="77"/>
  <c r="F54" i="77"/>
  <c r="E54" i="77"/>
  <c r="D54" i="77"/>
  <c r="AF53" i="77"/>
  <c r="AE53" i="77"/>
  <c r="AD53" i="77"/>
  <c r="AC53" i="77"/>
  <c r="AB53" i="77"/>
  <c r="AA53" i="77"/>
  <c r="Z53" i="77"/>
  <c r="Y53" i="77"/>
  <c r="X53" i="77"/>
  <c r="W53" i="77"/>
  <c r="V53" i="77"/>
  <c r="U53" i="77"/>
  <c r="T53" i="77"/>
  <c r="S53" i="77"/>
  <c r="R53" i="77"/>
  <c r="Q53" i="77"/>
  <c r="P53" i="77"/>
  <c r="O53" i="77"/>
  <c r="N53" i="77"/>
  <c r="M53" i="77"/>
  <c r="L53" i="77"/>
  <c r="K53" i="77"/>
  <c r="J53" i="77"/>
  <c r="I53" i="77"/>
  <c r="H53" i="77"/>
  <c r="G53" i="77"/>
  <c r="F53" i="77"/>
  <c r="E53" i="77"/>
  <c r="D53" i="77"/>
  <c r="AF52" i="77"/>
  <c r="AE52" i="77"/>
  <c r="AD52" i="77"/>
  <c r="AC52" i="77"/>
  <c r="AB52" i="77"/>
  <c r="AA52" i="77"/>
  <c r="Z52" i="77"/>
  <c r="Y52" i="77"/>
  <c r="X52" i="77"/>
  <c r="W52" i="77"/>
  <c r="V52" i="77"/>
  <c r="U52" i="77"/>
  <c r="T52" i="77"/>
  <c r="S52" i="77"/>
  <c r="R52" i="77"/>
  <c r="Q52" i="77"/>
  <c r="P52" i="77"/>
  <c r="O52" i="77"/>
  <c r="N52" i="77"/>
  <c r="M52" i="77"/>
  <c r="L52" i="77"/>
  <c r="K52" i="77"/>
  <c r="J52" i="77"/>
  <c r="I52" i="77"/>
  <c r="H52" i="77"/>
  <c r="G52" i="77"/>
  <c r="F52" i="77"/>
  <c r="E52" i="77"/>
  <c r="D52" i="77"/>
  <c r="AF51" i="77"/>
  <c r="AE51" i="77"/>
  <c r="AD51" i="77"/>
  <c r="AC51" i="77"/>
  <c r="AB51" i="77"/>
  <c r="AA51" i="77"/>
  <c r="Z51" i="77"/>
  <c r="Y51" i="77"/>
  <c r="X51" i="77"/>
  <c r="W51" i="77"/>
  <c r="V51" i="77"/>
  <c r="U51" i="77"/>
  <c r="T51" i="77"/>
  <c r="S51" i="77"/>
  <c r="R51" i="77"/>
  <c r="Q51" i="77"/>
  <c r="P51" i="77"/>
  <c r="O51" i="77"/>
  <c r="N51" i="77"/>
  <c r="M51" i="77"/>
  <c r="L51" i="77"/>
  <c r="K51" i="77"/>
  <c r="J51" i="77"/>
  <c r="I51" i="77"/>
  <c r="H51" i="77"/>
  <c r="G51" i="77"/>
  <c r="F51" i="77"/>
  <c r="E51" i="77"/>
  <c r="D51" i="77"/>
  <c r="AF50" i="77"/>
  <c r="AE50" i="77"/>
  <c r="AD50" i="77"/>
  <c r="AC50" i="77"/>
  <c r="AB50" i="77"/>
  <c r="AA50" i="77"/>
  <c r="Z50" i="77"/>
  <c r="Y50" i="77"/>
  <c r="X50" i="77"/>
  <c r="W50" i="77"/>
  <c r="V50" i="77"/>
  <c r="U50" i="77"/>
  <c r="T50" i="77"/>
  <c r="S50" i="77"/>
  <c r="R50" i="77"/>
  <c r="Q50" i="77"/>
  <c r="P50" i="77"/>
  <c r="O50" i="77"/>
  <c r="N50" i="77"/>
  <c r="M50" i="77"/>
  <c r="L50" i="77"/>
  <c r="K50" i="77"/>
  <c r="J50" i="77"/>
  <c r="I50" i="77"/>
  <c r="H50" i="77"/>
  <c r="G50" i="77"/>
  <c r="F50" i="77"/>
  <c r="E50" i="77"/>
  <c r="D50" i="77"/>
  <c r="AF49" i="77"/>
  <c r="AE49" i="77"/>
  <c r="AD49" i="77"/>
  <c r="AC49" i="77"/>
  <c r="AB49" i="77"/>
  <c r="AA49" i="77"/>
  <c r="Z49" i="77"/>
  <c r="Y49" i="77"/>
  <c r="X49" i="77"/>
  <c r="W49" i="77"/>
  <c r="V49" i="77"/>
  <c r="U49" i="77"/>
  <c r="T49" i="77"/>
  <c r="S49" i="77"/>
  <c r="R49" i="77"/>
  <c r="Q49" i="77"/>
  <c r="P49" i="77"/>
  <c r="O49" i="77"/>
  <c r="N49" i="77"/>
  <c r="M49" i="77"/>
  <c r="L49" i="77"/>
  <c r="K49" i="77"/>
  <c r="J49" i="77"/>
  <c r="I49" i="77"/>
  <c r="H49" i="77"/>
  <c r="G49" i="77"/>
  <c r="F49" i="77"/>
  <c r="E49" i="77"/>
  <c r="D49" i="77"/>
  <c r="AF48" i="77"/>
  <c r="AE48" i="77"/>
  <c r="AD48" i="77"/>
  <c r="AC48" i="77"/>
  <c r="AB48" i="77"/>
  <c r="AA48" i="77"/>
  <c r="Z48" i="77"/>
  <c r="Y48" i="77"/>
  <c r="X48" i="77"/>
  <c r="W48" i="77"/>
  <c r="V48" i="77"/>
  <c r="U48" i="77"/>
  <c r="T48" i="77"/>
  <c r="S48" i="77"/>
  <c r="R48" i="77"/>
  <c r="Q48" i="77"/>
  <c r="P48" i="77"/>
  <c r="O48" i="77"/>
  <c r="N48" i="77"/>
  <c r="M48" i="77"/>
  <c r="L48" i="77"/>
  <c r="K48" i="77"/>
  <c r="J48" i="77"/>
  <c r="I48" i="77"/>
  <c r="H48" i="77"/>
  <c r="G48" i="77"/>
  <c r="F48" i="77"/>
  <c r="E48" i="77"/>
  <c r="D48" i="77"/>
  <c r="AF47" i="77"/>
  <c r="AE47" i="77"/>
  <c r="AD47" i="77"/>
  <c r="AC47" i="77"/>
  <c r="AB47" i="77"/>
  <c r="AA47" i="77"/>
  <c r="Z47" i="77"/>
  <c r="Y47" i="77"/>
  <c r="X47" i="77"/>
  <c r="W47" i="77"/>
  <c r="V47" i="77"/>
  <c r="U47" i="77"/>
  <c r="T47" i="77"/>
  <c r="S47" i="77"/>
  <c r="R47" i="77"/>
  <c r="Q47" i="77"/>
  <c r="P47" i="77"/>
  <c r="O47" i="77"/>
  <c r="N47" i="77"/>
  <c r="M47" i="77"/>
  <c r="L47" i="77"/>
  <c r="K47" i="77"/>
  <c r="J47" i="77"/>
  <c r="I47" i="77"/>
  <c r="H47" i="77"/>
  <c r="G47" i="77"/>
  <c r="F47" i="77"/>
  <c r="E47" i="77"/>
  <c r="D47" i="77"/>
  <c r="AF46" i="77"/>
  <c r="AE46" i="77"/>
  <c r="AD46" i="77"/>
  <c r="AC46" i="77"/>
  <c r="AB46" i="77"/>
  <c r="AA46" i="77"/>
  <c r="Z46" i="77"/>
  <c r="Y46" i="77"/>
  <c r="X46" i="77"/>
  <c r="W46" i="77"/>
  <c r="V46" i="77"/>
  <c r="U46" i="77"/>
  <c r="T46" i="77"/>
  <c r="S46" i="77"/>
  <c r="R46" i="77"/>
  <c r="Q46" i="77"/>
  <c r="P46" i="77"/>
  <c r="O46" i="77"/>
  <c r="N46" i="77"/>
  <c r="M46" i="77"/>
  <c r="L46" i="77"/>
  <c r="K46" i="77"/>
  <c r="J46" i="77"/>
  <c r="I46" i="77"/>
  <c r="H46" i="77"/>
  <c r="G46" i="77"/>
  <c r="F46" i="77"/>
  <c r="E46" i="77"/>
  <c r="D46" i="77"/>
  <c r="AF45" i="77"/>
  <c r="AE45" i="77"/>
  <c r="AD45" i="77"/>
  <c r="AC45" i="77"/>
  <c r="AB45" i="77"/>
  <c r="AA45" i="77"/>
  <c r="Z45" i="77"/>
  <c r="Y45" i="77"/>
  <c r="X45" i="77"/>
  <c r="W45" i="77"/>
  <c r="V45" i="77"/>
  <c r="U45" i="77"/>
  <c r="T45" i="77"/>
  <c r="S45" i="77"/>
  <c r="R45" i="77"/>
  <c r="Q45" i="77"/>
  <c r="P45" i="77"/>
  <c r="O45" i="77"/>
  <c r="N45" i="77"/>
  <c r="M45" i="77"/>
  <c r="L45" i="77"/>
  <c r="K45" i="77"/>
  <c r="J45" i="77"/>
  <c r="I45" i="77"/>
  <c r="H45" i="77"/>
  <c r="G45" i="77"/>
  <c r="F45" i="77"/>
  <c r="E45" i="77"/>
  <c r="D45" i="77"/>
  <c r="AF44" i="77"/>
  <c r="AE44" i="77"/>
  <c r="AD44" i="77"/>
  <c r="AC44" i="77"/>
  <c r="AB44" i="77"/>
  <c r="AA44" i="77"/>
  <c r="Z44" i="77"/>
  <c r="Y44" i="77"/>
  <c r="X44" i="77"/>
  <c r="W44" i="77"/>
  <c r="V44" i="77"/>
  <c r="U44" i="77"/>
  <c r="T44" i="77"/>
  <c r="S44" i="77"/>
  <c r="R44" i="77"/>
  <c r="Q44" i="77"/>
  <c r="P44" i="77"/>
  <c r="O44" i="77"/>
  <c r="N44" i="77"/>
  <c r="M44" i="77"/>
  <c r="L44" i="77"/>
  <c r="K44" i="77"/>
  <c r="J44" i="77"/>
  <c r="I44" i="77"/>
  <c r="H44" i="77"/>
  <c r="G44" i="77"/>
  <c r="F44" i="77"/>
  <c r="E44" i="77"/>
  <c r="D44" i="77"/>
  <c r="AF43" i="77"/>
  <c r="AE43" i="77"/>
  <c r="AD43" i="77"/>
  <c r="AC43" i="77"/>
  <c r="AB43" i="77"/>
  <c r="AA43" i="77"/>
  <c r="Z43" i="77"/>
  <c r="Y43" i="77"/>
  <c r="X43" i="77"/>
  <c r="W43" i="77"/>
  <c r="V43" i="77"/>
  <c r="U43" i="77"/>
  <c r="T43" i="77"/>
  <c r="S43" i="77"/>
  <c r="R43" i="77"/>
  <c r="Q43" i="77"/>
  <c r="P43" i="77"/>
  <c r="O43" i="77"/>
  <c r="N43" i="77"/>
  <c r="M43" i="77"/>
  <c r="L43" i="77"/>
  <c r="K43" i="77"/>
  <c r="J43" i="77"/>
  <c r="I43" i="77"/>
  <c r="H43" i="77"/>
  <c r="G43" i="77"/>
  <c r="F43" i="77"/>
  <c r="E43" i="77"/>
  <c r="D43" i="77"/>
  <c r="AF42" i="77"/>
  <c r="AE42" i="77"/>
  <c r="AD42" i="77"/>
  <c r="AC42" i="77"/>
  <c r="AB42" i="77"/>
  <c r="AA42" i="77"/>
  <c r="Z42" i="77"/>
  <c r="Y42" i="77"/>
  <c r="X42" i="77"/>
  <c r="W42" i="77"/>
  <c r="V42" i="77"/>
  <c r="U42" i="77"/>
  <c r="T42" i="77"/>
  <c r="S42" i="77"/>
  <c r="R42" i="77"/>
  <c r="Q42" i="77"/>
  <c r="P42" i="77"/>
  <c r="O42" i="77"/>
  <c r="N42" i="77"/>
  <c r="M42" i="77"/>
  <c r="L42" i="77"/>
  <c r="K42" i="77"/>
  <c r="J42" i="77"/>
  <c r="I42" i="77"/>
  <c r="H42" i="77"/>
  <c r="G42" i="77"/>
  <c r="F42" i="77"/>
  <c r="E42" i="77"/>
  <c r="D42" i="77"/>
  <c r="AF41" i="77"/>
  <c r="AE41" i="77"/>
  <c r="AD41" i="77"/>
  <c r="AC41" i="77"/>
  <c r="AB41" i="77"/>
  <c r="AA41" i="77"/>
  <c r="Z41" i="77"/>
  <c r="Y41" i="77"/>
  <c r="X41" i="77"/>
  <c r="W41" i="77"/>
  <c r="V41" i="77"/>
  <c r="U41" i="77"/>
  <c r="T41" i="77"/>
  <c r="S41" i="77"/>
  <c r="R41" i="77"/>
  <c r="Q41" i="77"/>
  <c r="P41" i="77"/>
  <c r="O41" i="77"/>
  <c r="N41" i="77"/>
  <c r="M41" i="77"/>
  <c r="L41" i="77"/>
  <c r="K41" i="77"/>
  <c r="J41" i="77"/>
  <c r="I41" i="77"/>
  <c r="H41" i="77"/>
  <c r="G41" i="77"/>
  <c r="F41" i="77"/>
  <c r="E41" i="77"/>
  <c r="D41" i="77"/>
  <c r="AF40" i="77"/>
  <c r="AE40" i="77"/>
  <c r="AD40" i="77"/>
  <c r="AC40" i="77"/>
  <c r="AB40" i="77"/>
  <c r="AA40" i="77"/>
  <c r="Z40" i="77"/>
  <c r="Y40" i="77"/>
  <c r="X40" i="77"/>
  <c r="W40" i="77"/>
  <c r="V40" i="77"/>
  <c r="U40" i="77"/>
  <c r="T40" i="77"/>
  <c r="S40" i="77"/>
  <c r="R40" i="77"/>
  <c r="Q40" i="77"/>
  <c r="P40" i="77"/>
  <c r="O40" i="77"/>
  <c r="N40" i="77"/>
  <c r="M40" i="77"/>
  <c r="L40" i="77"/>
  <c r="K40" i="77"/>
  <c r="J40" i="77"/>
  <c r="I40" i="77"/>
  <c r="H40" i="77"/>
  <c r="G40" i="77"/>
  <c r="F40" i="77"/>
  <c r="E40" i="77"/>
  <c r="D40" i="77"/>
  <c r="AF39" i="77"/>
  <c r="AE39" i="77"/>
  <c r="AD39" i="77"/>
  <c r="AC39" i="77"/>
  <c r="AB39" i="77"/>
  <c r="AA39" i="77"/>
  <c r="Z39" i="77"/>
  <c r="Y39" i="77"/>
  <c r="X39" i="77"/>
  <c r="W39" i="77"/>
  <c r="V39" i="77"/>
  <c r="U39" i="77"/>
  <c r="T39" i="77"/>
  <c r="S39" i="77"/>
  <c r="R39" i="77"/>
  <c r="Q39" i="77"/>
  <c r="P39" i="77"/>
  <c r="O39" i="77"/>
  <c r="N39" i="77"/>
  <c r="M39" i="77"/>
  <c r="L39" i="77"/>
  <c r="K39" i="77"/>
  <c r="J39" i="77"/>
  <c r="I39" i="77"/>
  <c r="H39" i="77"/>
  <c r="G39" i="77"/>
  <c r="F39" i="77"/>
  <c r="E39" i="77"/>
  <c r="D39" i="77"/>
  <c r="AF38" i="77"/>
  <c r="AE38" i="77"/>
  <c r="AD38" i="77"/>
  <c r="AC38" i="77"/>
  <c r="AB38" i="77"/>
  <c r="AA38" i="77"/>
  <c r="Z38" i="77"/>
  <c r="Y38" i="77"/>
  <c r="X38" i="77"/>
  <c r="W38" i="77"/>
  <c r="V38" i="77"/>
  <c r="U38" i="77"/>
  <c r="T38" i="77"/>
  <c r="S38" i="77"/>
  <c r="R38" i="77"/>
  <c r="Q38" i="77"/>
  <c r="P38" i="77"/>
  <c r="O38" i="77"/>
  <c r="N38" i="77"/>
  <c r="M38" i="77"/>
  <c r="L38" i="77"/>
  <c r="K38" i="77"/>
  <c r="J38" i="77"/>
  <c r="I38" i="77"/>
  <c r="H38" i="77"/>
  <c r="G38" i="77"/>
  <c r="F38" i="77"/>
  <c r="E38" i="77"/>
  <c r="D38" i="77"/>
  <c r="AF37" i="77"/>
  <c r="AE37" i="77"/>
  <c r="AD37" i="77"/>
  <c r="AC37" i="77"/>
  <c r="AB37" i="77"/>
  <c r="AA37" i="77"/>
  <c r="Z37" i="77"/>
  <c r="Y37" i="77"/>
  <c r="X37" i="77"/>
  <c r="W37" i="77"/>
  <c r="V37" i="77"/>
  <c r="U37" i="77"/>
  <c r="T37" i="77"/>
  <c r="S37" i="77"/>
  <c r="R37" i="77"/>
  <c r="Q37" i="77"/>
  <c r="P37" i="77"/>
  <c r="O37" i="77"/>
  <c r="N37" i="77"/>
  <c r="M37" i="77"/>
  <c r="L37" i="77"/>
  <c r="K37" i="77"/>
  <c r="J37" i="77"/>
  <c r="I37" i="77"/>
  <c r="H37" i="77"/>
  <c r="G37" i="77"/>
  <c r="F37" i="77"/>
  <c r="E37" i="77"/>
  <c r="D37" i="77"/>
  <c r="AF36" i="77"/>
  <c r="AE36" i="77"/>
  <c r="AD36" i="77"/>
  <c r="AC36" i="77"/>
  <c r="AB36" i="77"/>
  <c r="AA36" i="77"/>
  <c r="Z36" i="77"/>
  <c r="Y36" i="77"/>
  <c r="X36" i="77"/>
  <c r="W36" i="77"/>
  <c r="V36" i="77"/>
  <c r="U36" i="77"/>
  <c r="T36" i="77"/>
  <c r="S36" i="77"/>
  <c r="R36" i="77"/>
  <c r="Q36" i="77"/>
  <c r="P36" i="77"/>
  <c r="O36" i="77"/>
  <c r="N36" i="77"/>
  <c r="M36" i="77"/>
  <c r="L36" i="77"/>
  <c r="K36" i="77"/>
  <c r="J36" i="77"/>
  <c r="I36" i="77"/>
  <c r="H36" i="77"/>
  <c r="G36" i="77"/>
  <c r="F36" i="77"/>
  <c r="E36" i="77"/>
  <c r="D36" i="77"/>
  <c r="AF35" i="77"/>
  <c r="AE35" i="77"/>
  <c r="AD35" i="77"/>
  <c r="AC35" i="77"/>
  <c r="AB35" i="77"/>
  <c r="AA35" i="77"/>
  <c r="Z35" i="77"/>
  <c r="Y35" i="77"/>
  <c r="X35" i="77"/>
  <c r="W35" i="77"/>
  <c r="V35" i="77"/>
  <c r="U35" i="77"/>
  <c r="T35" i="77"/>
  <c r="S35" i="77"/>
  <c r="R35" i="77"/>
  <c r="Q35" i="77"/>
  <c r="P35" i="77"/>
  <c r="O35" i="77"/>
  <c r="N35" i="77"/>
  <c r="M35" i="77"/>
  <c r="L35" i="77"/>
  <c r="K35" i="77"/>
  <c r="J35" i="77"/>
  <c r="I35" i="77"/>
  <c r="H35" i="77"/>
  <c r="G35" i="77"/>
  <c r="F35" i="77"/>
  <c r="E35" i="77"/>
  <c r="D35" i="77"/>
  <c r="AF34" i="77"/>
  <c r="AE34" i="77"/>
  <c r="AD34" i="77"/>
  <c r="AC34" i="77"/>
  <c r="AB34" i="77"/>
  <c r="AA34" i="77"/>
  <c r="Z34" i="77"/>
  <c r="Y34" i="77"/>
  <c r="X34" i="77"/>
  <c r="W34" i="77"/>
  <c r="V34" i="77"/>
  <c r="U34" i="77"/>
  <c r="T34" i="77"/>
  <c r="S34" i="77"/>
  <c r="R34" i="77"/>
  <c r="Q34" i="77"/>
  <c r="P34" i="77"/>
  <c r="O34" i="77"/>
  <c r="N34" i="77"/>
  <c r="M34" i="77"/>
  <c r="L34" i="77"/>
  <c r="K34" i="77"/>
  <c r="J34" i="77"/>
  <c r="I34" i="77"/>
  <c r="H34" i="77"/>
  <c r="G34" i="77"/>
  <c r="F34" i="77"/>
  <c r="E34" i="77"/>
  <c r="D34" i="77"/>
  <c r="AF33" i="77"/>
  <c r="AE33" i="77"/>
  <c r="AD33" i="77"/>
  <c r="AC33" i="77"/>
  <c r="AB33" i="77"/>
  <c r="AA33" i="77"/>
  <c r="Z33" i="77"/>
  <c r="Y33" i="77"/>
  <c r="X33" i="77"/>
  <c r="W33" i="77"/>
  <c r="V33" i="77"/>
  <c r="U33" i="77"/>
  <c r="T33" i="77"/>
  <c r="S33" i="77"/>
  <c r="R33" i="77"/>
  <c r="Q33" i="77"/>
  <c r="P33" i="77"/>
  <c r="O33" i="77"/>
  <c r="N33" i="77"/>
  <c r="M33" i="77"/>
  <c r="L33" i="77"/>
  <c r="K33" i="77"/>
  <c r="J33" i="77"/>
  <c r="I33" i="77"/>
  <c r="H33" i="77"/>
  <c r="G33" i="77"/>
  <c r="F33" i="77"/>
  <c r="E33" i="77"/>
  <c r="D33" i="77"/>
  <c r="AF32" i="77"/>
  <c r="AE32" i="77"/>
  <c r="AD32" i="77"/>
  <c r="AC32" i="77"/>
  <c r="AB32" i="77"/>
  <c r="AA32" i="77"/>
  <c r="Z32" i="77"/>
  <c r="Y32" i="77"/>
  <c r="X32" i="77"/>
  <c r="W32" i="77"/>
  <c r="V32" i="77"/>
  <c r="U32" i="77"/>
  <c r="T32" i="77"/>
  <c r="S32" i="77"/>
  <c r="R32" i="77"/>
  <c r="Q32" i="77"/>
  <c r="P32" i="77"/>
  <c r="O32" i="77"/>
  <c r="N32" i="77"/>
  <c r="M32" i="77"/>
  <c r="L32" i="77"/>
  <c r="K32" i="77"/>
  <c r="J32" i="77"/>
  <c r="I32" i="77"/>
  <c r="H32" i="77"/>
  <c r="G32" i="77"/>
  <c r="F32" i="77"/>
  <c r="E32" i="77"/>
  <c r="D32" i="77"/>
  <c r="AF31" i="77"/>
  <c r="AE31" i="77"/>
  <c r="AD31" i="77"/>
  <c r="AC31" i="77"/>
  <c r="AB31" i="77"/>
  <c r="AA31" i="77"/>
  <c r="Z31" i="77"/>
  <c r="Y31" i="77"/>
  <c r="X31" i="77"/>
  <c r="W31" i="77"/>
  <c r="V31" i="77"/>
  <c r="U31" i="77"/>
  <c r="T31" i="77"/>
  <c r="S31" i="77"/>
  <c r="R31" i="77"/>
  <c r="Q31" i="77"/>
  <c r="P31" i="77"/>
  <c r="O31" i="77"/>
  <c r="N31" i="77"/>
  <c r="M31" i="77"/>
  <c r="L31" i="77"/>
  <c r="K31" i="77"/>
  <c r="J31" i="77"/>
  <c r="I31" i="77"/>
  <c r="H31" i="77"/>
  <c r="G31" i="77"/>
  <c r="F31" i="77"/>
  <c r="E31" i="77"/>
  <c r="D31" i="77"/>
  <c r="AF30" i="77"/>
  <c r="AE30" i="77"/>
  <c r="AD30" i="77"/>
  <c r="AC30" i="77"/>
  <c r="AB30" i="77"/>
  <c r="AA30" i="77"/>
  <c r="Z30" i="77"/>
  <c r="Y30" i="77"/>
  <c r="X30" i="77"/>
  <c r="W30" i="77"/>
  <c r="V30" i="77"/>
  <c r="U30" i="77"/>
  <c r="T30" i="77"/>
  <c r="S30" i="77"/>
  <c r="R30" i="77"/>
  <c r="Q30" i="77"/>
  <c r="P30" i="77"/>
  <c r="O30" i="77"/>
  <c r="N30" i="77"/>
  <c r="M30" i="77"/>
  <c r="L30" i="77"/>
  <c r="K30" i="77"/>
  <c r="J30" i="77"/>
  <c r="I30" i="77"/>
  <c r="H30" i="77"/>
  <c r="G30" i="77"/>
  <c r="F30" i="77"/>
  <c r="E30" i="77"/>
  <c r="D30" i="77"/>
  <c r="AF29" i="77"/>
  <c r="AE29" i="77"/>
  <c r="AD29" i="77"/>
  <c r="AC29" i="77"/>
  <c r="AB29" i="77"/>
  <c r="AA29" i="77"/>
  <c r="Z29" i="77"/>
  <c r="Y29" i="77"/>
  <c r="X29" i="77"/>
  <c r="W29" i="77"/>
  <c r="V29" i="77"/>
  <c r="U29" i="77"/>
  <c r="T29" i="77"/>
  <c r="S29" i="77"/>
  <c r="R29" i="77"/>
  <c r="Q29" i="77"/>
  <c r="P29" i="77"/>
  <c r="O29" i="77"/>
  <c r="N29" i="77"/>
  <c r="M29" i="77"/>
  <c r="L29" i="77"/>
  <c r="K29" i="77"/>
  <c r="J29" i="77"/>
  <c r="I29" i="77"/>
  <c r="H29" i="77"/>
  <c r="G29" i="77"/>
  <c r="F29" i="77"/>
  <c r="E29" i="77"/>
  <c r="D29" i="77"/>
  <c r="AF28" i="77"/>
  <c r="AE28" i="77"/>
  <c r="AD28" i="77"/>
  <c r="AC28" i="77"/>
  <c r="AB28" i="77"/>
  <c r="AA28" i="77"/>
  <c r="Z28" i="77"/>
  <c r="Y28" i="77"/>
  <c r="X28" i="77"/>
  <c r="W28" i="77"/>
  <c r="V28" i="77"/>
  <c r="U28" i="77"/>
  <c r="T28" i="77"/>
  <c r="S28" i="77"/>
  <c r="R28" i="77"/>
  <c r="Q28" i="77"/>
  <c r="P28" i="77"/>
  <c r="O28" i="77"/>
  <c r="N28" i="77"/>
  <c r="M28" i="77"/>
  <c r="L28" i="77"/>
  <c r="K28" i="77"/>
  <c r="J28" i="77"/>
  <c r="I28" i="77"/>
  <c r="H28" i="77"/>
  <c r="G28" i="77"/>
  <c r="F28" i="77"/>
  <c r="E28" i="77"/>
  <c r="D28" i="77"/>
  <c r="AF27" i="77"/>
  <c r="AE27" i="77"/>
  <c r="AD27" i="77"/>
  <c r="AC27" i="77"/>
  <c r="AB27" i="77"/>
  <c r="AA27" i="77"/>
  <c r="Z27" i="77"/>
  <c r="Y27" i="77"/>
  <c r="X27" i="77"/>
  <c r="W27" i="77"/>
  <c r="V27" i="77"/>
  <c r="U27" i="77"/>
  <c r="T27" i="77"/>
  <c r="S27" i="77"/>
  <c r="R27" i="77"/>
  <c r="Q27" i="77"/>
  <c r="P27" i="77"/>
  <c r="O27" i="77"/>
  <c r="N27" i="77"/>
  <c r="M27" i="77"/>
  <c r="L27" i="77"/>
  <c r="K27" i="77"/>
  <c r="J27" i="77"/>
  <c r="I27" i="77"/>
  <c r="H27" i="77"/>
  <c r="G27" i="77"/>
  <c r="F27" i="77"/>
  <c r="E27" i="77"/>
  <c r="D27" i="77"/>
  <c r="AF26" i="77"/>
  <c r="AE26" i="77"/>
  <c r="AD26" i="77"/>
  <c r="AC26" i="77"/>
  <c r="AB26" i="77"/>
  <c r="AA26" i="77"/>
  <c r="Z26" i="77"/>
  <c r="Y26" i="77"/>
  <c r="X26" i="77"/>
  <c r="W26" i="77"/>
  <c r="V26" i="77"/>
  <c r="U26" i="77"/>
  <c r="T26" i="77"/>
  <c r="S26" i="77"/>
  <c r="R26" i="77"/>
  <c r="Q26" i="77"/>
  <c r="P26" i="77"/>
  <c r="O26" i="77"/>
  <c r="N26" i="77"/>
  <c r="M26" i="77"/>
  <c r="L26" i="77"/>
  <c r="K26" i="77"/>
  <c r="J26" i="77"/>
  <c r="I26" i="77"/>
  <c r="H26" i="77"/>
  <c r="G26" i="77"/>
  <c r="F26" i="77"/>
  <c r="E26" i="77"/>
  <c r="D26" i="77"/>
  <c r="AF25" i="77"/>
  <c r="AE25" i="77"/>
  <c r="AD25" i="77"/>
  <c r="AC25" i="77"/>
  <c r="AB25" i="77"/>
  <c r="AA25" i="77"/>
  <c r="Z25" i="77"/>
  <c r="Y25" i="77"/>
  <c r="X25" i="77"/>
  <c r="W25" i="77"/>
  <c r="V25" i="77"/>
  <c r="U25" i="77"/>
  <c r="T25" i="77"/>
  <c r="S25" i="77"/>
  <c r="R25" i="77"/>
  <c r="Q25" i="77"/>
  <c r="P25" i="77"/>
  <c r="O25" i="77"/>
  <c r="N25" i="77"/>
  <c r="M25" i="77"/>
  <c r="L25" i="77"/>
  <c r="K25" i="77"/>
  <c r="J25" i="77"/>
  <c r="I25" i="77"/>
  <c r="H25" i="77"/>
  <c r="G25" i="77"/>
  <c r="F25" i="77"/>
  <c r="E25" i="77"/>
  <c r="D25" i="77"/>
  <c r="AF24" i="77"/>
  <c r="AE24" i="77"/>
  <c r="AD24" i="77"/>
  <c r="AC24" i="77"/>
  <c r="AB24" i="77"/>
  <c r="AA24" i="77"/>
  <c r="Z24" i="77"/>
  <c r="Y24" i="77"/>
  <c r="X24" i="77"/>
  <c r="W24" i="77"/>
  <c r="V24" i="77"/>
  <c r="U24" i="77"/>
  <c r="T24" i="77"/>
  <c r="S24" i="77"/>
  <c r="R24" i="77"/>
  <c r="Q24" i="77"/>
  <c r="P24" i="77"/>
  <c r="O24" i="77"/>
  <c r="N24" i="77"/>
  <c r="M24" i="77"/>
  <c r="L24" i="77"/>
  <c r="K24" i="77"/>
  <c r="J24" i="77"/>
  <c r="I24" i="77"/>
  <c r="H24" i="77"/>
  <c r="G24" i="77"/>
  <c r="F24" i="77"/>
  <c r="E24" i="77"/>
  <c r="D24" i="77"/>
  <c r="AF23" i="77"/>
  <c r="AE23" i="77"/>
  <c r="AD23" i="77"/>
  <c r="AC23" i="77"/>
  <c r="AB23" i="77"/>
  <c r="AA23" i="77"/>
  <c r="Z23" i="77"/>
  <c r="Y23" i="77"/>
  <c r="X23" i="77"/>
  <c r="W23" i="77"/>
  <c r="V23" i="77"/>
  <c r="U23" i="77"/>
  <c r="T23" i="77"/>
  <c r="S23" i="77"/>
  <c r="R23" i="77"/>
  <c r="Q23" i="77"/>
  <c r="P23" i="77"/>
  <c r="O23" i="77"/>
  <c r="N23" i="77"/>
  <c r="M23" i="77"/>
  <c r="L23" i="77"/>
  <c r="K23" i="77"/>
  <c r="J23" i="77"/>
  <c r="I23" i="77"/>
  <c r="H23" i="77"/>
  <c r="G23" i="77"/>
  <c r="F23" i="77"/>
  <c r="E23" i="77"/>
  <c r="D23" i="77"/>
  <c r="AF22" i="77"/>
  <c r="AE22" i="77"/>
  <c r="AD22" i="77"/>
  <c r="AC22" i="77"/>
  <c r="AB22" i="77"/>
  <c r="AA22" i="77"/>
  <c r="Z22" i="77"/>
  <c r="Y22" i="77"/>
  <c r="X22" i="77"/>
  <c r="W22" i="77"/>
  <c r="V22" i="77"/>
  <c r="U22" i="77"/>
  <c r="T22" i="77"/>
  <c r="S22" i="77"/>
  <c r="R22" i="77"/>
  <c r="Q22" i="77"/>
  <c r="P22" i="77"/>
  <c r="O22" i="77"/>
  <c r="N22" i="77"/>
  <c r="M22" i="77"/>
  <c r="L22" i="77"/>
  <c r="K22" i="77"/>
  <c r="J22" i="77"/>
  <c r="I22" i="77"/>
  <c r="H22" i="77"/>
  <c r="G22" i="77"/>
  <c r="F22" i="77"/>
  <c r="E22" i="77"/>
  <c r="D22" i="77"/>
  <c r="AF21" i="77"/>
  <c r="AE21" i="77"/>
  <c r="AD21" i="77"/>
  <c r="AC21" i="77"/>
  <c r="AB21" i="77"/>
  <c r="AA21" i="77"/>
  <c r="Z21" i="77"/>
  <c r="Y21" i="77"/>
  <c r="X21" i="77"/>
  <c r="W21" i="77"/>
  <c r="V21" i="77"/>
  <c r="U21" i="77"/>
  <c r="T21" i="77"/>
  <c r="S21" i="77"/>
  <c r="R21" i="77"/>
  <c r="Q21" i="77"/>
  <c r="P21" i="77"/>
  <c r="O21" i="77"/>
  <c r="N21" i="77"/>
  <c r="M21" i="77"/>
  <c r="L21" i="77"/>
  <c r="K21" i="77"/>
  <c r="J21" i="77"/>
  <c r="I21" i="77"/>
  <c r="H21" i="77"/>
  <c r="G21" i="77"/>
  <c r="F21" i="77"/>
  <c r="E21" i="77"/>
  <c r="D21" i="77"/>
  <c r="AF20" i="77"/>
  <c r="AE20" i="77"/>
  <c r="AD20" i="77"/>
  <c r="AC20" i="77"/>
  <c r="AB20" i="77"/>
  <c r="AA20" i="77"/>
  <c r="Z20" i="77"/>
  <c r="Y20" i="77"/>
  <c r="X20" i="77"/>
  <c r="W20" i="77"/>
  <c r="V20" i="77"/>
  <c r="U20" i="77"/>
  <c r="T20" i="77"/>
  <c r="S20" i="77"/>
  <c r="R20" i="77"/>
  <c r="Q20" i="77"/>
  <c r="P20" i="77"/>
  <c r="O20" i="77"/>
  <c r="N20" i="77"/>
  <c r="M20" i="77"/>
  <c r="L20" i="77"/>
  <c r="K20" i="77"/>
  <c r="J20" i="77"/>
  <c r="I20" i="77"/>
  <c r="H20" i="77"/>
  <c r="G20" i="77"/>
  <c r="F20" i="77"/>
  <c r="E20" i="77"/>
  <c r="D20" i="77"/>
  <c r="AF19" i="77"/>
  <c r="AE19" i="77"/>
  <c r="AD19" i="77"/>
  <c r="AC19" i="77"/>
  <c r="AB19" i="77"/>
  <c r="AA19" i="77"/>
  <c r="Z19" i="77"/>
  <c r="Y19" i="77"/>
  <c r="X19" i="77"/>
  <c r="W19" i="77"/>
  <c r="V19" i="77"/>
  <c r="U19" i="77"/>
  <c r="T19" i="77"/>
  <c r="S19" i="77"/>
  <c r="R19" i="77"/>
  <c r="Q19" i="77"/>
  <c r="P19" i="77"/>
  <c r="O19" i="77"/>
  <c r="N19" i="77"/>
  <c r="M19" i="77"/>
  <c r="L19" i="77"/>
  <c r="K19" i="77"/>
  <c r="J19" i="77"/>
  <c r="I19" i="77"/>
  <c r="H19" i="77"/>
  <c r="G19" i="77"/>
  <c r="F19" i="77"/>
  <c r="E19" i="77"/>
  <c r="D19" i="77"/>
  <c r="AF18" i="77"/>
  <c r="AE18" i="77"/>
  <c r="AD18" i="77"/>
  <c r="AC18" i="77"/>
  <c r="AB18" i="77"/>
  <c r="AA18" i="77"/>
  <c r="Z18" i="77"/>
  <c r="Y18" i="77"/>
  <c r="X18" i="77"/>
  <c r="W18" i="77"/>
  <c r="V18" i="77"/>
  <c r="U18" i="77"/>
  <c r="T18" i="77"/>
  <c r="S18" i="77"/>
  <c r="R18" i="77"/>
  <c r="Q18" i="77"/>
  <c r="P18" i="77"/>
  <c r="O18" i="77"/>
  <c r="N18" i="77"/>
  <c r="M18" i="77"/>
  <c r="L18" i="77"/>
  <c r="K18" i="77"/>
  <c r="J18" i="77"/>
  <c r="I18" i="77"/>
  <c r="H18" i="77"/>
  <c r="G18" i="77"/>
  <c r="F18" i="77"/>
  <c r="E18" i="77"/>
  <c r="D18" i="77"/>
  <c r="AF17" i="77"/>
  <c r="AE17" i="77"/>
  <c r="AD17" i="77"/>
  <c r="AC17" i="77"/>
  <c r="AB17" i="77"/>
  <c r="AA17" i="77"/>
  <c r="Z17" i="77"/>
  <c r="Y17" i="77"/>
  <c r="X17" i="77"/>
  <c r="W17" i="77"/>
  <c r="V17" i="77"/>
  <c r="U17" i="77"/>
  <c r="T17" i="77"/>
  <c r="S17" i="77"/>
  <c r="R17" i="77"/>
  <c r="Q17" i="77"/>
  <c r="P17" i="77"/>
  <c r="O17" i="77"/>
  <c r="N17" i="77"/>
  <c r="M17" i="77"/>
  <c r="L17" i="77"/>
  <c r="K17" i="77"/>
  <c r="J17" i="77"/>
  <c r="I17" i="77"/>
  <c r="H17" i="77"/>
  <c r="G17" i="77"/>
  <c r="F17" i="77"/>
  <c r="E17" i="77"/>
  <c r="D17" i="77"/>
  <c r="AF16" i="77"/>
  <c r="AE16" i="77"/>
  <c r="AD16" i="77"/>
  <c r="AC16" i="77"/>
  <c r="AB16" i="77"/>
  <c r="AA16" i="77"/>
  <c r="Z16" i="77"/>
  <c r="Y16" i="77"/>
  <c r="X16" i="77"/>
  <c r="W16" i="77"/>
  <c r="V16" i="77"/>
  <c r="U16" i="77"/>
  <c r="T16" i="77"/>
  <c r="S16" i="77"/>
  <c r="R16" i="77"/>
  <c r="Q16" i="77"/>
  <c r="P16" i="77"/>
  <c r="O16" i="77"/>
  <c r="N16" i="77"/>
  <c r="M16" i="77"/>
  <c r="L16" i="77"/>
  <c r="K16" i="77"/>
  <c r="J16" i="77"/>
  <c r="I16" i="77"/>
  <c r="H16" i="77"/>
  <c r="G16" i="77"/>
  <c r="F16" i="77"/>
  <c r="E16" i="77"/>
  <c r="D16" i="77"/>
  <c r="AF15" i="77"/>
  <c r="AE15" i="77"/>
  <c r="AD15" i="77"/>
  <c r="AC15" i="77"/>
  <c r="AB15" i="77"/>
  <c r="AA15" i="77"/>
  <c r="Z15" i="77"/>
  <c r="Y15" i="77"/>
  <c r="X15" i="77"/>
  <c r="W15" i="77"/>
  <c r="V15" i="77"/>
  <c r="U15" i="77"/>
  <c r="T15" i="77"/>
  <c r="S15" i="77"/>
  <c r="R15" i="77"/>
  <c r="Q15" i="77"/>
  <c r="P15" i="77"/>
  <c r="O15" i="77"/>
  <c r="N15" i="77"/>
  <c r="M15" i="77"/>
  <c r="L15" i="77"/>
  <c r="K15" i="77"/>
  <c r="J15" i="77"/>
  <c r="I15" i="77"/>
  <c r="H15" i="77"/>
  <c r="G15" i="77"/>
  <c r="F15" i="77"/>
  <c r="E15" i="77"/>
  <c r="D15" i="77"/>
  <c r="AF14" i="77"/>
  <c r="AE14" i="77"/>
  <c r="AD14" i="77"/>
  <c r="AC14" i="77"/>
  <c r="AB14" i="77"/>
  <c r="AA14" i="77"/>
  <c r="Z14" i="77"/>
  <c r="Y14" i="77"/>
  <c r="X14" i="77"/>
  <c r="W14" i="77"/>
  <c r="V14" i="77"/>
  <c r="U14" i="77"/>
  <c r="T14" i="77"/>
  <c r="S14" i="77"/>
  <c r="R14" i="77"/>
  <c r="Q14" i="77"/>
  <c r="P14" i="77"/>
  <c r="O14" i="77"/>
  <c r="N14" i="77"/>
  <c r="M14" i="77"/>
  <c r="L14" i="77"/>
  <c r="K14" i="77"/>
  <c r="J14" i="77"/>
  <c r="I14" i="77"/>
  <c r="H14" i="77"/>
  <c r="G14" i="77"/>
  <c r="F14" i="77"/>
  <c r="E14" i="77"/>
  <c r="D14" i="77"/>
  <c r="AF13" i="77"/>
  <c r="AE13" i="77"/>
  <c r="AD13" i="77"/>
  <c r="AC13" i="77"/>
  <c r="AB13" i="77"/>
  <c r="AA13" i="77"/>
  <c r="Z13" i="77"/>
  <c r="Y13" i="77"/>
  <c r="X13" i="77"/>
  <c r="W13" i="77"/>
  <c r="V13" i="77"/>
  <c r="U13" i="77"/>
  <c r="T13" i="77"/>
  <c r="S13" i="77"/>
  <c r="R13" i="77"/>
  <c r="Q13" i="77"/>
  <c r="P13" i="77"/>
  <c r="O13" i="77"/>
  <c r="N13" i="77"/>
  <c r="M13" i="77"/>
  <c r="L13" i="77"/>
  <c r="K13" i="77"/>
  <c r="J13" i="77"/>
  <c r="I13" i="77"/>
  <c r="H13" i="77"/>
  <c r="G13" i="77"/>
  <c r="F13" i="77"/>
  <c r="E13" i="77"/>
  <c r="D13" i="77"/>
  <c r="AF12" i="77"/>
  <c r="AE12" i="77"/>
  <c r="AD12" i="77"/>
  <c r="AC12" i="77"/>
  <c r="AB12" i="77"/>
  <c r="AA12" i="77"/>
  <c r="Z12" i="77"/>
  <c r="Y12" i="77"/>
  <c r="X12" i="77"/>
  <c r="W12" i="77"/>
  <c r="V12" i="77"/>
  <c r="U12" i="77"/>
  <c r="T12" i="77"/>
  <c r="S12" i="77"/>
  <c r="R12" i="77"/>
  <c r="Q12" i="77"/>
  <c r="P12" i="77"/>
  <c r="O12" i="77"/>
  <c r="N12" i="77"/>
  <c r="M12" i="77"/>
  <c r="L12" i="77"/>
  <c r="K12" i="77"/>
  <c r="J12" i="77"/>
  <c r="I12" i="77"/>
  <c r="H12" i="77"/>
  <c r="G12" i="77"/>
  <c r="F12" i="77"/>
  <c r="E12" i="77"/>
  <c r="D12" i="77"/>
  <c r="AF11" i="77"/>
  <c r="AE11" i="77"/>
  <c r="AD11" i="77"/>
  <c r="AC11" i="77"/>
  <c r="AB11" i="77"/>
  <c r="AA11" i="77"/>
  <c r="Z11" i="77"/>
  <c r="Y11" i="77"/>
  <c r="X11" i="77"/>
  <c r="W11" i="77"/>
  <c r="V11" i="77"/>
  <c r="U11" i="77"/>
  <c r="T11" i="77"/>
  <c r="S11" i="77"/>
  <c r="R11" i="77"/>
  <c r="Q11" i="77"/>
  <c r="P11" i="77"/>
  <c r="O11" i="77"/>
  <c r="N11" i="77"/>
  <c r="M11" i="77"/>
  <c r="L11" i="77"/>
  <c r="K11" i="77"/>
  <c r="J11" i="77"/>
  <c r="I11" i="77"/>
  <c r="H11" i="77"/>
  <c r="G11" i="77"/>
  <c r="F11" i="77"/>
  <c r="E11" i="77"/>
  <c r="D11" i="77"/>
  <c r="AF10" i="77"/>
  <c r="AE10" i="77"/>
  <c r="AD10" i="77"/>
  <c r="AC10" i="77"/>
  <c r="AB10" i="77"/>
  <c r="AA10" i="77"/>
  <c r="Z10" i="77"/>
  <c r="Y10" i="77"/>
  <c r="X10" i="77"/>
  <c r="W10" i="77"/>
  <c r="V10" i="77"/>
  <c r="U10" i="77"/>
  <c r="T10" i="77"/>
  <c r="S10" i="77"/>
  <c r="R10" i="77"/>
  <c r="Q10" i="77"/>
  <c r="P10" i="77"/>
  <c r="O10" i="77"/>
  <c r="N10" i="77"/>
  <c r="M10" i="77"/>
  <c r="L10" i="77"/>
  <c r="K10" i="77"/>
  <c r="J10" i="77"/>
  <c r="I10" i="77"/>
  <c r="H10" i="77"/>
  <c r="G10" i="77"/>
  <c r="F10" i="77"/>
  <c r="E10" i="77"/>
  <c r="D10" i="77"/>
  <c r="AF9" i="77"/>
  <c r="AE9" i="77"/>
  <c r="AD9" i="77"/>
  <c r="AC9" i="77"/>
  <c r="AB9" i="77"/>
  <c r="AA9" i="77"/>
  <c r="Z9" i="77"/>
  <c r="Y9" i="77"/>
  <c r="X9" i="77"/>
  <c r="W9" i="77"/>
  <c r="V9" i="77"/>
  <c r="U9" i="77"/>
  <c r="T9" i="77"/>
  <c r="S9" i="77"/>
  <c r="R9" i="77"/>
  <c r="Q9" i="77"/>
  <c r="P9" i="77"/>
  <c r="O9" i="77"/>
  <c r="N9" i="77"/>
  <c r="M9" i="77"/>
  <c r="L9" i="77"/>
  <c r="K9" i="77"/>
  <c r="J9" i="77"/>
  <c r="I9" i="77"/>
  <c r="H9" i="77"/>
  <c r="G9" i="77"/>
  <c r="F9" i="77"/>
  <c r="E9" i="77"/>
  <c r="D9" i="77"/>
  <c r="AF8" i="77"/>
  <c r="AE8" i="77"/>
  <c r="AD8" i="77"/>
  <c r="AC8" i="77"/>
  <c r="AB8" i="77"/>
  <c r="AA8" i="77"/>
  <c r="Z8" i="77"/>
  <c r="Y8" i="77"/>
  <c r="X8" i="77"/>
  <c r="W8" i="77"/>
  <c r="V8" i="77"/>
  <c r="U8" i="77"/>
  <c r="T8" i="77"/>
  <c r="S8" i="77"/>
  <c r="R8" i="77"/>
  <c r="Q8" i="77"/>
  <c r="P8" i="77"/>
  <c r="O8" i="77"/>
  <c r="N8" i="77"/>
  <c r="M8" i="77"/>
  <c r="L8" i="77"/>
  <c r="K8" i="77"/>
  <c r="J8" i="77"/>
  <c r="I8" i="77"/>
  <c r="H8" i="77"/>
  <c r="G8" i="77"/>
  <c r="F8" i="77"/>
  <c r="E8" i="77"/>
  <c r="D8" i="77"/>
  <c r="AF7" i="77"/>
  <c r="AE7" i="77"/>
  <c r="AD7" i="77"/>
  <c r="AC7" i="77"/>
  <c r="AB7" i="77"/>
  <c r="AA7" i="77"/>
  <c r="Z7" i="77"/>
  <c r="Y7" i="77"/>
  <c r="X7" i="77"/>
  <c r="W7" i="77"/>
  <c r="V7" i="77"/>
  <c r="U7" i="77"/>
  <c r="T7" i="77"/>
  <c r="S7" i="77"/>
  <c r="R7" i="77"/>
  <c r="Q7" i="77"/>
  <c r="P7" i="77"/>
  <c r="O7" i="77"/>
  <c r="N7" i="77"/>
  <c r="M7" i="77"/>
  <c r="L7" i="77"/>
  <c r="K7" i="77"/>
  <c r="J7" i="77"/>
  <c r="I7" i="77"/>
  <c r="H7" i="77"/>
  <c r="G7" i="77"/>
  <c r="F7" i="77"/>
  <c r="E7" i="77"/>
  <c r="D7" i="77"/>
  <c r="AF6" i="77"/>
  <c r="AE6" i="77"/>
  <c r="AD6" i="77"/>
  <c r="AC6" i="77"/>
  <c r="AB6" i="77"/>
  <c r="AA6" i="77"/>
  <c r="Z6" i="77"/>
  <c r="Y6" i="77"/>
  <c r="X6" i="77"/>
  <c r="W6" i="77"/>
  <c r="V6" i="77"/>
  <c r="U6" i="77"/>
  <c r="T6" i="77"/>
  <c r="S6" i="77"/>
  <c r="R6" i="77"/>
  <c r="Q6" i="77"/>
  <c r="P6" i="77"/>
  <c r="O6" i="77"/>
  <c r="N6" i="77"/>
  <c r="M6" i="77"/>
  <c r="L6" i="77"/>
  <c r="K6" i="77"/>
  <c r="J6" i="77"/>
  <c r="I6" i="77"/>
  <c r="H6" i="77"/>
  <c r="G6" i="77"/>
  <c r="F6" i="77"/>
  <c r="E6" i="77"/>
  <c r="D6" i="77"/>
  <c r="AF5" i="77"/>
  <c r="AE5" i="77"/>
  <c r="AD5" i="77"/>
  <c r="AC5" i="77"/>
  <c r="AB5" i="77"/>
  <c r="AA5" i="77"/>
  <c r="Z5" i="77"/>
  <c r="Y5" i="77"/>
  <c r="X5" i="77"/>
  <c r="W5" i="77"/>
  <c r="V5" i="77"/>
  <c r="U5" i="77"/>
  <c r="T5" i="77"/>
  <c r="S5" i="77"/>
  <c r="R5" i="77"/>
  <c r="Q5" i="77"/>
  <c r="P5" i="77"/>
  <c r="O5" i="77"/>
  <c r="N5" i="77"/>
  <c r="M5" i="77"/>
  <c r="L5" i="77"/>
  <c r="K5" i="77"/>
  <c r="J5" i="77"/>
  <c r="I5" i="77"/>
  <c r="H5" i="77"/>
  <c r="G5" i="77"/>
  <c r="F5" i="77"/>
  <c r="E5" i="77"/>
  <c r="I54" i="97"/>
  <c r="I53" i="97"/>
  <c r="D68" i="101"/>
  <c r="D69" i="101"/>
  <c r="I52" i="97"/>
  <c r="I51" i="97"/>
  <c r="I50" i="97"/>
  <c r="I49" i="97"/>
  <c r="I48" i="97"/>
  <c r="I47" i="97"/>
  <c r="I46" i="97"/>
  <c r="I45" i="97"/>
  <c r="I44" i="97"/>
  <c r="I43" i="97"/>
  <c r="I42" i="97"/>
  <c r="I41" i="97"/>
  <c r="I40" i="97"/>
  <c r="I39" i="97"/>
  <c r="I38" i="97"/>
  <c r="I37" i="97"/>
  <c r="I36" i="97"/>
  <c r="I35" i="97"/>
  <c r="I34" i="97"/>
  <c r="I33" i="97"/>
  <c r="I32" i="97"/>
  <c r="I31" i="97"/>
  <c r="I30" i="97"/>
  <c r="I29" i="97"/>
  <c r="I28" i="97"/>
  <c r="I27" i="97"/>
  <c r="I26" i="97"/>
  <c r="I25" i="97"/>
  <c r="I24" i="97"/>
  <c r="I23" i="97"/>
  <c r="I22" i="97"/>
  <c r="I21" i="97"/>
  <c r="I20" i="97"/>
  <c r="I19" i="97"/>
  <c r="C5" i="99"/>
  <c r="B1" i="103"/>
  <c r="B1" i="102"/>
  <c r="D75" i="101"/>
  <c r="D70" i="101"/>
  <c r="D66" i="101"/>
  <c r="D65" i="101"/>
  <c r="D64" i="101"/>
  <c r="D63" i="101"/>
  <c r="D62" i="101"/>
  <c r="D61" i="101"/>
  <c r="D60" i="101"/>
  <c r="D59" i="101"/>
  <c r="D58" i="101"/>
  <c r="D57" i="101"/>
  <c r="D56" i="101"/>
  <c r="D55" i="101"/>
  <c r="D54" i="101"/>
  <c r="D53" i="101"/>
  <c r="D52" i="101"/>
  <c r="D51" i="101"/>
  <c r="D50" i="101"/>
  <c r="D49" i="101"/>
  <c r="D48" i="101"/>
  <c r="D47" i="101"/>
  <c r="D46" i="101"/>
  <c r="D44" i="101"/>
  <c r="D43" i="101"/>
  <c r="D42" i="101"/>
  <c r="D41" i="101"/>
  <c r="D39" i="101"/>
  <c r="D38" i="101"/>
  <c r="D37" i="101"/>
  <c r="D36" i="101"/>
  <c r="D35" i="101"/>
  <c r="D34" i="101"/>
  <c r="D33" i="101"/>
  <c r="D32" i="101"/>
  <c r="D31" i="101"/>
  <c r="D30" i="101"/>
  <c r="D29" i="101"/>
  <c r="D28" i="101"/>
  <c r="D27" i="101"/>
  <c r="D26" i="101"/>
  <c r="D25" i="101"/>
  <c r="C1" i="101"/>
  <c r="B1" i="101"/>
  <c r="C5" i="100"/>
  <c r="B1" i="100"/>
  <c r="B1" i="99"/>
  <c r="D5" i="77"/>
  <c r="F1" i="2"/>
  <c r="B1" i="98"/>
  <c r="B1" i="50"/>
  <c r="B1" i="71"/>
  <c r="B1" i="77"/>
  <c r="B1" i="1"/>
  <c r="B1" i="95"/>
  <c r="B16" i="97"/>
  <c r="B15" i="97"/>
  <c r="B14" i="97"/>
  <c r="B13" i="97"/>
  <c r="B12" i="97"/>
  <c r="B11" i="97"/>
  <c r="B10" i="97"/>
  <c r="B9" i="97"/>
  <c r="B8" i="97"/>
  <c r="B7" i="97"/>
  <c r="E19" i="99" l="1"/>
  <c r="E19" i="100" s="1"/>
  <c r="E16" i="99"/>
  <c r="E16" i="100" s="1"/>
  <c r="E10" i="99"/>
  <c r="E10" i="100" s="1"/>
  <c r="E18" i="99"/>
  <c r="E18" i="100" s="1"/>
  <c r="E11" i="99"/>
  <c r="E11" i="100" s="1"/>
  <c r="E12" i="99"/>
  <c r="E12" i="100" s="1"/>
  <c r="E14" i="99"/>
  <c r="E14" i="100" s="1"/>
  <c r="D19" i="100"/>
  <c r="E13" i="99"/>
  <c r="E13" i="100" s="1"/>
  <c r="E21" i="99"/>
  <c r="E21" i="100" s="1"/>
  <c r="E20" i="99"/>
  <c r="E20" i="100" s="1"/>
  <c r="E15" i="99"/>
  <c r="E15" i="100" s="1"/>
  <c r="C10" i="100"/>
  <c r="E9" i="99"/>
  <c r="E9" i="100" s="1"/>
  <c r="C21" i="100"/>
  <c r="C16" i="100"/>
  <c r="C11" i="100"/>
  <c r="C17" i="100"/>
  <c r="C18" i="100"/>
  <c r="E14" i="101"/>
  <c r="E17" i="101"/>
  <c r="E21" i="101"/>
  <c r="E15" i="101"/>
  <c r="E16" i="101"/>
  <c r="E20" i="101"/>
  <c r="E19" i="101"/>
  <c r="E18" i="101"/>
  <c r="E11" i="101"/>
  <c r="E12" i="101"/>
  <c r="E10" i="101"/>
  <c r="E9" i="101"/>
  <c r="E13" i="101"/>
  <c r="B6" i="97"/>
  <c r="C5" i="1" l="1"/>
  <c r="D4" i="81"/>
  <c r="D4" i="78"/>
  <c r="J24" i="38"/>
  <c r="D6" i="81" l="1" a="1"/>
  <c r="D6" i="81" s="1"/>
  <c r="D6" i="78" a="1"/>
  <c r="D6" i="78" s="1"/>
  <c r="D6" i="38" a="1"/>
  <c r="D6" i="38" s="1"/>
  <c r="D6" i="37" a="1"/>
  <c r="D6" i="37" s="1"/>
  <c r="D6" i="14" a="1"/>
  <c r="D6" i="14" s="1"/>
  <c r="K99" i="81" l="1"/>
  <c r="J99" i="81"/>
  <c r="I99" i="81"/>
  <c r="H99" i="81"/>
  <c r="G99" i="81"/>
  <c r="F99" i="81"/>
  <c r="K94" i="81"/>
  <c r="J94" i="81"/>
  <c r="I94" i="81"/>
  <c r="H94" i="81"/>
  <c r="G94" i="81"/>
  <c r="F94" i="81"/>
  <c r="K93" i="81"/>
  <c r="J93" i="81"/>
  <c r="I93" i="81"/>
  <c r="H93" i="81"/>
  <c r="G93" i="81"/>
  <c r="F93" i="81"/>
  <c r="D40" i="81" s="1"/>
  <c r="K92" i="81"/>
  <c r="J92" i="81"/>
  <c r="I92" i="81"/>
  <c r="H92" i="81"/>
  <c r="G92" i="81"/>
  <c r="F92" i="81"/>
  <c r="D41" i="81" s="1"/>
  <c r="K91" i="81"/>
  <c r="J91" i="81"/>
  <c r="I91" i="81"/>
  <c r="H91" i="81"/>
  <c r="G91" i="81"/>
  <c r="F91" i="81"/>
  <c r="K90" i="81"/>
  <c r="J90" i="81"/>
  <c r="I90" i="81"/>
  <c r="H90" i="81"/>
  <c r="G90" i="81"/>
  <c r="F90" i="81"/>
  <c r="K89" i="81"/>
  <c r="J89" i="81"/>
  <c r="I89" i="81"/>
  <c r="H89" i="81"/>
  <c r="G89" i="81"/>
  <c r="F89" i="81"/>
  <c r="K88" i="81"/>
  <c r="J88" i="81"/>
  <c r="I88" i="81"/>
  <c r="H88" i="81"/>
  <c r="G88" i="81"/>
  <c r="F88" i="81"/>
  <c r="K87" i="81"/>
  <c r="J87" i="81"/>
  <c r="I87" i="81"/>
  <c r="H87" i="81"/>
  <c r="G87" i="81"/>
  <c r="F87" i="81"/>
  <c r="K86" i="81"/>
  <c r="J86" i="81"/>
  <c r="I86" i="81"/>
  <c r="H86" i="81"/>
  <c r="G86" i="81"/>
  <c r="F86" i="81"/>
  <c r="K85" i="81"/>
  <c r="J85" i="81"/>
  <c r="I85" i="81"/>
  <c r="H85" i="81"/>
  <c r="G85" i="81"/>
  <c r="F85" i="81"/>
  <c r="K84" i="81"/>
  <c r="J84" i="81"/>
  <c r="I84" i="81"/>
  <c r="H84" i="81"/>
  <c r="G84" i="81"/>
  <c r="F84" i="81"/>
  <c r="E84" i="81" s="1"/>
  <c r="K83" i="81"/>
  <c r="J83" i="81"/>
  <c r="I83" i="81"/>
  <c r="H83" i="81"/>
  <c r="G83" i="81"/>
  <c r="F83" i="81"/>
  <c r="K82" i="81"/>
  <c r="J82" i="81"/>
  <c r="I82" i="81"/>
  <c r="H82" i="81"/>
  <c r="G82" i="81"/>
  <c r="F82" i="81"/>
  <c r="K81" i="81"/>
  <c r="J81" i="81"/>
  <c r="I81" i="81"/>
  <c r="H81" i="81"/>
  <c r="G81" i="81"/>
  <c r="F81" i="81"/>
  <c r="K80" i="81"/>
  <c r="J80" i="81"/>
  <c r="I80" i="81"/>
  <c r="H80" i="81"/>
  <c r="G80" i="81"/>
  <c r="F80" i="81"/>
  <c r="K79" i="81"/>
  <c r="J79" i="81"/>
  <c r="I79" i="81"/>
  <c r="H79" i="81"/>
  <c r="G79" i="81"/>
  <c r="F79" i="81"/>
  <c r="K78" i="81"/>
  <c r="J78" i="81"/>
  <c r="I78" i="81"/>
  <c r="H78" i="81"/>
  <c r="G78" i="81"/>
  <c r="F78" i="81"/>
  <c r="K77" i="81"/>
  <c r="J77" i="81"/>
  <c r="I77" i="81"/>
  <c r="H77" i="81"/>
  <c r="G77" i="81"/>
  <c r="F77" i="81"/>
  <c r="E77" i="81" s="1"/>
  <c r="K76" i="81"/>
  <c r="J76" i="81"/>
  <c r="I76" i="81"/>
  <c r="H76" i="81"/>
  <c r="G76" i="81"/>
  <c r="F76" i="81"/>
  <c r="K75" i="81"/>
  <c r="J75" i="81"/>
  <c r="I75" i="81"/>
  <c r="H75" i="81"/>
  <c r="G75" i="81"/>
  <c r="F75" i="81"/>
  <c r="K74" i="81"/>
  <c r="J74" i="81"/>
  <c r="I74" i="81"/>
  <c r="H74" i="81"/>
  <c r="G74" i="81"/>
  <c r="F74" i="81"/>
  <c r="K73" i="81"/>
  <c r="J73" i="81"/>
  <c r="I73" i="81"/>
  <c r="H73" i="81"/>
  <c r="G73" i="81"/>
  <c r="F73" i="81"/>
  <c r="E73" i="81" s="1"/>
  <c r="K72" i="81"/>
  <c r="J72" i="81"/>
  <c r="I72" i="81"/>
  <c r="H72" i="81"/>
  <c r="G72" i="81"/>
  <c r="F72" i="81"/>
  <c r="E72" i="81" s="1"/>
  <c r="K71" i="81"/>
  <c r="J71" i="81"/>
  <c r="I71" i="81"/>
  <c r="H71" i="81"/>
  <c r="G71" i="81"/>
  <c r="F71" i="81"/>
  <c r="K70" i="81"/>
  <c r="J70" i="81"/>
  <c r="I70" i="81"/>
  <c r="H70" i="81"/>
  <c r="G70" i="81"/>
  <c r="F70" i="81"/>
  <c r="D37" i="81" s="1"/>
  <c r="K69" i="81"/>
  <c r="J69" i="81"/>
  <c r="I69" i="81"/>
  <c r="H69" i="81"/>
  <c r="G69" i="81"/>
  <c r="F69" i="81"/>
  <c r="D36" i="81" s="1"/>
  <c r="K68" i="81"/>
  <c r="J68" i="81"/>
  <c r="I68" i="81"/>
  <c r="H68" i="81"/>
  <c r="G68" i="81"/>
  <c r="F68" i="81"/>
  <c r="D35" i="81" s="1"/>
  <c r="K67" i="81"/>
  <c r="J67" i="81"/>
  <c r="I67" i="81"/>
  <c r="H67" i="81"/>
  <c r="G67" i="81"/>
  <c r="F67" i="81"/>
  <c r="D34" i="81" s="1"/>
  <c r="D33" i="81" s="1"/>
  <c r="K66" i="81"/>
  <c r="J66" i="81"/>
  <c r="I66" i="81"/>
  <c r="H66" i="81"/>
  <c r="G66" i="81"/>
  <c r="F66" i="81"/>
  <c r="D30" i="81" s="1"/>
  <c r="K65" i="81"/>
  <c r="J65" i="81"/>
  <c r="I65" i="81"/>
  <c r="H65" i="81"/>
  <c r="G65" i="81"/>
  <c r="F65" i="81"/>
  <c r="D29" i="81" s="1"/>
  <c r="K64" i="81"/>
  <c r="J64" i="81"/>
  <c r="I64" i="81"/>
  <c r="H64" i="81"/>
  <c r="G64" i="81"/>
  <c r="F64" i="81"/>
  <c r="D28" i="81" s="1"/>
  <c r="D27" i="81" s="1"/>
  <c r="K63" i="81"/>
  <c r="J63" i="81"/>
  <c r="I63" i="81"/>
  <c r="H63" i="81"/>
  <c r="G63" i="81"/>
  <c r="F63" i="81"/>
  <c r="K62" i="81"/>
  <c r="J62" i="81"/>
  <c r="I62" i="81"/>
  <c r="H62" i="81"/>
  <c r="G62" i="81"/>
  <c r="F62" i="81"/>
  <c r="K61" i="81"/>
  <c r="J61" i="81"/>
  <c r="I61" i="81"/>
  <c r="H61" i="81"/>
  <c r="G61" i="81"/>
  <c r="F61" i="81"/>
  <c r="D25" i="81" s="1"/>
  <c r="D31" i="81" s="1"/>
  <c r="K60" i="81"/>
  <c r="J60" i="81"/>
  <c r="I60" i="81"/>
  <c r="H60" i="81"/>
  <c r="G60" i="81"/>
  <c r="F60" i="81"/>
  <c r="K59" i="81"/>
  <c r="J59" i="81"/>
  <c r="I59" i="81"/>
  <c r="H59" i="81"/>
  <c r="G59" i="81"/>
  <c r="F59" i="81"/>
  <c r="K58" i="81"/>
  <c r="J58" i="81"/>
  <c r="I58" i="81"/>
  <c r="H58" i="81"/>
  <c r="G58" i="81"/>
  <c r="F58" i="81"/>
  <c r="D22" i="81" s="1"/>
  <c r="K57" i="81"/>
  <c r="J57" i="81"/>
  <c r="I57" i="81"/>
  <c r="H57" i="81"/>
  <c r="G57" i="81"/>
  <c r="F57" i="81"/>
  <c r="D21" i="81" s="1"/>
  <c r="D20" i="81" s="1"/>
  <c r="K56" i="81"/>
  <c r="J56" i="81"/>
  <c r="I56" i="81"/>
  <c r="H56" i="81"/>
  <c r="G56" i="81"/>
  <c r="F56" i="81"/>
  <c r="K55" i="81"/>
  <c r="J55" i="81"/>
  <c r="I55" i="81"/>
  <c r="H55" i="81"/>
  <c r="G55" i="81"/>
  <c r="F55" i="81"/>
  <c r="D18" i="81" s="1"/>
  <c r="K54" i="81"/>
  <c r="J54" i="81"/>
  <c r="I54" i="81"/>
  <c r="H54" i="81"/>
  <c r="G54" i="81"/>
  <c r="F54" i="81"/>
  <c r="D16" i="81" s="1"/>
  <c r="E21" i="81" s="1"/>
  <c r="F21" i="81" s="1"/>
  <c r="K53" i="81"/>
  <c r="J53" i="81"/>
  <c r="I53" i="81"/>
  <c r="H53" i="81"/>
  <c r="G53" i="81"/>
  <c r="F53" i="81"/>
  <c r="K52" i="81"/>
  <c r="J52" i="81"/>
  <c r="I52" i="81"/>
  <c r="H52" i="81"/>
  <c r="G52" i="81"/>
  <c r="F52" i="81"/>
  <c r="D15" i="81" s="1"/>
  <c r="K51" i="81"/>
  <c r="J51" i="81"/>
  <c r="I51" i="81"/>
  <c r="H51" i="81"/>
  <c r="G51" i="81"/>
  <c r="F51" i="81"/>
  <c r="J10" i="81"/>
  <c r="J28" i="81"/>
  <c r="J27" i="78"/>
  <c r="F99" i="78"/>
  <c r="K99" i="78"/>
  <c r="J99" i="78"/>
  <c r="I99" i="78"/>
  <c r="H99" i="78"/>
  <c r="G99" i="78"/>
  <c r="J94" i="78"/>
  <c r="K94" i="78"/>
  <c r="I94" i="78"/>
  <c r="H94" i="78"/>
  <c r="G94" i="78"/>
  <c r="F94" i="78"/>
  <c r="J93" i="78"/>
  <c r="K93" i="78"/>
  <c r="I93" i="78"/>
  <c r="H93" i="78"/>
  <c r="G93" i="78"/>
  <c r="F93" i="78"/>
  <c r="K92" i="78"/>
  <c r="J92" i="78"/>
  <c r="I92" i="78"/>
  <c r="H92" i="78"/>
  <c r="G92" i="78"/>
  <c r="F92" i="78"/>
  <c r="K91" i="78"/>
  <c r="J91" i="78"/>
  <c r="I91" i="78"/>
  <c r="H91" i="78"/>
  <c r="G91" i="78"/>
  <c r="F91" i="78"/>
  <c r="K90" i="78"/>
  <c r="J90" i="78"/>
  <c r="I90" i="78"/>
  <c r="H90" i="78"/>
  <c r="G90" i="78"/>
  <c r="F90" i="78"/>
  <c r="K89" i="78"/>
  <c r="J89" i="78"/>
  <c r="I89" i="78"/>
  <c r="H89" i="78"/>
  <c r="G89" i="78"/>
  <c r="F89" i="78"/>
  <c r="K88" i="78"/>
  <c r="J88" i="78"/>
  <c r="I88" i="78"/>
  <c r="H88" i="78"/>
  <c r="G88" i="78"/>
  <c r="F88" i="78"/>
  <c r="K87" i="78"/>
  <c r="J87" i="78"/>
  <c r="I87" i="78"/>
  <c r="H87" i="78"/>
  <c r="G87" i="78"/>
  <c r="F87" i="78"/>
  <c r="K86" i="78"/>
  <c r="J86" i="78"/>
  <c r="I86" i="78"/>
  <c r="H86" i="78"/>
  <c r="G86" i="78"/>
  <c r="F86" i="78"/>
  <c r="K85" i="78"/>
  <c r="J85" i="78"/>
  <c r="I85" i="78"/>
  <c r="H85" i="78"/>
  <c r="G85" i="78"/>
  <c r="F85" i="78"/>
  <c r="K84" i="78"/>
  <c r="J84" i="78"/>
  <c r="I84" i="78"/>
  <c r="H84" i="78"/>
  <c r="G84" i="78"/>
  <c r="F84" i="78"/>
  <c r="K83" i="78"/>
  <c r="J83" i="78"/>
  <c r="I83" i="78"/>
  <c r="H83" i="78"/>
  <c r="G83" i="78"/>
  <c r="F83" i="78"/>
  <c r="K82" i="78"/>
  <c r="J82" i="78"/>
  <c r="I82" i="78"/>
  <c r="H82" i="78"/>
  <c r="G82" i="78"/>
  <c r="F82" i="78"/>
  <c r="K81" i="78"/>
  <c r="J81" i="78"/>
  <c r="I81" i="78"/>
  <c r="H81" i="78"/>
  <c r="G81" i="78"/>
  <c r="F81" i="78"/>
  <c r="K80" i="78"/>
  <c r="J80" i="78"/>
  <c r="I80" i="78"/>
  <c r="H80" i="78"/>
  <c r="G80" i="78"/>
  <c r="F80" i="78"/>
  <c r="K79" i="78"/>
  <c r="J79" i="78"/>
  <c r="I79" i="78"/>
  <c r="H79" i="78"/>
  <c r="G79" i="78"/>
  <c r="F79" i="78"/>
  <c r="K78" i="78"/>
  <c r="J78" i="78"/>
  <c r="I78" i="78"/>
  <c r="H78" i="78"/>
  <c r="G78" i="78"/>
  <c r="F78" i="78"/>
  <c r="E78" i="78" s="1"/>
  <c r="K77" i="78"/>
  <c r="J77" i="78"/>
  <c r="I77" i="78"/>
  <c r="H77" i="78"/>
  <c r="G77" i="78"/>
  <c r="F77" i="78"/>
  <c r="K76" i="78"/>
  <c r="J76" i="78"/>
  <c r="I76" i="78"/>
  <c r="H76" i="78"/>
  <c r="G76" i="78"/>
  <c r="F76" i="78"/>
  <c r="K75" i="78"/>
  <c r="J75" i="78"/>
  <c r="I75" i="78"/>
  <c r="H75" i="78"/>
  <c r="G75" i="78"/>
  <c r="F75" i="78"/>
  <c r="K74" i="78"/>
  <c r="J74" i="78"/>
  <c r="I74" i="78"/>
  <c r="H74" i="78"/>
  <c r="G74" i="78"/>
  <c r="F74" i="78"/>
  <c r="E74" i="78" s="1"/>
  <c r="K73" i="78"/>
  <c r="J73" i="78"/>
  <c r="I73" i="78"/>
  <c r="H73" i="78"/>
  <c r="G73" i="78"/>
  <c r="F73" i="78"/>
  <c r="K72" i="78"/>
  <c r="J72" i="78"/>
  <c r="I72" i="78"/>
  <c r="H72" i="78"/>
  <c r="G72" i="78"/>
  <c r="F72" i="78"/>
  <c r="K71" i="78"/>
  <c r="J71" i="78"/>
  <c r="I71" i="78"/>
  <c r="H71" i="78"/>
  <c r="G71" i="78"/>
  <c r="F71" i="78"/>
  <c r="K70" i="78"/>
  <c r="J70" i="78"/>
  <c r="I70" i="78"/>
  <c r="H70" i="78"/>
  <c r="G70" i="78"/>
  <c r="F70" i="78"/>
  <c r="K69" i="78"/>
  <c r="J69" i="78"/>
  <c r="I69" i="78"/>
  <c r="H69" i="78"/>
  <c r="G69" i="78"/>
  <c r="F69" i="78"/>
  <c r="J68" i="78"/>
  <c r="K68" i="78"/>
  <c r="I68" i="78"/>
  <c r="H68" i="78"/>
  <c r="G68" i="78"/>
  <c r="K67" i="78"/>
  <c r="J67" i="78"/>
  <c r="I67" i="78"/>
  <c r="H67" i="78"/>
  <c r="G67" i="78"/>
  <c r="F67" i="78"/>
  <c r="K66" i="78"/>
  <c r="J66" i="78"/>
  <c r="I66" i="78"/>
  <c r="H66" i="78"/>
  <c r="G66" i="78"/>
  <c r="F66" i="78"/>
  <c r="J65" i="78"/>
  <c r="K65" i="78"/>
  <c r="I65" i="78"/>
  <c r="H65" i="78"/>
  <c r="G65" i="78"/>
  <c r="F64" i="78"/>
  <c r="K64" i="78"/>
  <c r="J64" i="78"/>
  <c r="I64" i="78"/>
  <c r="H64" i="78"/>
  <c r="G64" i="78"/>
  <c r="J63" i="78"/>
  <c r="K63" i="78"/>
  <c r="I63" i="78"/>
  <c r="H63" i="78"/>
  <c r="G63" i="78"/>
  <c r="F63" i="78"/>
  <c r="J62" i="78"/>
  <c r="K62" i="78"/>
  <c r="I62" i="78"/>
  <c r="H62" i="78"/>
  <c r="G62" i="78"/>
  <c r="F61" i="78"/>
  <c r="K61" i="78"/>
  <c r="J61" i="78"/>
  <c r="I61" i="78"/>
  <c r="H61" i="78"/>
  <c r="G61" i="78"/>
  <c r="J60" i="78"/>
  <c r="K60" i="78"/>
  <c r="I60" i="78"/>
  <c r="H60" i="78"/>
  <c r="G60" i="78"/>
  <c r="F60" i="78"/>
  <c r="J59" i="78"/>
  <c r="K59" i="78"/>
  <c r="I59" i="78"/>
  <c r="H59" i="78"/>
  <c r="G59" i="78"/>
  <c r="F58" i="78"/>
  <c r="K58" i="78"/>
  <c r="J58" i="78"/>
  <c r="I58" i="78"/>
  <c r="H58" i="78"/>
  <c r="G58" i="78"/>
  <c r="J57" i="78"/>
  <c r="K57" i="78"/>
  <c r="I57" i="78"/>
  <c r="H57" i="78"/>
  <c r="G57" i="78"/>
  <c r="F57" i="78"/>
  <c r="J56" i="78"/>
  <c r="K56" i="78"/>
  <c r="I56" i="78"/>
  <c r="H56" i="78"/>
  <c r="G56" i="78"/>
  <c r="F55" i="78"/>
  <c r="K55" i="78"/>
  <c r="J55" i="78"/>
  <c r="I55" i="78"/>
  <c r="H55" i="78"/>
  <c r="G55" i="78"/>
  <c r="F54" i="78"/>
  <c r="K54" i="78"/>
  <c r="I54" i="78"/>
  <c r="H54" i="78"/>
  <c r="G54" i="78"/>
  <c r="J53" i="78"/>
  <c r="K53" i="78"/>
  <c r="I53" i="78"/>
  <c r="H53" i="78"/>
  <c r="G53" i="78"/>
  <c r="F52" i="78"/>
  <c r="K52" i="78"/>
  <c r="J52" i="78"/>
  <c r="I52" i="78"/>
  <c r="H52" i="78"/>
  <c r="G52" i="78"/>
  <c r="J51" i="78"/>
  <c r="K51" i="78"/>
  <c r="I51" i="78"/>
  <c r="H51" i="78"/>
  <c r="G51" i="78"/>
  <c r="F51" i="78"/>
  <c r="J10" i="78"/>
  <c r="E72" i="78" l="1"/>
  <c r="E84" i="78"/>
  <c r="E90" i="78"/>
  <c r="D18" i="78"/>
  <c r="D15" i="78"/>
  <c r="D14" i="81"/>
  <c r="D13" i="81" s="1"/>
  <c r="D12" i="81"/>
  <c r="E15" i="81" s="1"/>
  <c r="D23" i="81"/>
  <c r="D38" i="81"/>
  <c r="D32" i="81"/>
  <c r="D38" i="78"/>
  <c r="D28" i="78"/>
  <c r="D34" i="78"/>
  <c r="E83" i="81"/>
  <c r="D36" i="78"/>
  <c r="D40" i="78"/>
  <c r="D22" i="78"/>
  <c r="D21" i="78"/>
  <c r="D16" i="78"/>
  <c r="D32" i="78"/>
  <c r="D37" i="78"/>
  <c r="D19" i="81"/>
  <c r="D17" i="81" s="1"/>
  <c r="D24" i="81"/>
  <c r="D26" i="81"/>
  <c r="D42" i="81"/>
  <c r="D41" i="78"/>
  <c r="E42" i="78" s="1"/>
  <c r="F42" i="78" s="1"/>
  <c r="D14" i="78"/>
  <c r="D30" i="78"/>
  <c r="D25" i="78"/>
  <c r="D42" i="78"/>
  <c r="D24" i="78"/>
  <c r="E71" i="81"/>
  <c r="E79" i="81"/>
  <c r="E81" i="81"/>
  <c r="E26" i="81"/>
  <c r="F26" i="81" s="1"/>
  <c r="E75" i="81"/>
  <c r="E76" i="81"/>
  <c r="E78" i="81"/>
  <c r="E82" i="81"/>
  <c r="E16" i="81"/>
  <c r="F16" i="81" s="1"/>
  <c r="E88" i="81"/>
  <c r="E90" i="81"/>
  <c r="E86" i="81"/>
  <c r="E94" i="81"/>
  <c r="E99" i="81"/>
  <c r="E52" i="81"/>
  <c r="E54" i="81"/>
  <c r="E58" i="81"/>
  <c r="E60" i="81"/>
  <c r="E64" i="81"/>
  <c r="E66" i="81"/>
  <c r="E70" i="81"/>
  <c r="E56" i="81"/>
  <c r="E42" i="81"/>
  <c r="F42" i="81" s="1"/>
  <c r="E62" i="81"/>
  <c r="E80" i="81"/>
  <c r="E53" i="81"/>
  <c r="E55" i="81"/>
  <c r="E57" i="81"/>
  <c r="E74" i="81"/>
  <c r="E92" i="81"/>
  <c r="E68" i="81"/>
  <c r="E59" i="81"/>
  <c r="E61" i="81"/>
  <c r="E65" i="81"/>
  <c r="E67" i="81"/>
  <c r="E69" i="81"/>
  <c r="E63" i="81"/>
  <c r="E85" i="81"/>
  <c r="E87" i="81"/>
  <c r="E89" i="81"/>
  <c r="E91" i="81"/>
  <c r="E93" i="81"/>
  <c r="E51" i="81"/>
  <c r="E73" i="78"/>
  <c r="E77" i="78"/>
  <c r="E79" i="78"/>
  <c r="E83" i="78"/>
  <c r="E85" i="78"/>
  <c r="E89" i="78"/>
  <c r="J40" i="81"/>
  <c r="J12" i="81"/>
  <c r="E19" i="81"/>
  <c r="F19" i="81" s="1"/>
  <c r="E22" i="81"/>
  <c r="F22" i="81" s="1"/>
  <c r="J29" i="81"/>
  <c r="J33" i="81"/>
  <c r="J36" i="81"/>
  <c r="E41" i="81"/>
  <c r="F41" i="81" s="1"/>
  <c r="E13" i="81"/>
  <c r="J16" i="81"/>
  <c r="J19" i="81"/>
  <c r="J22" i="81"/>
  <c r="J25" i="81"/>
  <c r="J30" i="81"/>
  <c r="J13" i="81"/>
  <c r="J41" i="81"/>
  <c r="E17" i="81"/>
  <c r="F17" i="81" s="1"/>
  <c r="E20" i="81"/>
  <c r="F20" i="81" s="1"/>
  <c r="J31" i="81"/>
  <c r="J34" i="81"/>
  <c r="J37" i="81"/>
  <c r="E14" i="81"/>
  <c r="F14" i="81" s="1"/>
  <c r="J17" i="81"/>
  <c r="J20" i="81"/>
  <c r="J23" i="81"/>
  <c r="J26" i="81"/>
  <c r="J38" i="81"/>
  <c r="J14" i="81"/>
  <c r="J39" i="81"/>
  <c r="J42" i="81"/>
  <c r="E18" i="81"/>
  <c r="F18" i="81" s="1"/>
  <c r="J27" i="81"/>
  <c r="J32" i="81"/>
  <c r="J35" i="81"/>
  <c r="J15" i="81"/>
  <c r="J18" i="81"/>
  <c r="J21" i="81"/>
  <c r="J24" i="81"/>
  <c r="E66" i="78"/>
  <c r="E70" i="78"/>
  <c r="E76" i="78"/>
  <c r="E80" i="78"/>
  <c r="E82" i="78"/>
  <c r="E86" i="78"/>
  <c r="E88" i="78"/>
  <c r="E92" i="78"/>
  <c r="E94" i="78"/>
  <c r="E69" i="78"/>
  <c r="E71" i="78"/>
  <c r="E75" i="78"/>
  <c r="E81" i="78"/>
  <c r="E87" i="78"/>
  <c r="E57" i="78"/>
  <c r="E67" i="78"/>
  <c r="E91" i="78"/>
  <c r="J28" i="78"/>
  <c r="J29" i="78"/>
  <c r="J18" i="78"/>
  <c r="J30" i="78"/>
  <c r="J38" i="78"/>
  <c r="J19" i="78"/>
  <c r="J31" i="78"/>
  <c r="J39" i="78"/>
  <c r="J20" i="78"/>
  <c r="J32" i="78"/>
  <c r="J40" i="78"/>
  <c r="J33" i="78"/>
  <c r="J17" i="78"/>
  <c r="J21" i="78"/>
  <c r="J22" i="78"/>
  <c r="J41" i="78"/>
  <c r="J16" i="78"/>
  <c r="J23" i="78"/>
  <c r="J34" i="78"/>
  <c r="J37" i="78"/>
  <c r="J12" i="78"/>
  <c r="J24" i="78"/>
  <c r="J35" i="78"/>
  <c r="J42" i="78"/>
  <c r="J13" i="78"/>
  <c r="J25" i="78"/>
  <c r="J14" i="78"/>
  <c r="J26" i="78"/>
  <c r="J36" i="78"/>
  <c r="J15" i="78"/>
  <c r="E63" i="78"/>
  <c r="E93" i="78"/>
  <c r="E58" i="78"/>
  <c r="E52" i="78"/>
  <c r="E51" i="78"/>
  <c r="E61" i="78"/>
  <c r="E60" i="78"/>
  <c r="E64" i="78"/>
  <c r="E55" i="78"/>
  <c r="E99" i="78"/>
  <c r="F53" i="78"/>
  <c r="J54" i="78"/>
  <c r="E54" i="78" s="1"/>
  <c r="F56" i="78"/>
  <c r="F59" i="78"/>
  <c r="F62" i="78"/>
  <c r="F65" i="78"/>
  <c r="F68" i="78"/>
  <c r="D13" i="78" l="1"/>
  <c r="D20" i="78"/>
  <c r="E40" i="81"/>
  <c r="F40" i="81" s="1"/>
  <c r="E32" i="81"/>
  <c r="F32" i="81" s="1"/>
  <c r="D35" i="78"/>
  <c r="D29" i="78"/>
  <c r="D27" i="78" s="1"/>
  <c r="D31" i="78" s="1"/>
  <c r="D26" i="78"/>
  <c r="D23" i="78"/>
  <c r="D19" i="78"/>
  <c r="D17" i="78" s="1"/>
  <c r="D12" i="78"/>
  <c r="E23" i="81"/>
  <c r="F23" i="81" s="1"/>
  <c r="E33" i="81"/>
  <c r="F33" i="81" s="1"/>
  <c r="E24" i="81"/>
  <c r="F24" i="81" s="1"/>
  <c r="E25" i="81"/>
  <c r="F25" i="81" s="1"/>
  <c r="E36" i="81"/>
  <c r="F36" i="81" s="1"/>
  <c r="E35" i="81"/>
  <c r="F35" i="81" s="1"/>
  <c r="E37" i="81"/>
  <c r="F37" i="81" s="1"/>
  <c r="E34" i="81"/>
  <c r="F34" i="81" s="1"/>
  <c r="E56" i="78"/>
  <c r="E59" i="78"/>
  <c r="E53" i="78"/>
  <c r="E41" i="78"/>
  <c r="F41" i="78" s="1"/>
  <c r="E21" i="78"/>
  <c r="F21" i="78" s="1"/>
  <c r="E18" i="78"/>
  <c r="F18" i="78" s="1"/>
  <c r="E20" i="78"/>
  <c r="E17" i="78"/>
  <c r="E22" i="78"/>
  <c r="F22" i="78" s="1"/>
  <c r="E19" i="78"/>
  <c r="E62" i="78"/>
  <c r="E16" i="78"/>
  <c r="F16" i="78" s="1"/>
  <c r="E68" i="78"/>
  <c r="E65" i="78"/>
  <c r="D33" i="78" l="1"/>
  <c r="F20" i="78"/>
  <c r="F19" i="78"/>
  <c r="E40" i="78"/>
  <c r="F40" i="78" s="1"/>
  <c r="E33" i="78"/>
  <c r="F33" i="78" s="1"/>
  <c r="E32" i="78"/>
  <c r="F32" i="78" s="1"/>
  <c r="E23" i="78"/>
  <c r="F23" i="78" s="1"/>
  <c r="E15" i="78"/>
  <c r="E14" i="78"/>
  <c r="F14" i="78" s="1"/>
  <c r="E13" i="78"/>
  <c r="E24" i="78"/>
  <c r="F24" i="78" s="1"/>
  <c r="E26" i="78"/>
  <c r="F26" i="78" s="1"/>
  <c r="E25" i="78"/>
  <c r="F25" i="78" s="1"/>
  <c r="F17" i="78"/>
  <c r="E34" i="78" l="1"/>
  <c r="F34" i="78" s="1"/>
  <c r="E37" i="78"/>
  <c r="F37" i="78" s="1"/>
  <c r="E35" i="78"/>
  <c r="F35" i="78" s="1"/>
  <c r="E36" i="78"/>
  <c r="F36" i="78" s="1"/>
  <c r="G60" i="37" l="1"/>
  <c r="H60" i="37"/>
  <c r="J60" i="37"/>
  <c r="K60" i="37"/>
  <c r="F60" i="37"/>
  <c r="H60" i="14"/>
  <c r="J60" i="14"/>
  <c r="K60" i="14"/>
  <c r="F60" i="14"/>
  <c r="I60" i="14"/>
  <c r="G60" i="38"/>
  <c r="H60" i="38"/>
  <c r="I60" i="38"/>
  <c r="J60" i="38"/>
  <c r="K60" i="38"/>
  <c r="F60" i="38"/>
  <c r="K52" i="37"/>
  <c r="J52" i="37"/>
  <c r="I52" i="37"/>
  <c r="H52" i="37"/>
  <c r="G52" i="37"/>
  <c r="I52" i="14"/>
  <c r="K52" i="14"/>
  <c r="J52" i="14"/>
  <c r="H52" i="14"/>
  <c r="G52" i="14"/>
  <c r="I52" i="38"/>
  <c r="F52" i="38"/>
  <c r="K52" i="38"/>
  <c r="J52" i="38"/>
  <c r="H52" i="38"/>
  <c r="F52" i="37"/>
  <c r="F52" i="14"/>
  <c r="D15" i="38" l="1"/>
  <c r="D24" i="37"/>
  <c r="D24" i="38"/>
  <c r="D15" i="14"/>
  <c r="D15" i="37"/>
  <c r="D24" i="14"/>
  <c r="E60" i="38"/>
  <c r="G60" i="14"/>
  <c r="E60" i="14" s="1"/>
  <c r="I60" i="37"/>
  <c r="E60" i="37" s="1"/>
  <c r="E52" i="37"/>
  <c r="G52" i="38"/>
  <c r="E52" i="38" s="1"/>
  <c r="E52" i="14"/>
  <c r="J14" i="37" l="1"/>
  <c r="J16" i="37"/>
  <c r="J17" i="37"/>
  <c r="J18" i="37"/>
  <c r="J19" i="37"/>
  <c r="J20" i="37"/>
  <c r="J21" i="37"/>
  <c r="J22" i="37"/>
  <c r="J23" i="37"/>
  <c r="J25" i="37"/>
  <c r="J26" i="37"/>
  <c r="J27" i="37"/>
  <c r="J28" i="37"/>
  <c r="J29" i="37"/>
  <c r="J30" i="37"/>
  <c r="J31" i="37"/>
  <c r="J32" i="37"/>
  <c r="J33" i="37"/>
  <c r="J34" i="37"/>
  <c r="J35" i="37"/>
  <c r="J36" i="37"/>
  <c r="J37" i="37"/>
  <c r="J38" i="37"/>
  <c r="J39" i="37"/>
  <c r="J40" i="37"/>
  <c r="J41" i="37"/>
  <c r="J42" i="37"/>
  <c r="J14" i="14"/>
  <c r="J16" i="14"/>
  <c r="J17" i="14"/>
  <c r="J18" i="14"/>
  <c r="J19" i="14"/>
  <c r="J20" i="14"/>
  <c r="J21" i="14"/>
  <c r="J22" i="14"/>
  <c r="J23" i="14"/>
  <c r="J25" i="14"/>
  <c r="J26" i="14"/>
  <c r="J27" i="14"/>
  <c r="J28" i="14"/>
  <c r="J29" i="14"/>
  <c r="J30" i="14"/>
  <c r="J31" i="14"/>
  <c r="J32" i="14"/>
  <c r="J33" i="14"/>
  <c r="J34" i="14"/>
  <c r="J35" i="14"/>
  <c r="J36" i="14"/>
  <c r="J37" i="14"/>
  <c r="J38" i="14"/>
  <c r="J39" i="14"/>
  <c r="J40" i="14"/>
  <c r="J41" i="14"/>
  <c r="J42" i="14"/>
  <c r="J14" i="38"/>
  <c r="J16" i="38"/>
  <c r="J17" i="38"/>
  <c r="J18" i="38"/>
  <c r="J19" i="38"/>
  <c r="J20" i="38"/>
  <c r="J21" i="38"/>
  <c r="J22" i="38"/>
  <c r="J23" i="38"/>
  <c r="J25" i="38"/>
  <c r="J26" i="38"/>
  <c r="J27" i="38"/>
  <c r="J28" i="38"/>
  <c r="J29" i="38"/>
  <c r="J30" i="38"/>
  <c r="J31" i="38"/>
  <c r="J32" i="38"/>
  <c r="J33" i="38"/>
  <c r="J34" i="38"/>
  <c r="J35" i="38"/>
  <c r="J36" i="38"/>
  <c r="J37" i="38"/>
  <c r="J38" i="38"/>
  <c r="J39" i="38"/>
  <c r="J40" i="38"/>
  <c r="J41" i="38"/>
  <c r="J42" i="38"/>
  <c r="J12" i="37"/>
  <c r="J12" i="14"/>
  <c r="J12" i="38"/>
  <c r="J10" i="37" l="1"/>
  <c r="J10" i="14"/>
  <c r="J10" i="38"/>
  <c r="F88" i="37" l="1"/>
  <c r="G88" i="37"/>
  <c r="H88" i="37"/>
  <c r="I88" i="37"/>
  <c r="J88" i="37"/>
  <c r="K88" i="37"/>
  <c r="F89" i="37"/>
  <c r="G89" i="37"/>
  <c r="H89" i="37"/>
  <c r="I89" i="37"/>
  <c r="J89" i="37"/>
  <c r="K89" i="37"/>
  <c r="F90" i="37"/>
  <c r="G90" i="37"/>
  <c r="H90" i="37"/>
  <c r="I90" i="37"/>
  <c r="J90" i="37"/>
  <c r="K90" i="37"/>
  <c r="F91" i="37"/>
  <c r="G91" i="37"/>
  <c r="H91" i="37"/>
  <c r="I91" i="37"/>
  <c r="J91" i="37"/>
  <c r="K91" i="37"/>
  <c r="F88" i="14"/>
  <c r="G88" i="14"/>
  <c r="H88" i="14"/>
  <c r="I88" i="14"/>
  <c r="J88" i="14"/>
  <c r="K88" i="14"/>
  <c r="F89" i="14"/>
  <c r="G89" i="14"/>
  <c r="H89" i="14"/>
  <c r="I89" i="14"/>
  <c r="J89" i="14"/>
  <c r="K89" i="14"/>
  <c r="F90" i="14"/>
  <c r="G90" i="14"/>
  <c r="H90" i="14"/>
  <c r="I90" i="14"/>
  <c r="J90" i="14"/>
  <c r="K90" i="14"/>
  <c r="F91" i="14"/>
  <c r="G91" i="14"/>
  <c r="H91" i="14"/>
  <c r="I91" i="14"/>
  <c r="J91" i="14"/>
  <c r="K91" i="14"/>
  <c r="F88" i="38"/>
  <c r="G88" i="38"/>
  <c r="H88" i="38"/>
  <c r="I88" i="38"/>
  <c r="J88" i="38"/>
  <c r="K88" i="38"/>
  <c r="F89" i="38"/>
  <c r="G89" i="38"/>
  <c r="H89" i="38"/>
  <c r="I89" i="38"/>
  <c r="J89" i="38"/>
  <c r="K89" i="38"/>
  <c r="F90" i="38"/>
  <c r="G90" i="38"/>
  <c r="H90" i="38"/>
  <c r="I90" i="38"/>
  <c r="J90" i="38"/>
  <c r="K90" i="38"/>
  <c r="F91" i="38"/>
  <c r="G91" i="38"/>
  <c r="H91" i="38"/>
  <c r="I91" i="38"/>
  <c r="J91" i="38"/>
  <c r="K91" i="38"/>
  <c r="E89" i="38" l="1"/>
  <c r="E88" i="38"/>
  <c r="E90" i="14"/>
  <c r="E91" i="38"/>
  <c r="E91" i="14"/>
  <c r="E88" i="14"/>
  <c r="E88" i="37"/>
  <c r="E90" i="37"/>
  <c r="E90" i="38"/>
  <c r="E89" i="14"/>
  <c r="E91" i="37"/>
  <c r="E89" i="37"/>
  <c r="F99" i="14" l="1"/>
  <c r="K99" i="37"/>
  <c r="J99" i="37"/>
  <c r="H99" i="37"/>
  <c r="G99" i="37"/>
  <c r="K99" i="14"/>
  <c r="J99" i="14"/>
  <c r="I99" i="14"/>
  <c r="H99" i="14"/>
  <c r="G99" i="14"/>
  <c r="K99" i="38"/>
  <c r="J99" i="38"/>
  <c r="H99" i="38"/>
  <c r="G99" i="38"/>
  <c r="D32" i="14" l="1"/>
  <c r="E99" i="14"/>
  <c r="F99" i="38" l="1"/>
  <c r="I99" i="38"/>
  <c r="D32" i="38" l="1"/>
  <c r="E99" i="38"/>
  <c r="K94" i="38" l="1"/>
  <c r="J94" i="38"/>
  <c r="I94" i="38"/>
  <c r="H94" i="38"/>
  <c r="G94" i="38"/>
  <c r="F94" i="38"/>
  <c r="K93" i="38"/>
  <c r="J93" i="38"/>
  <c r="I93" i="38"/>
  <c r="H93" i="38"/>
  <c r="G93" i="38"/>
  <c r="F93" i="38"/>
  <c r="K92" i="38"/>
  <c r="J92" i="38"/>
  <c r="I92" i="38"/>
  <c r="H92" i="38"/>
  <c r="G92" i="38"/>
  <c r="F92" i="38"/>
  <c r="K87" i="38"/>
  <c r="J87" i="38"/>
  <c r="I87" i="38"/>
  <c r="H87" i="38"/>
  <c r="G87" i="38"/>
  <c r="F87" i="38"/>
  <c r="K86" i="38"/>
  <c r="J86" i="38"/>
  <c r="I86" i="38"/>
  <c r="H86" i="38"/>
  <c r="G86" i="38"/>
  <c r="F86" i="38"/>
  <c r="K85" i="38"/>
  <c r="J85" i="38"/>
  <c r="I85" i="38"/>
  <c r="H85" i="38"/>
  <c r="G85" i="38"/>
  <c r="F85" i="38"/>
  <c r="K84" i="38"/>
  <c r="J84" i="38"/>
  <c r="I84" i="38"/>
  <c r="H84" i="38"/>
  <c r="G84" i="38"/>
  <c r="F84" i="38"/>
  <c r="K83" i="38"/>
  <c r="J83" i="38"/>
  <c r="I83" i="38"/>
  <c r="H83" i="38"/>
  <c r="G83" i="38"/>
  <c r="F83" i="38"/>
  <c r="K82" i="38"/>
  <c r="J82" i="38"/>
  <c r="I82" i="38"/>
  <c r="H82" i="38"/>
  <c r="G82" i="38"/>
  <c r="F82" i="38"/>
  <c r="K81" i="38"/>
  <c r="J81" i="38"/>
  <c r="I81" i="38"/>
  <c r="H81" i="38"/>
  <c r="G81" i="38"/>
  <c r="F81" i="38"/>
  <c r="K80" i="38"/>
  <c r="J80" i="38"/>
  <c r="I80" i="38"/>
  <c r="H80" i="38"/>
  <c r="G80" i="38"/>
  <c r="F80" i="38"/>
  <c r="K79" i="38"/>
  <c r="J79" i="38"/>
  <c r="I79" i="38"/>
  <c r="H79" i="38"/>
  <c r="G79" i="38"/>
  <c r="F79" i="38"/>
  <c r="K78" i="38"/>
  <c r="J78" i="38"/>
  <c r="I78" i="38"/>
  <c r="H78" i="38"/>
  <c r="G78" i="38"/>
  <c r="F78" i="38"/>
  <c r="K77" i="38"/>
  <c r="J77" i="38"/>
  <c r="I77" i="38"/>
  <c r="H77" i="38"/>
  <c r="G77" i="38"/>
  <c r="F77" i="38"/>
  <c r="K76" i="38"/>
  <c r="J76" i="38"/>
  <c r="I76" i="38"/>
  <c r="H76" i="38"/>
  <c r="G76" i="38"/>
  <c r="F76" i="38"/>
  <c r="K75" i="38"/>
  <c r="J75" i="38"/>
  <c r="I75" i="38"/>
  <c r="H75" i="38"/>
  <c r="G75" i="38"/>
  <c r="F75" i="38"/>
  <c r="K74" i="38"/>
  <c r="J74" i="38"/>
  <c r="I74" i="38"/>
  <c r="H74" i="38"/>
  <c r="G74" i="38"/>
  <c r="F74" i="38"/>
  <c r="K73" i="38"/>
  <c r="J73" i="38"/>
  <c r="I73" i="38"/>
  <c r="H73" i="38"/>
  <c r="G73" i="38"/>
  <c r="F73" i="38"/>
  <c r="K72" i="38"/>
  <c r="J72" i="38"/>
  <c r="I72" i="38"/>
  <c r="H72" i="38"/>
  <c r="G72" i="38"/>
  <c r="F72" i="38"/>
  <c r="K71" i="38"/>
  <c r="J71" i="38"/>
  <c r="I71" i="38"/>
  <c r="H71" i="38"/>
  <c r="G71" i="38"/>
  <c r="F71" i="38"/>
  <c r="K70" i="38"/>
  <c r="J70" i="38"/>
  <c r="I70" i="38"/>
  <c r="H70" i="38"/>
  <c r="G70" i="38"/>
  <c r="F70" i="38"/>
  <c r="K69" i="38"/>
  <c r="J69" i="38"/>
  <c r="I69" i="38"/>
  <c r="H69" i="38"/>
  <c r="G69" i="38"/>
  <c r="F69" i="38"/>
  <c r="K68" i="38"/>
  <c r="J68" i="38"/>
  <c r="I68" i="38"/>
  <c r="H68" i="38"/>
  <c r="G68" i="38"/>
  <c r="F68" i="38"/>
  <c r="K67" i="38"/>
  <c r="J67" i="38"/>
  <c r="I67" i="38"/>
  <c r="H67" i="38"/>
  <c r="G67" i="38"/>
  <c r="F67" i="38"/>
  <c r="K66" i="38"/>
  <c r="J66" i="38"/>
  <c r="I66" i="38"/>
  <c r="H66" i="38"/>
  <c r="G66" i="38"/>
  <c r="F66" i="38"/>
  <c r="K65" i="38"/>
  <c r="J65" i="38"/>
  <c r="I65" i="38"/>
  <c r="H65" i="38"/>
  <c r="G65" i="38"/>
  <c r="F65" i="38"/>
  <c r="K64" i="38"/>
  <c r="J64" i="38"/>
  <c r="I64" i="38"/>
  <c r="H64" i="38"/>
  <c r="G64" i="38"/>
  <c r="F64" i="38"/>
  <c r="K63" i="38"/>
  <c r="J63" i="38"/>
  <c r="I63" i="38"/>
  <c r="H63" i="38"/>
  <c r="G63" i="38"/>
  <c r="F63" i="38"/>
  <c r="K62" i="38"/>
  <c r="J62" i="38"/>
  <c r="I62" i="38"/>
  <c r="H62" i="38"/>
  <c r="G62" i="38"/>
  <c r="F62" i="38"/>
  <c r="K61" i="38"/>
  <c r="J61" i="38"/>
  <c r="I61" i="38"/>
  <c r="H61" i="38"/>
  <c r="G61" i="38"/>
  <c r="F61" i="38"/>
  <c r="K59" i="38"/>
  <c r="J59" i="38"/>
  <c r="I59" i="38"/>
  <c r="H59" i="38"/>
  <c r="G59" i="38"/>
  <c r="F59" i="38"/>
  <c r="K58" i="38"/>
  <c r="J58" i="38"/>
  <c r="I58" i="38"/>
  <c r="H58" i="38"/>
  <c r="G58" i="38"/>
  <c r="F58" i="38"/>
  <c r="K57" i="38"/>
  <c r="J57" i="38"/>
  <c r="I57" i="38"/>
  <c r="H57" i="38"/>
  <c r="G57" i="38"/>
  <c r="F57" i="38"/>
  <c r="K56" i="38"/>
  <c r="J56" i="38"/>
  <c r="I56" i="38"/>
  <c r="H56" i="38"/>
  <c r="G56" i="38"/>
  <c r="F56" i="38"/>
  <c r="K55" i="38"/>
  <c r="J55" i="38"/>
  <c r="I55" i="38"/>
  <c r="H55" i="38"/>
  <c r="G55" i="38"/>
  <c r="F55" i="38"/>
  <c r="K54" i="38"/>
  <c r="J54" i="38"/>
  <c r="I54" i="38"/>
  <c r="H54" i="38"/>
  <c r="G54" i="38"/>
  <c r="F54" i="38"/>
  <c r="K53" i="38"/>
  <c r="J53" i="38"/>
  <c r="I53" i="38"/>
  <c r="H53" i="38"/>
  <c r="G53" i="38"/>
  <c r="F53" i="38"/>
  <c r="K51" i="38"/>
  <c r="J51" i="38"/>
  <c r="I51" i="38"/>
  <c r="H51" i="38"/>
  <c r="G51" i="38"/>
  <c r="F51" i="38"/>
  <c r="K94" i="37"/>
  <c r="J94" i="37"/>
  <c r="H94" i="37"/>
  <c r="G94" i="37"/>
  <c r="K93" i="37"/>
  <c r="J93" i="37"/>
  <c r="H93" i="37"/>
  <c r="G93" i="37"/>
  <c r="K92" i="37"/>
  <c r="J92" i="37"/>
  <c r="H92" i="37"/>
  <c r="G92" i="37"/>
  <c r="K87" i="37"/>
  <c r="J87" i="37"/>
  <c r="H87" i="37"/>
  <c r="G87" i="37"/>
  <c r="K86" i="37"/>
  <c r="J86" i="37"/>
  <c r="H86" i="37"/>
  <c r="G86" i="37"/>
  <c r="K85" i="37"/>
  <c r="J85" i="37"/>
  <c r="H85" i="37"/>
  <c r="G85" i="37"/>
  <c r="K84" i="37"/>
  <c r="J84" i="37"/>
  <c r="H84" i="37"/>
  <c r="G84" i="37"/>
  <c r="K83" i="37"/>
  <c r="J83" i="37"/>
  <c r="H83" i="37"/>
  <c r="G83" i="37"/>
  <c r="K82" i="37"/>
  <c r="J82" i="37"/>
  <c r="H82" i="37"/>
  <c r="G82" i="37"/>
  <c r="K81" i="37"/>
  <c r="J81" i="37"/>
  <c r="H81" i="37"/>
  <c r="G81" i="37"/>
  <c r="K80" i="37"/>
  <c r="J80" i="37"/>
  <c r="H80" i="37"/>
  <c r="G80" i="37"/>
  <c r="K79" i="37"/>
  <c r="J79" i="37"/>
  <c r="H79" i="37"/>
  <c r="G79" i="37"/>
  <c r="K78" i="37"/>
  <c r="J78" i="37"/>
  <c r="H78" i="37"/>
  <c r="G78" i="37"/>
  <c r="K77" i="37"/>
  <c r="J77" i="37"/>
  <c r="H77" i="37"/>
  <c r="G77" i="37"/>
  <c r="K76" i="37"/>
  <c r="J76" i="37"/>
  <c r="H76" i="37"/>
  <c r="G76" i="37"/>
  <c r="K75" i="37"/>
  <c r="J75" i="37"/>
  <c r="H75" i="37"/>
  <c r="G75" i="37"/>
  <c r="K74" i="37"/>
  <c r="J74" i="37"/>
  <c r="H74" i="37"/>
  <c r="G74" i="37"/>
  <c r="K73" i="37"/>
  <c r="J73" i="37"/>
  <c r="H73" i="37"/>
  <c r="G73" i="37"/>
  <c r="K72" i="37"/>
  <c r="J72" i="37"/>
  <c r="H72" i="37"/>
  <c r="G72" i="37"/>
  <c r="K71" i="37"/>
  <c r="J71" i="37"/>
  <c r="H71" i="37"/>
  <c r="G71" i="37"/>
  <c r="K70" i="37"/>
  <c r="J70" i="37"/>
  <c r="H70" i="37"/>
  <c r="G70" i="37"/>
  <c r="K69" i="37"/>
  <c r="J69" i="37"/>
  <c r="H69" i="37"/>
  <c r="G69" i="37"/>
  <c r="K68" i="37"/>
  <c r="J68" i="37"/>
  <c r="H68" i="37"/>
  <c r="G68" i="37"/>
  <c r="K67" i="37"/>
  <c r="J67" i="37"/>
  <c r="H67" i="37"/>
  <c r="G67" i="37"/>
  <c r="K66" i="37"/>
  <c r="J66" i="37"/>
  <c r="H66" i="37"/>
  <c r="G66" i="37"/>
  <c r="K65" i="37"/>
  <c r="J65" i="37"/>
  <c r="H65" i="37"/>
  <c r="G65" i="37"/>
  <c r="K64" i="37"/>
  <c r="J64" i="37"/>
  <c r="H64" i="37"/>
  <c r="G64" i="37"/>
  <c r="K63" i="37"/>
  <c r="J63" i="37"/>
  <c r="H63" i="37"/>
  <c r="G63" i="37"/>
  <c r="K62" i="37"/>
  <c r="J62" i="37"/>
  <c r="H62" i="37"/>
  <c r="G62" i="37"/>
  <c r="K61" i="37"/>
  <c r="J61" i="37"/>
  <c r="H61" i="37"/>
  <c r="G61" i="37"/>
  <c r="K59" i="37"/>
  <c r="J59" i="37"/>
  <c r="H59" i="37"/>
  <c r="G59" i="37"/>
  <c r="K58" i="37"/>
  <c r="J58" i="37"/>
  <c r="H58" i="37"/>
  <c r="G58" i="37"/>
  <c r="K57" i="37"/>
  <c r="J57" i="37"/>
  <c r="H57" i="37"/>
  <c r="G57" i="37"/>
  <c r="K56" i="37"/>
  <c r="J56" i="37"/>
  <c r="H56" i="37"/>
  <c r="G56" i="37"/>
  <c r="K55" i="37"/>
  <c r="J55" i="37"/>
  <c r="H55" i="37"/>
  <c r="G55" i="37"/>
  <c r="K54" i="37"/>
  <c r="J54" i="37"/>
  <c r="H54" i="37"/>
  <c r="G54" i="37"/>
  <c r="K53" i="37"/>
  <c r="J53" i="37"/>
  <c r="H53" i="37"/>
  <c r="G53" i="37"/>
  <c r="K51" i="37"/>
  <c r="J51" i="37"/>
  <c r="H51" i="37"/>
  <c r="G51" i="37"/>
  <c r="D14" i="38" l="1"/>
  <c r="D13" i="38" s="1"/>
  <c r="D16" i="38"/>
  <c r="D19" i="38"/>
  <c r="D22" i="38"/>
  <c r="D25" i="38"/>
  <c r="D29" i="38"/>
  <c r="D34" i="38"/>
  <c r="D36" i="38"/>
  <c r="D38" i="38"/>
  <c r="D40" i="38"/>
  <c r="D12" i="38"/>
  <c r="D18" i="38"/>
  <c r="D21" i="38"/>
  <c r="D23" i="38"/>
  <c r="D26" i="38"/>
  <c r="D28" i="38"/>
  <c r="D30" i="38"/>
  <c r="D35" i="38"/>
  <c r="D37" i="38"/>
  <c r="D41" i="38"/>
  <c r="D42" i="38"/>
  <c r="E42" i="38"/>
  <c r="E58" i="38"/>
  <c r="E67" i="38"/>
  <c r="E71" i="38"/>
  <c r="E79" i="38"/>
  <c r="E81" i="38"/>
  <c r="E83" i="38"/>
  <c r="E84" i="38"/>
  <c r="E92" i="38"/>
  <c r="E66" i="38"/>
  <c r="E56" i="38"/>
  <c r="E51" i="38"/>
  <c r="E75" i="38"/>
  <c r="E77" i="38"/>
  <c r="E86" i="38"/>
  <c r="E73" i="38"/>
  <c r="E55" i="38"/>
  <c r="E57" i="38"/>
  <c r="E59" i="38"/>
  <c r="E54" i="38"/>
  <c r="E74" i="38"/>
  <c r="E63" i="38"/>
  <c r="E65" i="38"/>
  <c r="E69" i="38"/>
  <c r="E78" i="38"/>
  <c r="E94" i="38"/>
  <c r="E61" i="38"/>
  <c r="E85" i="38"/>
  <c r="E87" i="38"/>
  <c r="E93" i="38"/>
  <c r="E64" i="38"/>
  <c r="E68" i="38"/>
  <c r="E70" i="38"/>
  <c r="E62" i="38"/>
  <c r="E72" i="38"/>
  <c r="E76" i="38"/>
  <c r="E80" i="38"/>
  <c r="E82" i="38"/>
  <c r="E53" i="38"/>
  <c r="D17" i="38" l="1"/>
  <c r="D20" i="38"/>
  <c r="D27" i="38"/>
  <c r="D31" i="38" s="1"/>
  <c r="D33" i="38"/>
  <c r="E24" i="38"/>
  <c r="F24" i="38" s="1"/>
  <c r="E26" i="38"/>
  <c r="F26" i="38" s="1"/>
  <c r="E14" i="38"/>
  <c r="F14" i="38" s="1"/>
  <c r="E13" i="38"/>
  <c r="E15" i="38"/>
  <c r="E16" i="38"/>
  <c r="F16" i="38" s="1"/>
  <c r="F42" i="38"/>
  <c r="E41" i="38"/>
  <c r="F41" i="38" s="1"/>
  <c r="E20" i="38"/>
  <c r="E22" i="38"/>
  <c r="F22" i="38" s="1"/>
  <c r="E21" i="38"/>
  <c r="F21" i="38" s="1"/>
  <c r="E17" i="38"/>
  <c r="E19" i="38"/>
  <c r="F19" i="38" s="1"/>
  <c r="E18" i="38"/>
  <c r="F18" i="38" s="1"/>
  <c r="E25" i="38"/>
  <c r="F20" i="38" l="1"/>
  <c r="E23" i="38"/>
  <c r="F23" i="38" s="1"/>
  <c r="E33" i="38"/>
  <c r="F33" i="38" s="1"/>
  <c r="E40" i="38"/>
  <c r="F40" i="38" s="1"/>
  <c r="E32" i="38"/>
  <c r="F32" i="38" s="1"/>
  <c r="E34" i="38"/>
  <c r="F34" i="38" s="1"/>
  <c r="E35" i="38"/>
  <c r="F35" i="38" s="1"/>
  <c r="E36" i="38"/>
  <c r="F36" i="38" s="1"/>
  <c r="E37" i="38"/>
  <c r="F37" i="38" s="1"/>
  <c r="F25" i="38"/>
  <c r="F17" i="38"/>
  <c r="H53" i="14" l="1"/>
  <c r="I53" i="14"/>
  <c r="H54" i="14"/>
  <c r="I54" i="14"/>
  <c r="H55" i="14"/>
  <c r="I55" i="14"/>
  <c r="H56" i="14"/>
  <c r="I56" i="14"/>
  <c r="H57" i="14"/>
  <c r="I57" i="14"/>
  <c r="H58" i="14"/>
  <c r="I58" i="14"/>
  <c r="H59" i="14"/>
  <c r="I59" i="14"/>
  <c r="H61" i="14"/>
  <c r="I61" i="14"/>
  <c r="H62" i="14"/>
  <c r="I62" i="14"/>
  <c r="H63" i="14"/>
  <c r="I63" i="14"/>
  <c r="H64" i="14"/>
  <c r="I64" i="14"/>
  <c r="H65" i="14"/>
  <c r="I65" i="14"/>
  <c r="H66" i="14"/>
  <c r="I66" i="14"/>
  <c r="H67" i="14"/>
  <c r="I67" i="14"/>
  <c r="H68" i="14"/>
  <c r="I68" i="14"/>
  <c r="H69" i="14"/>
  <c r="I69" i="14"/>
  <c r="H70" i="14"/>
  <c r="I70" i="14"/>
  <c r="H71" i="14"/>
  <c r="I71" i="14"/>
  <c r="H72" i="14"/>
  <c r="I72" i="14"/>
  <c r="H73" i="14"/>
  <c r="I73" i="14"/>
  <c r="H74" i="14"/>
  <c r="I74" i="14"/>
  <c r="H75" i="14"/>
  <c r="I75" i="14"/>
  <c r="H76" i="14"/>
  <c r="I76" i="14"/>
  <c r="H77" i="14"/>
  <c r="I77" i="14"/>
  <c r="H78" i="14"/>
  <c r="I78" i="14"/>
  <c r="H79" i="14"/>
  <c r="I79" i="14"/>
  <c r="H80" i="14"/>
  <c r="I80" i="14"/>
  <c r="H81" i="14"/>
  <c r="I81" i="14"/>
  <c r="H82" i="14"/>
  <c r="I82" i="14"/>
  <c r="H83" i="14"/>
  <c r="I83" i="14"/>
  <c r="H84" i="14"/>
  <c r="I84" i="14"/>
  <c r="H85" i="14"/>
  <c r="I85" i="14"/>
  <c r="H86" i="14"/>
  <c r="I86" i="14"/>
  <c r="H87" i="14"/>
  <c r="I87" i="14"/>
  <c r="H92" i="14"/>
  <c r="I92" i="14"/>
  <c r="H93" i="14"/>
  <c r="I93" i="14"/>
  <c r="H94" i="14"/>
  <c r="I94" i="14"/>
  <c r="I51" i="14"/>
  <c r="H51" i="14"/>
  <c r="K94" i="14"/>
  <c r="J94" i="14"/>
  <c r="G94" i="14"/>
  <c r="F94" i="14"/>
  <c r="K93" i="14"/>
  <c r="J93" i="14"/>
  <c r="G93" i="14"/>
  <c r="F93" i="14"/>
  <c r="K92" i="14"/>
  <c r="J92" i="14"/>
  <c r="G92" i="14"/>
  <c r="F92" i="14"/>
  <c r="K87" i="14"/>
  <c r="J87" i="14"/>
  <c r="G87" i="14"/>
  <c r="F87" i="14"/>
  <c r="K86" i="14"/>
  <c r="J86" i="14"/>
  <c r="G86" i="14"/>
  <c r="F86" i="14"/>
  <c r="K85" i="14"/>
  <c r="J85" i="14"/>
  <c r="G85" i="14"/>
  <c r="F85" i="14"/>
  <c r="K84" i="14"/>
  <c r="J84" i="14"/>
  <c r="G84" i="14"/>
  <c r="F84" i="14"/>
  <c r="K83" i="14"/>
  <c r="J83" i="14"/>
  <c r="G83" i="14"/>
  <c r="F83" i="14"/>
  <c r="K82" i="14"/>
  <c r="J82" i="14"/>
  <c r="G82" i="14"/>
  <c r="F82" i="14"/>
  <c r="K81" i="14"/>
  <c r="J81" i="14"/>
  <c r="G81" i="14"/>
  <c r="F81" i="14"/>
  <c r="K80" i="14"/>
  <c r="J80" i="14"/>
  <c r="G80" i="14"/>
  <c r="F80" i="14"/>
  <c r="K79" i="14"/>
  <c r="J79" i="14"/>
  <c r="G79" i="14"/>
  <c r="F79" i="14"/>
  <c r="K78" i="14"/>
  <c r="J78" i="14"/>
  <c r="G78" i="14"/>
  <c r="F78" i="14"/>
  <c r="K77" i="14"/>
  <c r="J77" i="14"/>
  <c r="G77" i="14"/>
  <c r="F77" i="14"/>
  <c r="K76" i="14"/>
  <c r="J76" i="14"/>
  <c r="G76" i="14"/>
  <c r="F76" i="14"/>
  <c r="K75" i="14"/>
  <c r="J75" i="14"/>
  <c r="G75" i="14"/>
  <c r="F75" i="14"/>
  <c r="K74" i="14"/>
  <c r="J74" i="14"/>
  <c r="G74" i="14"/>
  <c r="F74" i="14"/>
  <c r="K73" i="14"/>
  <c r="J73" i="14"/>
  <c r="G73" i="14"/>
  <c r="F73" i="14"/>
  <c r="K72" i="14"/>
  <c r="J72" i="14"/>
  <c r="G72" i="14"/>
  <c r="F72" i="14"/>
  <c r="K71" i="14"/>
  <c r="J71" i="14"/>
  <c r="G71" i="14"/>
  <c r="F71" i="14"/>
  <c r="K70" i="14"/>
  <c r="J70" i="14"/>
  <c r="G70" i="14"/>
  <c r="F70" i="14"/>
  <c r="K69" i="14"/>
  <c r="J69" i="14"/>
  <c r="G69" i="14"/>
  <c r="F69" i="14"/>
  <c r="K68" i="14"/>
  <c r="J68" i="14"/>
  <c r="G68" i="14"/>
  <c r="F68" i="14"/>
  <c r="K67" i="14"/>
  <c r="J67" i="14"/>
  <c r="G67" i="14"/>
  <c r="F67" i="14"/>
  <c r="K66" i="14"/>
  <c r="J66" i="14"/>
  <c r="G66" i="14"/>
  <c r="F66" i="14"/>
  <c r="K65" i="14"/>
  <c r="J65" i="14"/>
  <c r="G65" i="14"/>
  <c r="F65" i="14"/>
  <c r="K64" i="14"/>
  <c r="J64" i="14"/>
  <c r="G64" i="14"/>
  <c r="F64" i="14"/>
  <c r="K63" i="14"/>
  <c r="J63" i="14"/>
  <c r="G63" i="14"/>
  <c r="F63" i="14"/>
  <c r="K62" i="14"/>
  <c r="J62" i="14"/>
  <c r="G62" i="14"/>
  <c r="F62" i="14"/>
  <c r="K61" i="14"/>
  <c r="J61" i="14"/>
  <c r="G61" i="14"/>
  <c r="F61" i="14"/>
  <c r="K59" i="14"/>
  <c r="J59" i="14"/>
  <c r="G59" i="14"/>
  <c r="F59" i="14"/>
  <c r="K58" i="14"/>
  <c r="J58" i="14"/>
  <c r="G58" i="14"/>
  <c r="F58" i="14"/>
  <c r="K57" i="14"/>
  <c r="J57" i="14"/>
  <c r="G57" i="14"/>
  <c r="F57" i="14"/>
  <c r="K56" i="14"/>
  <c r="J56" i="14"/>
  <c r="G56" i="14"/>
  <c r="F56" i="14"/>
  <c r="K55" i="14"/>
  <c r="J55" i="14"/>
  <c r="G55" i="14"/>
  <c r="F55" i="14"/>
  <c r="K54" i="14"/>
  <c r="J54" i="14"/>
  <c r="G54" i="14"/>
  <c r="F54" i="14"/>
  <c r="K53" i="14"/>
  <c r="J53" i="14"/>
  <c r="G53" i="14"/>
  <c r="F53" i="14"/>
  <c r="K51" i="14"/>
  <c r="J51" i="14"/>
  <c r="G51" i="14"/>
  <c r="F51" i="14"/>
  <c r="D26" i="14" l="1"/>
  <c r="D22" i="14"/>
  <c r="D38" i="14"/>
  <c r="D14" i="14"/>
  <c r="D13" i="14" s="1"/>
  <c r="D35" i="14"/>
  <c r="D30" i="14"/>
  <c r="D36" i="14"/>
  <c r="D42" i="14"/>
  <c r="D23" i="14"/>
  <c r="D19" i="14"/>
  <c r="D12" i="14"/>
  <c r="D21" i="14"/>
  <c r="D28" i="14"/>
  <c r="D34" i="14"/>
  <c r="D37" i="14"/>
  <c r="D41" i="14"/>
  <c r="E42" i="14" s="1"/>
  <c r="D16" i="14"/>
  <c r="D25" i="14"/>
  <c r="D18" i="14"/>
  <c r="D29" i="14"/>
  <c r="D40" i="14"/>
  <c r="E54" i="14"/>
  <c r="E67" i="14"/>
  <c r="E68" i="14"/>
  <c r="E65" i="14"/>
  <c r="E58" i="14"/>
  <c r="E86" i="14"/>
  <c r="E77" i="14"/>
  <c r="E93" i="14"/>
  <c r="E71" i="14"/>
  <c r="E53" i="14"/>
  <c r="E66" i="14"/>
  <c r="E72" i="14"/>
  <c r="E78" i="14"/>
  <c r="E84" i="14"/>
  <c r="E59" i="14"/>
  <c r="E63" i="14"/>
  <c r="E57" i="14"/>
  <c r="E73" i="14"/>
  <c r="E92" i="14"/>
  <c r="E79" i="14"/>
  <c r="E69" i="14"/>
  <c r="E94" i="14"/>
  <c r="E51" i="14"/>
  <c r="E80" i="14"/>
  <c r="E83" i="14"/>
  <c r="E55" i="14"/>
  <c r="E64" i="14"/>
  <c r="E70" i="14"/>
  <c r="E75" i="14"/>
  <c r="E62" i="14"/>
  <c r="E81" i="14"/>
  <c r="E56" i="14"/>
  <c r="E76" i="14"/>
  <c r="E87" i="14"/>
  <c r="E82" i="14"/>
  <c r="E74" i="14"/>
  <c r="E85" i="14"/>
  <c r="E61" i="14"/>
  <c r="D17" i="14" l="1"/>
  <c r="D20" i="14"/>
  <c r="D27" i="14"/>
  <c r="D31" i="14" s="1"/>
  <c r="D33" i="14"/>
  <c r="E24" i="14"/>
  <c r="F24" i="14" s="1"/>
  <c r="E26" i="14"/>
  <c r="F26" i="14" s="1"/>
  <c r="E13" i="14"/>
  <c r="E15" i="14"/>
  <c r="E16" i="14"/>
  <c r="F16" i="14" s="1"/>
  <c r="F42" i="14"/>
  <c r="E41" i="14"/>
  <c r="F41" i="14" s="1"/>
  <c r="E14" i="14"/>
  <c r="F14" i="14" s="1"/>
  <c r="E25" i="14"/>
  <c r="E22" i="14"/>
  <c r="F22" i="14" s="1"/>
  <c r="E21" i="14"/>
  <c r="F21" i="14" s="1"/>
  <c r="E20" i="14"/>
  <c r="E19" i="14"/>
  <c r="F19" i="14" s="1"/>
  <c r="E18" i="14"/>
  <c r="F18" i="14" s="1"/>
  <c r="E17" i="14"/>
  <c r="F17" i="14" l="1"/>
  <c r="F20" i="14"/>
  <c r="E33" i="14"/>
  <c r="F33" i="14" s="1"/>
  <c r="E40" i="14"/>
  <c r="F40" i="14" s="1"/>
  <c r="E32" i="14"/>
  <c r="F32" i="14" s="1"/>
  <c r="E23" i="14"/>
  <c r="F23" i="14" s="1"/>
  <c r="E35" i="14"/>
  <c r="F35" i="14" s="1"/>
  <c r="E36" i="14"/>
  <c r="F36" i="14" s="1"/>
  <c r="E37" i="14"/>
  <c r="F37" i="14" s="1"/>
  <c r="E34" i="14"/>
  <c r="F34" i="14" s="1"/>
  <c r="F25" i="14"/>
  <c r="I67" i="37" l="1"/>
  <c r="F67" i="37"/>
  <c r="I93" i="37"/>
  <c r="F93" i="37"/>
  <c r="I79" i="37"/>
  <c r="F79" i="37"/>
  <c r="F70" i="37"/>
  <c r="I70" i="37"/>
  <c r="I77" i="37"/>
  <c r="F77" i="37"/>
  <c r="F59" i="37"/>
  <c r="I59" i="37"/>
  <c r="F82" i="37"/>
  <c r="I82" i="37"/>
  <c r="F57" i="37"/>
  <c r="I57" i="37"/>
  <c r="F86" i="37"/>
  <c r="I86" i="37"/>
  <c r="F72" i="37"/>
  <c r="I72" i="37"/>
  <c r="I73" i="37"/>
  <c r="F73" i="37"/>
  <c r="I51" i="37"/>
  <c r="F51" i="37"/>
  <c r="F62" i="37"/>
  <c r="I62" i="37"/>
  <c r="F84" i="37"/>
  <c r="I84" i="37"/>
  <c r="I69" i="37"/>
  <c r="F69" i="37"/>
  <c r="I61" i="37"/>
  <c r="F61" i="37"/>
  <c r="F53" i="37"/>
  <c r="I53" i="37"/>
  <c r="I75" i="37"/>
  <c r="F75" i="37"/>
  <c r="I56" i="37"/>
  <c r="F56" i="37"/>
  <c r="I65" i="37"/>
  <c r="F65" i="37"/>
  <c r="F74" i="37"/>
  <c r="I74" i="37"/>
  <c r="F66" i="37"/>
  <c r="I66" i="37"/>
  <c r="F55" i="37"/>
  <c r="I55" i="37"/>
  <c r="I81" i="37"/>
  <c r="F81" i="37"/>
  <c r="I87" i="37"/>
  <c r="F87" i="37"/>
  <c r="F78" i="37"/>
  <c r="I78" i="37"/>
  <c r="F68" i="37"/>
  <c r="I68" i="37"/>
  <c r="I58" i="37"/>
  <c r="F58" i="37"/>
  <c r="I54" i="37"/>
  <c r="F54" i="37"/>
  <c r="F64" i="37"/>
  <c r="I64" i="37"/>
  <c r="F94" i="37"/>
  <c r="I94" i="37"/>
  <c r="F80" i="37"/>
  <c r="I80" i="37"/>
  <c r="I71" i="37"/>
  <c r="F71" i="37"/>
  <c r="F76" i="37"/>
  <c r="I76" i="37"/>
  <c r="I85" i="37"/>
  <c r="F85" i="37"/>
  <c r="I83" i="37"/>
  <c r="F83" i="37"/>
  <c r="F92" i="37"/>
  <c r="I92" i="37"/>
  <c r="I63" i="37"/>
  <c r="F63" i="37"/>
  <c r="I99" i="37"/>
  <c r="F99" i="37"/>
  <c r="D38" i="37" l="1"/>
  <c r="D16" i="37"/>
  <c r="D34" i="37"/>
  <c r="D41" i="37"/>
  <c r="E42" i="37" s="1"/>
  <c r="D12" i="37"/>
  <c r="D26" i="37"/>
  <c r="D22" i="37"/>
  <c r="D29" i="37"/>
  <c r="D25" i="37"/>
  <c r="D14" i="37"/>
  <c r="D13" i="37" s="1"/>
  <c r="D37" i="37"/>
  <c r="D19" i="37"/>
  <c r="D36" i="37"/>
  <c r="D21" i="37"/>
  <c r="D32" i="37"/>
  <c r="D42" i="37"/>
  <c r="D35" i="37"/>
  <c r="D18" i="37"/>
  <c r="D40" i="37"/>
  <c r="D28" i="37"/>
  <c r="D30" i="37"/>
  <c r="D23" i="37"/>
  <c r="D20" i="37"/>
  <c r="E75" i="37"/>
  <c r="E93" i="37"/>
  <c r="E85" i="37"/>
  <c r="E73" i="37"/>
  <c r="E79" i="37"/>
  <c r="E77" i="37"/>
  <c r="E83" i="37"/>
  <c r="E81" i="37"/>
  <c r="E92" i="37"/>
  <c r="E76" i="37"/>
  <c r="E78" i="37"/>
  <c r="E74" i="37"/>
  <c r="E51" i="37"/>
  <c r="E56" i="37"/>
  <c r="E69" i="37"/>
  <c r="E80" i="37"/>
  <c r="E99" i="37"/>
  <c r="E94" i="37"/>
  <c r="E68" i="37"/>
  <c r="E55" i="37"/>
  <c r="E82" i="37"/>
  <c r="E70" i="37"/>
  <c r="E63" i="37"/>
  <c r="E65" i="37"/>
  <c r="E57" i="37"/>
  <c r="E64" i="37"/>
  <c r="E66" i="37"/>
  <c r="E84" i="37"/>
  <c r="E72" i="37"/>
  <c r="E59" i="37"/>
  <c r="E58" i="37"/>
  <c r="E61" i="37"/>
  <c r="E71" i="37"/>
  <c r="E54" i="37"/>
  <c r="E87" i="37"/>
  <c r="E67" i="37"/>
  <c r="E53" i="37"/>
  <c r="E62" i="37"/>
  <c r="E86" i="37"/>
  <c r="D27" i="37" l="1"/>
  <c r="D31" i="37" s="1"/>
  <c r="D17" i="37"/>
  <c r="D33" i="37"/>
  <c r="E24" i="37"/>
  <c r="F24" i="37" s="1"/>
  <c r="E26" i="37"/>
  <c r="F26" i="37" s="1"/>
  <c r="E13" i="37"/>
  <c r="E15" i="37"/>
  <c r="E16" i="37"/>
  <c r="F16" i="37" s="1"/>
  <c r="F42" i="37"/>
  <c r="E41" i="37"/>
  <c r="F41" i="37" s="1"/>
  <c r="E22" i="37"/>
  <c r="F22" i="37" s="1"/>
  <c r="E17" i="37"/>
  <c r="E21" i="37"/>
  <c r="F21" i="37" s="1"/>
  <c r="E20" i="37"/>
  <c r="E19" i="37"/>
  <c r="F19" i="37" s="1"/>
  <c r="E18" i="37"/>
  <c r="F18" i="37" s="1"/>
  <c r="E25" i="37"/>
  <c r="E14" i="37"/>
  <c r="F14" i="37" s="1"/>
  <c r="F20" i="37" l="1"/>
  <c r="F17" i="37"/>
  <c r="E36" i="37"/>
  <c r="F36" i="37" s="1"/>
  <c r="E37" i="37"/>
  <c r="F37" i="37" s="1"/>
  <c r="E34" i="37"/>
  <c r="F34" i="37" s="1"/>
  <c r="E35" i="37"/>
  <c r="F35" i="37" s="1"/>
  <c r="E40" i="37"/>
  <c r="F40" i="37" s="1"/>
  <c r="E32" i="37"/>
  <c r="F32" i="37" s="1"/>
  <c r="E23" i="37"/>
  <c r="F23" i="37" s="1"/>
  <c r="E33" i="37"/>
  <c r="F33" i="37" s="1"/>
  <c r="F25" i="3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9EA13973-C4D4-4411-8C6F-2E92FBAEE391}">
      <text>
        <r>
          <rPr>
            <sz val="9"/>
            <color indexed="81"/>
            <rFont val="Tahoma"/>
            <family val="2"/>
          </rPr>
          <t>The number of eligible participants (55-75 years old, ever-smokers) who have been invited to a Lung Health Check appointment to date.</t>
        </r>
      </text>
    </comment>
    <comment ref="B10" authorId="0" shapeId="0" xr:uid="{80CA6AE5-6B6A-4AAA-AF84-A12ACA145B14}">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B2C929D4-4C82-4DAC-A95E-071469F011A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D9B7EF3-7786-4454-AEB4-EF55D329581A}">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530EFD8-4576-4616-941F-B96C177F162C}">
      <text>
        <r>
          <rPr>
            <sz val="9"/>
            <color indexed="81"/>
            <rFont val="Tahoma"/>
            <family val="2"/>
          </rPr>
          <t>The number of people who meet the criteria to be referred for a LDCT scan, over the number of people who had a completed Lung Health Check assessment</t>
        </r>
      </text>
    </comment>
    <comment ref="B14" authorId="0" shapeId="0" xr:uid="{B1BEE355-A8BB-4C65-8423-D894CD449E54}">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68817786-7AA3-47D9-870A-5DF252E21186}">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64D6CE35-E885-4DF4-ABAE-037F4C256B9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DF2F04BF-A34C-4082-B988-32DEBF6205A7}">
      <text>
        <r>
          <rPr>
            <sz val="9"/>
            <color indexed="81"/>
            <rFont val="Tahoma"/>
            <family val="2"/>
          </rPr>
          <t>The number of people who have had a lung cancer diagnosis, over the number of people who had a completed Lung Health Check assessment</t>
        </r>
      </text>
    </comment>
    <comment ref="B18" authorId="0" shapeId="0" xr:uid="{F0592BD5-70BD-498A-B42E-23B6EA1542E1}">
      <text>
        <r>
          <rPr>
            <sz val="9"/>
            <color indexed="81"/>
            <rFont val="Tahoma"/>
            <family val="2"/>
          </rPr>
          <t>The number of people who have had a lung cancer diagnosis, over the number of people who have had an initial LDCT scan performed</t>
        </r>
      </text>
    </comment>
    <comment ref="B19" authorId="0" shapeId="0" xr:uid="{F622BCBC-5627-4293-A485-51D6E28103B3}">
      <text>
        <r>
          <rPr>
            <sz val="9"/>
            <color indexed="81"/>
            <rFont val="Tahoma"/>
            <family val="2"/>
          </rPr>
          <t>The number of people who had a lung diagnosis at stage one or stage two, over the number of people who have had a lung cancer diagnosis</t>
        </r>
      </text>
    </comment>
    <comment ref="B20" authorId="0" shapeId="0" xr:uid="{6716019E-30A3-42AA-9572-D298CAD5AC2B}">
      <text>
        <r>
          <rPr>
            <sz val="9"/>
            <color indexed="81"/>
            <rFont val="Tahoma"/>
            <family val="2"/>
          </rPr>
          <t>The number of people who had an incidental finding diagnosed, over the number of people who had an initial LDCT scan performed</t>
        </r>
      </text>
    </comment>
    <comment ref="B21" authorId="0" shapeId="0" xr:uid="{53D722AD-2CE5-4A93-B64D-6DD6E22A20A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1796EB3B-92B7-4264-BA3D-8B98FAE5FDAF}">
      <text>
        <r>
          <rPr>
            <sz val="9"/>
            <color indexed="81"/>
            <rFont val="Tahoma"/>
            <family val="2"/>
          </rPr>
          <t>The number of eligible participants (55-75 years old, ever-smokers) who have been invited to a Lung Health Check appointment to date.</t>
        </r>
      </text>
    </comment>
    <comment ref="B10" authorId="0" shapeId="0" xr:uid="{B05D87E4-5052-49FF-8159-DB46F0815E16}">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3B032F88-4722-4139-AEB4-DBB94914AC9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E6757FE8-3334-4510-B946-455E5C5EDA1D}">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C5DC0C2-07AB-4A25-BD65-1FD03A408027}">
      <text>
        <r>
          <rPr>
            <sz val="9"/>
            <color indexed="81"/>
            <rFont val="Tahoma"/>
            <family val="2"/>
          </rPr>
          <t>The number of people who meet the criteria to be referred for a LDCT scan, over the number of people who had a completed Lung Health Check assessment</t>
        </r>
      </text>
    </comment>
    <comment ref="B14" authorId="0" shapeId="0" xr:uid="{6128D330-0E0A-46BE-9823-902922631B9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54D2548E-BA7C-4BBD-BDD6-B7E5FEB679F1}">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1C0BDB8-53E3-4B72-855A-BA1A4C9D5CC8}">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483E21E-ABF9-40EC-8B56-C4ABFCCFF443}">
      <text>
        <r>
          <rPr>
            <sz val="9"/>
            <color indexed="81"/>
            <rFont val="Tahoma"/>
            <family val="2"/>
          </rPr>
          <t>The number of people who have had a lung cancer diagnosis, over the number of people who had a completed Lung Health Check assessment</t>
        </r>
      </text>
    </comment>
    <comment ref="B18" authorId="0" shapeId="0" xr:uid="{3325DA60-0831-42B7-9049-05D212C10D70}">
      <text>
        <r>
          <rPr>
            <sz val="9"/>
            <color indexed="81"/>
            <rFont val="Tahoma"/>
            <family val="2"/>
          </rPr>
          <t>The number of people who have had a lung cancer diagnosis, over the number of people who have had an initial LDCT scan performed</t>
        </r>
      </text>
    </comment>
    <comment ref="B19" authorId="0" shapeId="0" xr:uid="{EDA38FB8-B019-4213-B7A3-7D2CD0EC95E8}">
      <text>
        <r>
          <rPr>
            <sz val="9"/>
            <color indexed="81"/>
            <rFont val="Tahoma"/>
            <family val="2"/>
          </rPr>
          <t>The number of people who had a lung diagnosis at stage one or stage two, over the number of people who have had a lung cancer diagnosis</t>
        </r>
      </text>
    </comment>
    <comment ref="B20" authorId="0" shapeId="0" xr:uid="{2E5FD8B1-2CB4-4ABC-862E-A923787D386B}">
      <text>
        <r>
          <rPr>
            <sz val="9"/>
            <color indexed="81"/>
            <rFont val="Tahoma"/>
            <family val="2"/>
          </rPr>
          <t>The number of people who had an incidental finding diagnosed, over the number of people who had an initial LDCT scan performed</t>
        </r>
      </text>
    </comment>
    <comment ref="B21" authorId="0" shapeId="0" xr:uid="{7F1CFD07-1DF1-4A4D-84F0-62240BA82ED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B225CD3-0A9F-4DE6-9DF1-BEEF5AC92667}">
      <text>
        <r>
          <rPr>
            <sz val="9"/>
            <color indexed="81"/>
            <rFont val="Tahoma"/>
            <family val="2"/>
          </rPr>
          <t>The number of eligible participants (55-75 years old, ever-smokers) who have been invited to a Lung Health Check appointment to date.</t>
        </r>
      </text>
    </comment>
    <comment ref="B10" authorId="0" shapeId="0" xr:uid="{5B3F9072-22E6-476A-93C4-D6F6B9E6B5B7}">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5560E7E3-53D8-4953-92BA-1D71E1BBAF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C3A2F8C6-F35F-4788-BA05-4CB21D2D7E86}">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27C015BE-4758-4CD2-A74F-0B3347D46642}">
      <text>
        <r>
          <rPr>
            <sz val="9"/>
            <color indexed="81"/>
            <rFont val="Tahoma"/>
            <family val="2"/>
          </rPr>
          <t>The number of people who meet the criteria to be referred for a LDCT scan, over the number of people who had a completed Lung Health Check assessment</t>
        </r>
      </text>
    </comment>
    <comment ref="B14" authorId="0" shapeId="0" xr:uid="{AC31FBA2-D6BB-42C5-A030-97C69C7D238E}">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1FE89122-5776-4FEB-82C2-30E8B6AAC044}">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EC9FC5C-DC23-473D-8019-9469D83ACA2A}">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27301597-7799-48EA-8FA1-A82A65A2C4F4}">
      <text>
        <r>
          <rPr>
            <sz val="9"/>
            <color indexed="81"/>
            <rFont val="Tahoma"/>
            <family val="2"/>
          </rPr>
          <t>The number of people who have had a lung cancer diagnosis, over the number of people who had a completed Lung Health Check assessment</t>
        </r>
      </text>
    </comment>
    <comment ref="B18" authorId="0" shapeId="0" xr:uid="{7614330E-7BDC-49F9-9DA6-567D247D6743}">
      <text>
        <r>
          <rPr>
            <sz val="9"/>
            <color indexed="81"/>
            <rFont val="Tahoma"/>
            <family val="2"/>
          </rPr>
          <t>The number of people who have had a lung cancer diagnosis, over the number of people who have had an initial LDCT scan performed</t>
        </r>
      </text>
    </comment>
    <comment ref="B19" authorId="0" shapeId="0" xr:uid="{CC4936D4-48BC-4820-904E-1C8C21C74C39}">
      <text>
        <r>
          <rPr>
            <sz val="9"/>
            <color indexed="81"/>
            <rFont val="Tahoma"/>
            <family val="2"/>
          </rPr>
          <t>The number of people who had a lung diagnosis at stage one or stage two, over the number of people who have had a lung cancer diagnosis</t>
        </r>
      </text>
    </comment>
    <comment ref="B20" authorId="0" shapeId="0" xr:uid="{BAFAF1B9-6B59-4AFD-9949-304F198DD772}">
      <text>
        <r>
          <rPr>
            <sz val="9"/>
            <color indexed="81"/>
            <rFont val="Tahoma"/>
            <family val="2"/>
          </rPr>
          <t>The number of people who had an incidental finding diagnosed, over the number of people who had an initial LDCT scan performed</t>
        </r>
      </text>
    </comment>
    <comment ref="B21" authorId="0" shapeId="0" xr:uid="{3796DBF1-B555-4D84-B326-5C13F27E3697}">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4438D168-2C3E-4D7F-AA0E-F144DDAF21B2}">
      <text>
        <r>
          <rPr>
            <sz val="9"/>
            <color indexed="81"/>
            <rFont val="Tahoma"/>
            <family val="2"/>
          </rPr>
          <t>The number of eligible participants (55-75 years old, ever-smokers) who have been invited to a Lung Health Check appointment to date.</t>
        </r>
      </text>
    </comment>
    <comment ref="B10" authorId="0" shapeId="0" xr:uid="{5A703439-4732-4D1C-8243-528F3B1DDD9E}">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8A59EAC-C46F-45D6-A425-00B7B36EC1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92FA9AB7-15FC-45B4-BB0D-AA02948AD5CE}">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AA9DD54-E5E6-4326-8B47-07B826DE0C14}">
      <text>
        <r>
          <rPr>
            <sz val="9"/>
            <color indexed="81"/>
            <rFont val="Tahoma"/>
            <family val="2"/>
          </rPr>
          <t>The number of people who meet the criteria to be referred for a LDCT scan, over the number of people who had a completed Lung Health Check assessment</t>
        </r>
      </text>
    </comment>
    <comment ref="B14" authorId="0" shapeId="0" xr:uid="{7E711FF2-5D64-49C3-B69E-82AA12E046B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33C119AF-E7D9-4D3C-A8C7-ED74F87C234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A2A4197-D8AF-46C9-956E-35416FE562A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11252B71-392D-4B89-9A53-C446D0D45748}">
      <text>
        <r>
          <rPr>
            <sz val="9"/>
            <color indexed="81"/>
            <rFont val="Tahoma"/>
            <family val="2"/>
          </rPr>
          <t>The number of people who have had a lung cancer diagnosis, over the number of people who had a completed Lung Health Check assessment</t>
        </r>
      </text>
    </comment>
    <comment ref="B18" authorId="0" shapeId="0" xr:uid="{1FDC8556-7486-45B1-B45D-C14E0519BED8}">
      <text>
        <r>
          <rPr>
            <sz val="9"/>
            <color indexed="81"/>
            <rFont val="Tahoma"/>
            <family val="2"/>
          </rPr>
          <t>The number of people who have had a lung cancer diagnosis, over the number of people who have had an initial LDCT scan performed</t>
        </r>
      </text>
    </comment>
    <comment ref="B19" authorId="0" shapeId="0" xr:uid="{8EEEB041-9413-41CB-998C-4AA7F48CC566}">
      <text>
        <r>
          <rPr>
            <sz val="9"/>
            <color indexed="81"/>
            <rFont val="Tahoma"/>
            <family val="2"/>
          </rPr>
          <t>The number of people who had a lung diagnosis at stage one or stage two, over the number of people who have had a lung cancer diagnosis</t>
        </r>
      </text>
    </comment>
    <comment ref="B20" authorId="0" shapeId="0" xr:uid="{FC934D2B-D18F-41D1-AF9C-F922D901138A}">
      <text>
        <r>
          <rPr>
            <sz val="9"/>
            <color indexed="81"/>
            <rFont val="Tahoma"/>
            <family val="2"/>
          </rPr>
          <t>The number of people who had an incidental finding diagnosed, over the number of people who had an initial LDCT scan performed</t>
        </r>
      </text>
    </comment>
    <comment ref="B21" authorId="0" shapeId="0" xr:uid="{979736EF-155B-4B7F-8761-7FF0971A21B1}">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DAC2301D-7822-4B2C-9DC2-5789A9D79AFF}">
      <text>
        <r>
          <rPr>
            <sz val="9"/>
            <color indexed="81"/>
            <rFont val="Tahoma"/>
            <family val="2"/>
          </rPr>
          <t>The number of eligible participants (55-75 years old, ever-smokers) who have been invited to a Lung Health Check appointment to date.</t>
        </r>
      </text>
    </comment>
    <comment ref="B10" authorId="0" shapeId="0" xr:uid="{FE2C7FC9-BC4B-40F3-865C-2C7368B79648}">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FB27A1FD-00C0-421F-935A-C13A15D9CC61}">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8A75389A-3A01-4997-BB40-903BAFF7606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42AFC086-1AFE-4108-97F0-F12E54DB2DEF}">
      <text>
        <r>
          <rPr>
            <sz val="9"/>
            <color indexed="81"/>
            <rFont val="Tahoma"/>
            <family val="2"/>
          </rPr>
          <t>The number of people who meet the criteria to be referred for a LDCT scan, over the number of people who had a completed Lung Health Check assessment</t>
        </r>
      </text>
    </comment>
    <comment ref="B14" authorId="0" shapeId="0" xr:uid="{5D835353-A9AD-47BB-A4D1-9DE7579B049C}">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589118D-F150-424C-945D-F58C5F482B4D}">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98E69D02-0E29-44EA-9077-7FF1DDE6283E}">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8D6C1A2-D5E5-4139-85BE-B3741BE5049E}">
      <text>
        <r>
          <rPr>
            <sz val="9"/>
            <color indexed="81"/>
            <rFont val="Tahoma"/>
            <family val="2"/>
          </rPr>
          <t>The number of people who have had a lung cancer diagnosis, over the number of people who had a completed Lung Health Check assessment</t>
        </r>
      </text>
    </comment>
    <comment ref="B18" authorId="0" shapeId="0" xr:uid="{2CAC7301-9B00-4C31-9E08-A618DBE2B3AA}">
      <text>
        <r>
          <rPr>
            <sz val="9"/>
            <color indexed="81"/>
            <rFont val="Tahoma"/>
            <family val="2"/>
          </rPr>
          <t>The number of people who have had a lung cancer diagnosis, over the number of people who have had an initial LDCT scan performed</t>
        </r>
      </text>
    </comment>
    <comment ref="B19" authorId="0" shapeId="0" xr:uid="{E797630E-3456-417E-9A85-08907B71A0B4}">
      <text>
        <r>
          <rPr>
            <sz val="9"/>
            <color indexed="81"/>
            <rFont val="Tahoma"/>
            <family val="2"/>
          </rPr>
          <t>The number of people who had a lung diagnosis at stage one or stage two, over the number of people who have had a lung cancer diagnosis</t>
        </r>
      </text>
    </comment>
    <comment ref="B20" authorId="0" shapeId="0" xr:uid="{BC53AF81-A2A7-4FC0-9102-EDC9483A2DBA}">
      <text>
        <r>
          <rPr>
            <sz val="9"/>
            <color indexed="81"/>
            <rFont val="Tahoma"/>
            <family val="2"/>
          </rPr>
          <t>The number of people who had an incidental finding diagnosed, over the number of people who had an initial LDCT scan performed</t>
        </r>
      </text>
    </comment>
    <comment ref="B21" authorId="0" shapeId="0" xr:uid="{8C252415-7AF5-40D7-AE68-0136D01EBFC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275DDE31-0AC7-4DAA-B123-09DD019FAC4C}">
      <text>
        <r>
          <rPr>
            <sz val="9"/>
            <color indexed="81"/>
            <rFont val="Tahoma"/>
            <family val="2"/>
          </rPr>
          <t>The number of eligible participants (55-75 years old, ever-smokers) who have been invited to a Lung Health Check appointment to date.</t>
        </r>
      </text>
    </comment>
    <comment ref="B10" authorId="0" shapeId="0" xr:uid="{D586FD93-BE4B-4B36-99F0-E2989F3DBA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4AB05E1-3456-4C8E-AF55-3F1A07F9176F}">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D0FE72D7-EE82-4051-83E3-7EB68766D6C2}">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C05706E4-4C89-41CF-BC35-5AABC6C0100C}">
      <text>
        <r>
          <rPr>
            <sz val="9"/>
            <color indexed="81"/>
            <rFont val="Tahoma"/>
            <family val="2"/>
          </rPr>
          <t>The number of people who meet the criteria to be referred for a LDCT scan, over the number of people who had a completed Lung Health Check assessment</t>
        </r>
      </text>
    </comment>
    <comment ref="B14" authorId="0" shapeId="0" xr:uid="{465BB473-5E69-4500-B4D9-8AE1E56A5C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C7DC9593-DA33-4DBA-AEF3-FCC2CE34256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73274AB5-EA4B-4EBC-AC5E-6A6133A581DF}">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7041E851-278D-46AD-97EA-07E979562326}">
      <text>
        <r>
          <rPr>
            <sz val="9"/>
            <color indexed="81"/>
            <rFont val="Tahoma"/>
            <family val="2"/>
          </rPr>
          <t>The number of people who have had a lung cancer diagnosis, over the number of people who had a completed Lung Health Check assessment</t>
        </r>
      </text>
    </comment>
    <comment ref="B18" authorId="0" shapeId="0" xr:uid="{9C1794F4-2942-4A22-85F8-12D681A6FBD2}">
      <text>
        <r>
          <rPr>
            <sz val="9"/>
            <color indexed="81"/>
            <rFont val="Tahoma"/>
            <family val="2"/>
          </rPr>
          <t>The number of people who have had a lung cancer diagnosis, over the number of people who have had an initial LDCT scan performed</t>
        </r>
      </text>
    </comment>
    <comment ref="B19" authorId="0" shapeId="0" xr:uid="{C4943D7C-84E1-4DCF-8936-5371F28AB11E}">
      <text>
        <r>
          <rPr>
            <sz val="9"/>
            <color indexed="81"/>
            <rFont val="Tahoma"/>
            <family val="2"/>
          </rPr>
          <t>The number of people who had a lung diagnosis at stage one or stage two, over the number of people who have had a lung cancer diagnosis</t>
        </r>
      </text>
    </comment>
    <comment ref="B20" authorId="0" shapeId="0" xr:uid="{582D4626-D77B-410B-A9D2-FC1E65418AD1}">
      <text>
        <r>
          <rPr>
            <sz val="9"/>
            <color indexed="81"/>
            <rFont val="Tahoma"/>
            <family val="2"/>
          </rPr>
          <t>The number of people who had an incidental finding diagnosed, over the number of people who had an initial LDCT scan performed</t>
        </r>
      </text>
    </comment>
    <comment ref="B21" authorId="0" shapeId="0" xr:uid="{1110EB07-09CD-4DF9-9ADA-D8E8EB16B7F8}">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55C8C5F-7383-43D8-B7D6-5B325FB6203D}">
      <text>
        <r>
          <rPr>
            <sz val="9"/>
            <color indexed="81"/>
            <rFont val="Tahoma"/>
            <family val="2"/>
          </rPr>
          <t>The number of eligible participants (55-75 years old, ever-smokers) who have been invited to a Lung Health Check appointment to date.</t>
        </r>
      </text>
    </comment>
    <comment ref="B10" authorId="0" shapeId="0" xr:uid="{9448EE87-B783-4E5A-81DA-90114301B9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DFC955BF-424C-4977-8826-7B3FF7DC79E9}">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3C98C8E0-CE40-486D-B8B6-1DAEF24071EC}">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2C6CA2A-98BD-4753-B1FA-CE8A04610DAC}">
      <text>
        <r>
          <rPr>
            <sz val="9"/>
            <color indexed="81"/>
            <rFont val="Tahoma"/>
            <family val="2"/>
          </rPr>
          <t>The number of people who meet the criteria to be referred for a LDCT scan, over the number of people who had a completed Lung Health Check assessment</t>
        </r>
      </text>
    </comment>
    <comment ref="B14" authorId="0" shapeId="0" xr:uid="{C103BD6D-83E4-465E-AA1A-235905B148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DC44A0F4-8E49-41F9-BCFF-B69534CFD09E}">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A105DD5B-335B-4151-BC81-DAB9AC7D8A35}">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D4AE793-3699-45CC-919C-99FDC4DFD3B0}">
      <text>
        <r>
          <rPr>
            <sz val="9"/>
            <color indexed="81"/>
            <rFont val="Tahoma"/>
            <family val="2"/>
          </rPr>
          <t>The number of people who have had a lung cancer diagnosis, over the number of people who had a completed Lung Health Check assessment</t>
        </r>
      </text>
    </comment>
    <comment ref="B18" authorId="0" shapeId="0" xr:uid="{43B95019-8296-4F47-8A1C-60F4597DA0EF}">
      <text>
        <r>
          <rPr>
            <sz val="9"/>
            <color indexed="81"/>
            <rFont val="Tahoma"/>
            <family val="2"/>
          </rPr>
          <t>The number of people who have had a lung cancer diagnosis, over the number of people who have had an initial LDCT scan performed</t>
        </r>
      </text>
    </comment>
    <comment ref="B19" authorId="0" shapeId="0" xr:uid="{570B1697-98DC-4927-BAEF-8D1FC27A216A}">
      <text>
        <r>
          <rPr>
            <sz val="9"/>
            <color indexed="81"/>
            <rFont val="Tahoma"/>
            <family val="2"/>
          </rPr>
          <t>The number of people who had a lung diagnosis at stage one or stage two, over the number of people who have had a lung cancer diagnosis</t>
        </r>
      </text>
    </comment>
    <comment ref="B20" authorId="0" shapeId="0" xr:uid="{0CBA7461-CB9B-480D-8168-AD3E2654F3D4}">
      <text>
        <r>
          <rPr>
            <sz val="9"/>
            <color indexed="81"/>
            <rFont val="Tahoma"/>
            <family val="2"/>
          </rPr>
          <t>The number of people who had an incidental finding diagnosed, over the number of people who had an initial LDCT scan performed</t>
        </r>
      </text>
    </comment>
    <comment ref="B21" authorId="0" shapeId="0" xr:uid="{F8A4F682-6799-49C7-A7FA-7A33A2F694B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<sst xmlns="http://schemas.openxmlformats.org/spreadsheetml/2006/main" count="3580" uniqueCount="479">
  <si>
    <t>Place</t>
  </si>
  <si>
    <t>CCG code</t>
  </si>
  <si>
    <t>Original</t>
  </si>
  <si>
    <t>Onboarded</t>
  </si>
  <si>
    <t>00Q</t>
  </si>
  <si>
    <t>Corby</t>
  </si>
  <si>
    <t>03V</t>
  </si>
  <si>
    <t>Mansfield and Ashfield</t>
  </si>
  <si>
    <t>04E</t>
  </si>
  <si>
    <t>Luton</t>
  </si>
  <si>
    <t>06P</t>
  </si>
  <si>
    <t>Thurrock</t>
  </si>
  <si>
    <t>07G</t>
  </si>
  <si>
    <t>Doncaster</t>
  </si>
  <si>
    <t>02X</t>
  </si>
  <si>
    <t>Hull</t>
  </si>
  <si>
    <t>03F</t>
  </si>
  <si>
    <t>Newcastle Gateshead</t>
  </si>
  <si>
    <t>13T</t>
  </si>
  <si>
    <t>North Kirklees</t>
  </si>
  <si>
    <t>03J</t>
  </si>
  <si>
    <t>Southampton</t>
  </si>
  <si>
    <t>10X</t>
  </si>
  <si>
    <t>Tameside and Glossop</t>
  </si>
  <si>
    <t>01Y</t>
  </si>
  <si>
    <t>Halton</t>
  </si>
  <si>
    <t>01F</t>
  </si>
  <si>
    <t>Knowsley</t>
  </si>
  <si>
    <t>01J</t>
  </si>
  <si>
    <t>Liverpool</t>
  </si>
  <si>
    <t>99A</t>
  </si>
  <si>
    <t>Bradford District and Craven</t>
  </si>
  <si>
    <t>36J</t>
  </si>
  <si>
    <t>Coventry and Warwickshire</t>
  </si>
  <si>
    <t>05A</t>
  </si>
  <si>
    <t>Manchester</t>
  </si>
  <si>
    <t>14L</t>
  </si>
  <si>
    <t>Salford</t>
  </si>
  <si>
    <t>01G</t>
  </si>
  <si>
    <t>Stoke on Trent</t>
  </si>
  <si>
    <t>05W</t>
  </si>
  <si>
    <t>Hammersmith and Fulham</t>
  </si>
  <si>
    <t>08C</t>
  </si>
  <si>
    <t>Hillingdon</t>
  </si>
  <si>
    <t>08G</t>
  </si>
  <si>
    <t>Sutton</t>
  </si>
  <si>
    <t>08T</t>
  </si>
  <si>
    <t>Total</t>
  </si>
  <si>
    <t>Title:</t>
  </si>
  <si>
    <t>Draft</t>
  </si>
  <si>
    <t>Produced by:</t>
  </si>
  <si>
    <t>The Strategy Unit</t>
  </si>
  <si>
    <t>Author:</t>
  </si>
  <si>
    <t>Email:</t>
  </si>
  <si>
    <t>Latest data:</t>
  </si>
  <si>
    <t>Purpose of report</t>
  </si>
  <si>
    <t>Source of data / information:</t>
  </si>
  <si>
    <t>Targeted lung health check data</t>
  </si>
  <si>
    <t>Local TLHC projects</t>
  </si>
  <si>
    <t>SUS / cancer staging data - to follow</t>
  </si>
  <si>
    <t>Go to contents</t>
  </si>
  <si>
    <t>Status</t>
  </si>
  <si>
    <t>Comments / caveats relating to the most recent month (high level)</t>
  </si>
  <si>
    <t>Yes</t>
  </si>
  <si>
    <t>No</t>
  </si>
  <si>
    <t>Data received</t>
  </si>
  <si>
    <t>36L</t>
  </si>
  <si>
    <t>Project to date  (from Sep-19)</t>
  </si>
  <si>
    <t>National</t>
  </si>
  <si>
    <t>Metric ID</t>
  </si>
  <si>
    <t>Data Label ID</t>
  </si>
  <si>
    <t>Metric name</t>
  </si>
  <si>
    <t>Denominator</t>
  </si>
  <si>
    <t>Proportion (%)</t>
  </si>
  <si>
    <t>1b</t>
  </si>
  <si>
    <t>Eligible for a Lung Health Check</t>
  </si>
  <si>
    <t>1a</t>
  </si>
  <si>
    <t>Invited to Lung Health Check</t>
  </si>
  <si>
    <t>Accepted a Lung Health Check invitation</t>
  </si>
  <si>
    <t>3a</t>
  </si>
  <si>
    <t>Attended a face-to-face Lung Health Check appointment</t>
  </si>
  <si>
    <t>3b</t>
  </si>
  <si>
    <t>Attended a telephone Lung Health Check appointment</t>
  </si>
  <si>
    <t>Attended a Lung Health Check appointment</t>
  </si>
  <si>
    <t>3c</t>
  </si>
  <si>
    <t>Did not attend a face-to-face Lung Health Check appointment</t>
  </si>
  <si>
    <t>3d</t>
  </si>
  <si>
    <t>Did not attend a telephone Lung Health Check appointment</t>
  </si>
  <si>
    <t>Did not attend a Lung Health Check appointment</t>
  </si>
  <si>
    <t>Referred for a Low Dose CT Scan (LDCT)</t>
  </si>
  <si>
    <t>5c</t>
  </si>
  <si>
    <t>Accepted a LDCT Scan appointment</t>
  </si>
  <si>
    <t>5b</t>
  </si>
  <si>
    <t>Did not attend their initial LDCT scan appointment</t>
  </si>
  <si>
    <t>Total number of scans performed</t>
  </si>
  <si>
    <t>5a</t>
  </si>
  <si>
    <t>Initial LDCT scan performed</t>
  </si>
  <si>
    <t>Follow up scans performed</t>
  </si>
  <si>
    <t>5d</t>
  </si>
  <si>
    <t>3 month follow up LDCT scan performed</t>
  </si>
  <si>
    <t>5e</t>
  </si>
  <si>
    <t>12 month follow up LDCT scan performed</t>
  </si>
  <si>
    <t>5f</t>
  </si>
  <si>
    <t>24 month follow up LDCT scan performed</t>
  </si>
  <si>
    <t>Incidental findings</t>
  </si>
  <si>
    <t>Number of Cancers diagnosed</t>
  </si>
  <si>
    <t>6a</t>
  </si>
  <si>
    <t>Lung Cancer diagnosed at stage 1</t>
  </si>
  <si>
    <t>6b</t>
  </si>
  <si>
    <t>Lung Cancer diagnosed at stage 2</t>
  </si>
  <si>
    <t>6c</t>
  </si>
  <si>
    <t>Lung Cancer diagnosed at stage 3</t>
  </si>
  <si>
    <t>6d</t>
  </si>
  <si>
    <t>Lung Cancer diagnosed at stage 4</t>
  </si>
  <si>
    <t>Referred to Lung Cancer Pathway following LDCT scan</t>
  </si>
  <si>
    <t>All metrics</t>
  </si>
  <si>
    <t>2019-20</t>
  </si>
  <si>
    <t>2020-21</t>
  </si>
  <si>
    <t>2021-22</t>
  </si>
  <si>
    <t>2022-23</t>
  </si>
  <si>
    <t>2023-24</t>
  </si>
  <si>
    <t>Data Item Id</t>
  </si>
  <si>
    <t>Metric name (TBC)</t>
  </si>
  <si>
    <t>Unit</t>
  </si>
  <si>
    <t>Project to date check</t>
  </si>
  <si>
    <t>Project to date</t>
  </si>
  <si>
    <t>People</t>
  </si>
  <si>
    <t>Attended a face-to-face Lung Health Check Appointment</t>
  </si>
  <si>
    <t>Attended a telephone Lung Health Check Appointment</t>
  </si>
  <si>
    <t>Did not attend a face-to-face Lung Health Check Appointment</t>
  </si>
  <si>
    <t>Did not attend a telephone Lung Health Check Appointment</t>
  </si>
  <si>
    <t>Patients with incidental findings</t>
  </si>
  <si>
    <t>7a</t>
  </si>
  <si>
    <t>Patients with Consolidation (ICD10 J181)</t>
  </si>
  <si>
    <t>7b</t>
  </si>
  <si>
    <t>Patients with - Tuberculosis (A15-A19)</t>
  </si>
  <si>
    <t>7c</t>
  </si>
  <si>
    <t>Patients with - Mediastinal mass (C38.1-C38.3)</t>
  </si>
  <si>
    <t>7d</t>
  </si>
  <si>
    <t>Patients with  Coronary calcification (I258)</t>
  </si>
  <si>
    <t>7e</t>
  </si>
  <si>
    <t>Patients with Aortic value calcification (I35.0, I06.0, Q23.0)</t>
  </si>
  <si>
    <t>7f</t>
  </si>
  <si>
    <t>Patients with Thoracic Aortic aneurysm (I71.1, I71.2)</t>
  </si>
  <si>
    <t>7g</t>
  </si>
  <si>
    <t>Patients with Pleural affusions/thickening (J91X; J92; J920; J929)</t>
  </si>
  <si>
    <t>7h</t>
  </si>
  <si>
    <t>Patients with  Suspicious Breast Legion (N63X)</t>
  </si>
  <si>
    <t>7i</t>
  </si>
  <si>
    <t>Patients with Thyroid lesion (E07.9 )</t>
  </si>
  <si>
    <t>7j</t>
  </si>
  <si>
    <t>Liver or Spleen lesions (K768, D739)</t>
  </si>
  <si>
    <t>7k</t>
  </si>
  <si>
    <t>Renal lesions (N28; N281; N288; N289)</t>
  </si>
  <si>
    <t>7l</t>
  </si>
  <si>
    <t>Adrenal lesions (A187; C74; C740; C741; C749; C797; D350; D441; E27; E278; E279; E351)</t>
  </si>
  <si>
    <t>7m</t>
  </si>
  <si>
    <t>Abdominal Aortic Aneurysm (I17.3, I17.4)</t>
  </si>
  <si>
    <t>7n</t>
  </si>
  <si>
    <t>Bone abnormalities (M89X)</t>
  </si>
  <si>
    <t>7o</t>
  </si>
  <si>
    <t>Osteoporosis (M80.0; M80.1; M80.2; M80.3; M80.4; M80.5; M80.8; M80.9; M81.0;M81.1; M81.2; M81.3; M81.4; M81.5; M81.6; M81.8; M81.9; M82.0*; M82.1*; M82.8*)</t>
  </si>
  <si>
    <t>7p</t>
  </si>
  <si>
    <t>Fractures with no trauma history (M84.4)</t>
  </si>
  <si>
    <t>8a</t>
  </si>
  <si>
    <t>Took up an offer of smoking cessation course</t>
  </si>
  <si>
    <t>8b</t>
  </si>
  <si>
    <t>Offered smoking cessation course</t>
  </si>
  <si>
    <t>Completed a smoking cessation course</t>
  </si>
  <si>
    <t>Median time from initial invite to Lung Health Check (days)</t>
  </si>
  <si>
    <t>Days</t>
  </si>
  <si>
    <t>Median time from initial invite to CT scan (days)</t>
  </si>
  <si>
    <t>Median time from Lung Health Check to CT scan (days)</t>
  </si>
  <si>
    <t>Median time from initial invite to Diagnosis (days)</t>
  </si>
  <si>
    <t>Project / Place name:</t>
  </si>
  <si>
    <t>A summary of all the original projects</t>
  </si>
  <si>
    <t>Project / CCG code / s:</t>
  </si>
  <si>
    <t>Most recent month's data:</t>
  </si>
  <si>
    <t>Key metrics</t>
  </si>
  <si>
    <t>A summary of all the onboarded projects</t>
  </si>
  <si>
    <t>Order (on Dashboard)</t>
  </si>
  <si>
    <t>Original / onboarded:</t>
  </si>
  <si>
    <t>Follow up scan performed</t>
  </si>
  <si>
    <t>Number of patients with incidental findings - Bronchiectasis - J47</t>
  </si>
  <si>
    <t>Number of patients with incidental findings - Respiratory Bronchiolitis - J84.115</t>
  </si>
  <si>
    <t>Number of patients with incidental findings - Interstitial Lung abnormalities (ILAs) - J70.2, J70.3, J84.115, J84.848</t>
  </si>
  <si>
    <t>Number of patients with incidental findings - Other Cancers - C00-D48 excluding C34</t>
  </si>
  <si>
    <t>7q</t>
  </si>
  <si>
    <t>7r</t>
  </si>
  <si>
    <t>7s</t>
  </si>
  <si>
    <t>7t</t>
  </si>
  <si>
    <t>Aggregate cancer data received?</t>
  </si>
  <si>
    <t>Number</t>
  </si>
  <si>
    <t>Notes</t>
  </si>
  <si>
    <t xml:space="preserve">Cancer diagnosis and staging data </t>
  </si>
  <si>
    <t>Evaluation of the targeted lung health check programme - Management Information</t>
  </si>
  <si>
    <t>Information status:</t>
  </si>
  <si>
    <t>Project</t>
  </si>
  <si>
    <t>Summary by project</t>
  </si>
  <si>
    <t>3a+3b</t>
  </si>
  <si>
    <t>5a+5d+5e+5f</t>
  </si>
  <si>
    <t>Smoking cessation</t>
  </si>
  <si>
    <t>Number of lung cancers diagnosed</t>
  </si>
  <si>
    <t>N/A</t>
  </si>
  <si>
    <t>Stage 1</t>
  </si>
  <si>
    <t>Stage 2</t>
  </si>
  <si>
    <t>Stage 3</t>
  </si>
  <si>
    <t>Stage 4</t>
  </si>
  <si>
    <t>Targeted Lung Health Check Programme - Key metrics - National Summary</t>
  </si>
  <si>
    <t>Evaluation of the Targeted Lung Health Check Programme
Management Information</t>
  </si>
  <si>
    <t>Action number</t>
  </si>
  <si>
    <t>Update</t>
  </si>
  <si>
    <t>Date of update</t>
  </si>
  <si>
    <t>Issue</t>
  </si>
  <si>
    <t>There are some gaps in the Knowsley data - project to submit data to fill gaps</t>
  </si>
  <si>
    <t>Incorrect data format - the ParticipantID is mostly in the incorrect format.  So something must need to change when the data is pseudonymised</t>
  </si>
  <si>
    <t>LSOA data is mostly missing</t>
  </si>
  <si>
    <t>Incorrect data content - There are some responses which are not as expected - for example, some 'date' fields have 'N's and 'Y's in and some fields had '%' sign in - see DQA report data item audit</t>
  </si>
  <si>
    <t>Complete</t>
  </si>
  <si>
    <t>Data meeting</t>
  </si>
  <si>
    <t>Strategy Unit</t>
  </si>
  <si>
    <t>Rachel to feedback to Mike on cancer programme comments on Optional/mandatory reporting, and for the SU to make and action these changes.</t>
  </si>
  <si>
    <t>DM6</t>
  </si>
  <si>
    <t>National Programme Team</t>
  </si>
  <si>
    <t>Charlie to put in a meeting with Richard and Arjun and the rest of the team to discuss incidental findings before Christmas</t>
  </si>
  <si>
    <t>DM5</t>
  </si>
  <si>
    <t xml:space="preserve">Track whether changes have been made. SU to use template of changes they shared with each site and mark whether the change has been actioned or not to keep track. </t>
  </si>
  <si>
    <t>DM4</t>
  </si>
  <si>
    <t>Send out the summary tab of data to each trust each month. This will show sites what is sent to the national programme so they can see their data and help with their QA processes.</t>
  </si>
  <si>
    <t>DM3</t>
  </si>
  <si>
    <t xml:space="preserve">Send a reminder to onboarded sites for them to complete the 'other cancers' data field in their submission alongside all historical data for this number. </t>
  </si>
  <si>
    <t>DM2</t>
  </si>
  <si>
    <t>In progress</t>
  </si>
  <si>
    <t>Amend the lung cancers detected table to include a column for other cancers</t>
  </si>
  <si>
    <t>DM1</t>
  </si>
  <si>
    <t>DQ Audit</t>
  </si>
  <si>
    <t>Strategy Unit \ National Programme Team \ Projects</t>
  </si>
  <si>
    <t>Set up TLHC User Group to support projects to share best practice and to involve them in the development of reporting.</t>
  </si>
  <si>
    <t>DQA18</t>
  </si>
  <si>
    <t>Projects</t>
  </si>
  <si>
    <t>Revise and re-submit their historical data where issues have been identified.</t>
  </si>
  <si>
    <t>DQA17</t>
  </si>
  <si>
    <t>Ongoing</t>
  </si>
  <si>
    <t>Check the list of data quality issues in their report and update them for their December submission.</t>
  </si>
  <si>
    <t>DQA16</t>
  </si>
  <si>
    <t>Flag any data caveats, and the reason behind these, to all national stakeholders to ensure they are considered in their interpretation of the data.</t>
  </si>
  <si>
    <t>DQA15</t>
  </si>
  <si>
    <t>Add caveats to any reports for data items that cannot be captured (e.g. projects with no local smoking cessation service).</t>
  </si>
  <si>
    <t>DQA14</t>
  </si>
  <si>
    <t>Review the data submission process and continue to provide support on using DataCentral to projects.</t>
  </si>
  <si>
    <t>DQA13</t>
  </si>
  <si>
    <t>Strategy Unit \ National Programme Team</t>
  </si>
  <si>
    <t>Source COSD data from NHS Digital.</t>
  </si>
  <si>
    <t>DQA12</t>
  </si>
  <si>
    <t>Continue to collect regular aggregate level data on other cancer diagnoses from all projects until COSD data is available.</t>
  </si>
  <si>
    <t>DQA11</t>
  </si>
  <si>
    <t>Continue to collect aggregate level cancer diagnosis and staging data for the original 10 projects until COSD data is available.</t>
  </si>
  <si>
    <t>DQA10</t>
  </si>
  <si>
    <t>Develop and implement the full data quality process.</t>
  </si>
  <si>
    <t>DQA9</t>
  </si>
  <si>
    <t>Change the method of counting lung health checks for Mansfield and Ashfield to remove any double counting.</t>
  </si>
  <si>
    <t>DQA8</t>
  </si>
  <si>
    <t>Change the way activity is reported for projects with more than one CCG to ensure all activity is aligned to the right CCG.</t>
  </si>
  <si>
    <t>DQA7</t>
  </si>
  <si>
    <t>Share lookup tables for postcode to LSOA with all projects and offer any additional support if required.</t>
  </si>
  <si>
    <t>DQA6</t>
  </si>
  <si>
    <t>Review whether scans at 15 and 27 months (if concerns are identified) should be added to the metrics and aggregate data collection template.</t>
  </si>
  <si>
    <t>DQA5</t>
  </si>
  <si>
    <t>Revise any metric queries if the definition changes.</t>
  </si>
  <si>
    <t>DQA4</t>
  </si>
  <si>
    <t>Review the definitions of all the metrics and update any of them that are not clear.</t>
  </si>
  <si>
    <t>DQA3</t>
  </si>
  <si>
    <t>Review the list of incidental findings and assess whether any changes to the list of incidental findings reported by projects should be made to the templates. This may include making the list shorter and introducing an “other” category.</t>
  </si>
  <si>
    <t>DQA2</t>
  </si>
  <si>
    <t>Review version 5 of the TLHC dataset based on the feedback from projects. This will include how the mandatory and optional fields are defined. Any proposed changes will be checked with projects and the national programme team before being implemented to ensure they do not cause any additional burden for projects.</t>
  </si>
  <si>
    <t>DQA1</t>
  </si>
  <si>
    <t>Source</t>
  </si>
  <si>
    <t>Timescale</t>
  </si>
  <si>
    <t>Responsibility</t>
  </si>
  <si>
    <t>Action</t>
  </si>
  <si>
    <t>See DQA2</t>
  </si>
  <si>
    <t>Responsibility
(Strategy Unit / Projects / other)</t>
  </si>
  <si>
    <t>Status
(ongoing / complete / etc)</t>
  </si>
  <si>
    <t>Project is working on resolving these issues</t>
  </si>
  <si>
    <t>SU</t>
  </si>
  <si>
    <t>DQA19</t>
  </si>
  <si>
    <t>Change the method of counting lung health check acceptances to include data where 'contact date' has not been completed but the outcome field contains 'LHC Accepted'</t>
  </si>
  <si>
    <t>DQA20</t>
  </si>
  <si>
    <t>Change the method of counting LDCT acceptances to ensure this is higher than the number delivered</t>
  </si>
  <si>
    <t>21/1/22 - Further steps will be taken to improve how this metric is derived.  It still underpreprestents the number of Accepted to a LHC Invitation</t>
  </si>
  <si>
    <t>Please note - completed actions have been 'hidden' but can be unhidden for review</t>
  </si>
  <si>
    <t>21/1/22 - Further steps will be taken to improve how this metric is derived.  It still underpreprestents the number of Accepted to a LDCT scan</t>
  </si>
  <si>
    <t xml:space="preserve">21/1/22 - the criteria for deriving this metric is being reviewed </t>
  </si>
  <si>
    <t>Incorrect date format - For example it says ‘20-Jul’ instead of ’20-Jul-2021’</t>
  </si>
  <si>
    <r>
      <t xml:space="preserve">Targeted Lung Health Check Programme - Key metrics - National Summary
 </t>
    </r>
    <r>
      <rPr>
        <sz val="11.9"/>
        <color theme="1"/>
        <rFont val="Calibri"/>
        <family val="2"/>
      </rPr>
      <t>(latest month's data is November 2021)</t>
    </r>
    <r>
      <rPr>
        <b/>
        <sz val="14"/>
        <color theme="1"/>
        <rFont val="Calibri"/>
        <family val="2"/>
        <scheme val="minor"/>
      </rPr>
      <t xml:space="preserve">
Shared 21/1/22</t>
    </r>
  </si>
  <si>
    <t>Smoking cessation data has been submitted for November but is not loading successfully</t>
  </si>
  <si>
    <t>Working with the project to establish why the data isn't loading properly</t>
  </si>
  <si>
    <t>DQA21</t>
  </si>
  <si>
    <t>Review / amend the way LDCT referrals are counted so that they are higher that the number accepted and the number of LDCT scans</t>
  </si>
  <si>
    <t>No data LDCT scan data for October and November</t>
  </si>
  <si>
    <t xml:space="preserve">Progress </t>
  </si>
  <si>
    <t>Project has resolved this issue</t>
  </si>
  <si>
    <t>As above</t>
  </si>
  <si>
    <t>Data caveats added to all reports and updated monthly.</t>
  </si>
  <si>
    <t>Projects have been reviewing their report and sharing any queries / discrepancies with the Strategy Unit.</t>
  </si>
  <si>
    <t>First meeting arranged for Tuesday 15th March.</t>
  </si>
  <si>
    <t xml:space="preserve">Reminder sent  for December 2021 data (February reporting) </t>
  </si>
  <si>
    <t>Comments</t>
  </si>
  <si>
    <t>Data received on time?</t>
  </si>
  <si>
    <t>Project is working on resolving these issues. SU met with project and discussed a solution.</t>
  </si>
  <si>
    <t>Project is working to resolve this by the April report data submission</t>
  </si>
  <si>
    <t>Data expected?</t>
  </si>
  <si>
    <t>All definitions have been reviewed and revised templates developed</t>
  </si>
  <si>
    <t xml:space="preserve">Additional information shared with ODR. Costs have been agreed and the final process </t>
  </si>
  <si>
    <t>New  method agreed and put in place for March report.</t>
  </si>
  <si>
    <t xml:space="preserve">There were some changes to previously reported month's data </t>
  </si>
  <si>
    <t>The differences were checked with the project - the bottom lines for main metrics largely agreed but there was different alignment to CCGs in some cases which is being further investiaged</t>
  </si>
  <si>
    <t>SU/Project</t>
  </si>
  <si>
    <t>1c</t>
  </si>
  <si>
    <t>Revised version (as mentioned in data focus group) will be shared by end of May</t>
  </si>
  <si>
    <t>Most information has now been received in order to finalise guidance - just waiting on clarity on final points (further clinical specialist input)</t>
  </si>
  <si>
    <t>Internal processes in place. Data shared with projects each month to check. Individual checks have been undertaken for specific projects. A proposal to share the data with projects to check before is  shared with the national team is  currently being reviewed. This will need to be aligned to new Delviery Group meeting dates (not existing ones)</t>
  </si>
  <si>
    <t xml:space="preserve">This is now complete from most projects apart from North Kirklees and Bradford </t>
  </si>
  <si>
    <t>New method has been agreed and changed in March report. This has been further refined for the May report.</t>
  </si>
  <si>
    <t>Invited to Lung Health Check (First Invites)</t>
  </si>
  <si>
    <t>Invited to Targeted Lung Health Check (Follow-up Invites)</t>
  </si>
  <si>
    <t>Invited to Lung Health Check (Follow-up Invites)</t>
  </si>
  <si>
    <t>Number of participants referred for an initial Low Dose CT Scan (LDCT)</t>
  </si>
  <si>
    <t>4b</t>
  </si>
  <si>
    <t>Number of participants who triggered a risk score for referral but were ineligible for an initial LDCT scan</t>
  </si>
  <si>
    <t>Triggered a risk score for referral but were ineligible for an initial LDCT scan</t>
  </si>
  <si>
    <t>Southend</t>
  </si>
  <si>
    <t>99G</t>
  </si>
  <si>
    <t>Phase 3</t>
  </si>
  <si>
    <t>Onboarded / Phase 3</t>
  </si>
  <si>
    <t>This data will be split across Halton, Knowsley and Liverpool when the pseudonymisation is done successfully, hopefully by next month's report (April)</t>
  </si>
  <si>
    <t>The differences were checked with the project - the bottom lines for main metrics largely agreed but there was different alignment to CCGs in some cases which is being further investigated</t>
  </si>
  <si>
    <t>Suspected missing CCG codes</t>
  </si>
  <si>
    <t>Portsmouth</t>
  </si>
  <si>
    <t>Kernow</t>
  </si>
  <si>
    <t>Dorset</t>
  </si>
  <si>
    <t>South Sefton &amp; St Helens</t>
  </si>
  <si>
    <t>Sunderland and South Tyneside</t>
  </si>
  <si>
    <t>North and NE Lincolnshire</t>
  </si>
  <si>
    <t>Birmingham and Solihull</t>
  </si>
  <si>
    <t>North East Essex &amp; Great Yarmouth</t>
  </si>
  <si>
    <t>North Staffordshire</t>
  </si>
  <si>
    <t>Hammersmith &amp; Fulham</t>
  </si>
  <si>
    <t>Phase 3 (expansion)</t>
  </si>
  <si>
    <t>East Lancashire</t>
  </si>
  <si>
    <t>00P</t>
  </si>
  <si>
    <t>Tees Valley</t>
  </si>
  <si>
    <t>03H &amp; 03K</t>
  </si>
  <si>
    <t>Nottingham and Nottinghamshire</t>
  </si>
  <si>
    <t>52R</t>
  </si>
  <si>
    <t>01X &amp; 01T</t>
  </si>
  <si>
    <t>D2P2L</t>
  </si>
  <si>
    <t>Black Country and West Birmingham</t>
  </si>
  <si>
    <t>Brighton &amp; Hove and Hastings</t>
  </si>
  <si>
    <t>09D</t>
  </si>
  <si>
    <t>92G</t>
  </si>
  <si>
    <t>Bath and North East Somerset, Swindon and Wiltshire (Swindon)</t>
  </si>
  <si>
    <t>11M &amp; 11X</t>
  </si>
  <si>
    <t>North East London</t>
  </si>
  <si>
    <t>North Central London</t>
  </si>
  <si>
    <t>M1J4Y</t>
  </si>
  <si>
    <t>Bedfordshire, Luton and Milton Keynes</t>
  </si>
  <si>
    <t>D9Y0V</t>
  </si>
  <si>
    <t>Hampshire, Southampton and Isle of Wight (Eastleigh)</t>
  </si>
  <si>
    <t>91Q</t>
  </si>
  <si>
    <t>Kent and Medway (South Kent Coast)</t>
  </si>
  <si>
    <t>South East London</t>
  </si>
  <si>
    <t>Glocoucestershire &amp; Somerset</t>
  </si>
  <si>
    <t>01A</t>
  </si>
  <si>
    <t>16C</t>
  </si>
  <si>
    <t>15E</t>
  </si>
  <si>
    <t>10R</t>
  </si>
  <si>
    <t>11N</t>
  </si>
  <si>
    <t>72Q</t>
  </si>
  <si>
    <t>A3A8R</t>
  </si>
  <si>
    <t>93C</t>
  </si>
  <si>
    <t>11J</t>
  </si>
  <si>
    <t>05G</t>
  </si>
  <si>
    <t>B2M3M</t>
  </si>
  <si>
    <t>Need to establish which month to start recording data against this project as the data goes back several months</t>
  </si>
  <si>
    <t>Go to data receipt and caveats</t>
  </si>
  <si>
    <t>Data received for all tables apart from diagnostics. We are invetigating with the project why there are zero values for May 22 for most metrics.</t>
  </si>
  <si>
    <t>Original production date:</t>
  </si>
  <si>
    <t>Split out phase 3 and show totals separately throughout</t>
  </si>
  <si>
    <t>Delete this tab before sharing with national team</t>
  </si>
  <si>
    <t>June data</t>
  </si>
  <si>
    <r>
      <rPr>
        <sz val="10.55"/>
        <rFont val="Calibri"/>
        <family val="2"/>
      </rPr>
      <t xml:space="preserve">Data received for all tables apart from diagnostics. </t>
    </r>
    <r>
      <rPr>
        <sz val="11"/>
        <color rgb="FFFF0000"/>
        <rFont val="Calibri"/>
        <family val="2"/>
        <scheme val="minor"/>
      </rPr>
      <t>We are investigating with the project why there are zero values for May 22 for most metrics.</t>
    </r>
  </si>
  <si>
    <t>Cheshire and Merseyside</t>
  </si>
  <si>
    <t>RBQ00</t>
  </si>
  <si>
    <t>Phase 4</t>
  </si>
  <si>
    <t>09H</t>
  </si>
  <si>
    <t>Project phase:</t>
  </si>
  <si>
    <t>Evaluation of the Targeted Lung Health Check Programme - Management Information</t>
  </si>
  <si>
    <t>Contents</t>
  </si>
  <si>
    <t>Summary reports</t>
  </si>
  <si>
    <t>Project start</t>
  </si>
  <si>
    <t>Eligible population</t>
  </si>
  <si>
    <t>Number invited</t>
  </si>
  <si>
    <t>Targeted Lung Health Checks</t>
  </si>
  <si>
    <t>Initial LDCT scans</t>
  </si>
  <si>
    <t>Number of lung cancers</t>
  </si>
  <si>
    <t>New data included in this report</t>
  </si>
  <si>
    <t>Project code</t>
  </si>
  <si>
    <t>Phase</t>
  </si>
  <si>
    <t>Uptake of Lung Health Checks (LHC/Invitations)</t>
  </si>
  <si>
    <t>Number of participants who were diagnosed with lung cancer from the start of the project, up to, and including latest month</t>
  </si>
  <si>
    <t>Code</t>
  </si>
  <si>
    <t>This is a combination of data received via the interim data collection process for original projects and the regular monthly data submissions from onboarded projects</t>
  </si>
  <si>
    <t>Percent</t>
  </si>
  <si>
    <t>Numbers</t>
  </si>
  <si>
    <t>Data up to</t>
  </si>
  <si>
    <t>Original / Onboarded / Phase 3</t>
  </si>
  <si>
    <t>&lt;project name&gt;</t>
  </si>
  <si>
    <t>&lt;project code&gt;</t>
  </si>
  <si>
    <t>&lt;latest month&gt;</t>
  </si>
  <si>
    <t>&lt;project phase&gt;</t>
  </si>
  <si>
    <t>Attended a Lung Health Check appt</t>
  </si>
  <si>
    <t>Attended a face-to-face Lung Health Check appt</t>
  </si>
  <si>
    <t>Attended a telephone Lung Health Check appt</t>
  </si>
  <si>
    <t>Did not attend a Lung Health Check appt</t>
  </si>
  <si>
    <t>Did not attend a face-to-face Lung Health Check appt</t>
  </si>
  <si>
    <t>Did not attend a telephone Lung Health Check appt</t>
  </si>
  <si>
    <t>Did not attend their initial LDCT scan appt</t>
  </si>
  <si>
    <t>&lt;month&gt;</t>
  </si>
  <si>
    <t>A summary of all the phase 3 projects</t>
  </si>
  <si>
    <t>N48</t>
  </si>
  <si>
    <t>SWAG</t>
  </si>
  <si>
    <t>In August 2019, NHS England &amp; NHS Improvement (NHSEI) appointed Ipsos MORI, in partnership with the Strategy Unit, to undertake an evaluation of the processes, impacts and economic value of the Targeted Lung Health Checks (TLHC) programme. Building on previous targeted screening studies and research trials, the overarching objective of this study is to test the targeted lung screening intervention in real world settings.  To support the evaluation the Strategy Unit produces monthly reports, based on pseudonymised datasets (original projects) or aggregate data returns (onboarded projects) submitted by projects. The reports track the progress of each project against a set of input and output metrics including the number of participants invited to a lung health check, the number who attended, the number referred for a low-dose CT scan and those who had a low-dose CT scan. These reports are shared with NHSEI ten days before each National Delivery Group meeting and each project can access the TLHC dashboard to allow them to track their progress and see how they compare against the other projects. There are 10 original projects . An additional seven projects were added from August 2020 and 27 projects were added as part of Phase 3 from April 2022 along with 7 existing projects who were expanding their programme.</t>
  </si>
  <si>
    <t>7u</t>
  </si>
  <si>
    <t>Project name</t>
  </si>
  <si>
    <t>XXX</t>
  </si>
  <si>
    <t>Phase type</t>
  </si>
  <si>
    <t>Blackburn Darwen and Blackpool</t>
  </si>
  <si>
    <t>Barnsley Bassetlaw Rotherham</t>
  </si>
  <si>
    <t>02Q03L</t>
  </si>
  <si>
    <t>06L</t>
  </si>
  <si>
    <t>Crawley and Slough</t>
  </si>
  <si>
    <t>Data Item</t>
  </si>
  <si>
    <t>Proportion of eligible population invited</t>
  </si>
  <si>
    <t>Proportion of participants invited to a LHC via an opt-in invitation, that actively accept</t>
  </si>
  <si>
    <t>Uptake of Lung Health Checks</t>
  </si>
  <si>
    <t>DNA rates for Lung Health Checks</t>
  </si>
  <si>
    <t>Conversion from Lung Health Check to LDCT</t>
  </si>
  <si>
    <t>Uptake of initial LDCT scan</t>
  </si>
  <si>
    <t>DNA rates for initial LDCT scans</t>
  </si>
  <si>
    <t>Lung cancer diagnosis rate - as a proportion of LHCs</t>
  </si>
  <si>
    <t>Lung cancer diagnosis rate - as a proportion of eligible people invited to LHC</t>
  </si>
  <si>
    <t>Lung cancer diagnosis rate - as a proportion of initial LDCT scans</t>
  </si>
  <si>
    <t>10a</t>
  </si>
  <si>
    <t>10b</t>
  </si>
  <si>
    <t>Cancers diagnosed at an early stage</t>
  </si>
  <si>
    <t>Incidental findings diagnosed</t>
  </si>
  <si>
    <t>Uptake of smoking cessation offer</t>
  </si>
  <si>
    <t>6e</t>
  </si>
  <si>
    <t>Referred for an initial Low Dose CT Scan (LDCT)</t>
  </si>
  <si>
    <t>5g</t>
  </si>
  <si>
    <t>48 month surveillance LDCT scan performed</t>
  </si>
  <si>
    <t>Lung Cancer with unknown stage, that cannot be staged</t>
  </si>
  <si>
    <t>Patients with Aortic valve calcification (I35.0, I06.0, Q23.0)</t>
  </si>
  <si>
    <t>Patients with Liver or Spleen lesions (K768, D739)</t>
  </si>
  <si>
    <t>Patients with Renal lesions (N28; N281; N288; N289)</t>
  </si>
  <si>
    <t>Patients with Adrenal lesions (A187; C74; C740; C741; C749; C797; D350; D441; E27; E278; E279; E351)</t>
  </si>
  <si>
    <t>Patients with Abdominal Aortic Aneurysm (I17.3, I17.4)</t>
  </si>
  <si>
    <t>Patients with Bone abnormalities (M89X)</t>
  </si>
  <si>
    <t>Patients with Osteoporosis (M80.0; M80.1; M80.2; M80.3; M80.4; M80.5; M80.8; M80.9; M81.0;M81.1; M81.2; M81.3; M81.4; M81.5; M81.6; M81.8; M81.9; M82.0*; M82.1*; M82.8*)</t>
  </si>
  <si>
    <t>Patients with Fractures with no trauma history (M84.4)</t>
  </si>
  <si>
    <t>Patients with Bronchiectasis - J47</t>
  </si>
  <si>
    <t>Patients with Respiratory Bronchiolitis - J84.115</t>
  </si>
  <si>
    <t>Patients with Interstitial Lung abnormalities (ILAs) - J70.2, J70.3, J84.115, J84.848</t>
  </si>
  <si>
    <t>Patients with Other Cancers - C00-D48 excluding C34</t>
  </si>
  <si>
    <t>Number of patients with incidental findings - Emphysema (moderate or severe) - J43</t>
  </si>
  <si>
    <t>Offered or referred to a smoking cessation course</t>
  </si>
  <si>
    <t>Craig Parylo (Senior Healthcare Analyst) / Mike Woodall (Analytics Manager)</t>
  </si>
  <si>
    <t>craig.parylo2@nhs.net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</si>
</sst>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F800]dddd\,\ mmmm\ dd\,\ yyyy"/>
    <numFmt numFmtId="165" formatCode="dd/mm/yyyy;@"/>
    <numFmt numFmtId="166" formatCode="dd/mm/yy;@"/>
    <numFmt numFmtId="167" formatCode="0.0%"/>
    <numFmt numFmtId="168" formatCode="#,##0_ ;[Red]\-#,##0\ "/>
    <numFmt numFmtId="169" formatCode="_-* #,##0_-;\-* #,##0_-;_-* &quot;-&quot;??_-;_-@_-"/>
  </numFmts>
  <fonts count="5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1"/>
      <color theme="1"/>
      <name val="Segoe UI"/>
      <family val="2"/>
    </font>
    <font>
      <b/>
      <sz val="11"/>
      <color theme="1"/>
      <name val="Segoe UI"/>
      <family val="2"/>
    </font>
    <font>
      <b/>
      <sz val="20"/>
      <color theme="9"/>
      <name val="Segoe UI"/>
      <family val="2"/>
    </font>
    <font>
      <b/>
      <sz val="20"/>
      <color rgb="FF00A050"/>
      <name val="Segoe UI"/>
      <family val="2"/>
    </font>
    <font>
      <sz val="11"/>
      <name val="Segoe UI"/>
      <family val="2"/>
    </font>
    <font>
      <b/>
      <sz val="11"/>
      <name val="Segoe UI"/>
      <family val="2"/>
    </font>
    <font>
      <sz val="8"/>
      <color theme="1"/>
      <name val="Segoe UI"/>
      <family val="2"/>
    </font>
    <font>
      <u/>
      <sz val="11"/>
      <color theme="10"/>
      <name val="Calibri"/>
      <family val="2"/>
    </font>
    <font>
      <b/>
      <sz val="11"/>
      <name val="Calibri"/>
      <family val="2"/>
      <scheme val="minor"/>
    </font>
    <font>
      <b/>
      <sz val="11"/>
      <color theme="0"/>
      <name val="Calibri"/>
      <family val="2"/>
      <scheme val="minor"/>
    </font>
    <font>
      <sz val="11"/>
      <color theme="0"/>
      <name val="Calibri"/>
      <family val="2"/>
      <scheme val="minor"/>
    </font>
    <font>
      <sz val="11"/>
      <color rgb="FFFF0000"/>
      <name val="Calibri"/>
      <family val="2"/>
      <scheme val="minor"/>
    </font>
    <font>
      <b/>
      <sz val="12"/>
      <color theme="1"/>
      <name val="Calibri"/>
      <family val="2"/>
      <scheme val="minor"/>
    </font>
    <font>
      <sz val="8"/>
      <name val="Calibri"/>
      <family val="2"/>
      <scheme val="minor"/>
    </font>
    <font>
      <b/>
      <sz val="11"/>
      <color indexed="8"/>
      <name val="Calibri"/>
      <family val="2"/>
      <scheme val="minor"/>
    </font>
    <font>
      <sz val="11"/>
      <name val="Calibri"/>
      <family val="2"/>
    </font>
    <font>
      <sz val="11"/>
      <color rgb="FFFF0000"/>
      <name val="Calibri"/>
      <family val="2"/>
    </font>
    <font>
      <sz val="10"/>
      <color theme="1"/>
      <name val="Calibri"/>
      <family val="2"/>
    </font>
    <font>
      <b/>
      <sz val="14"/>
      <color theme="1"/>
      <name val="Calibri"/>
      <family val="2"/>
    </font>
    <font>
      <u/>
      <sz val="12"/>
      <color theme="10"/>
      <name val="Calibri"/>
      <family val="2"/>
      <scheme val="minor"/>
    </font>
    <font>
      <sz val="11"/>
      <color indexed="8"/>
      <name val="Calibri"/>
      <family val="2"/>
      <scheme val="minor"/>
    </font>
    <font>
      <b/>
      <i/>
      <sz val="11"/>
      <color theme="1"/>
      <name val="Calibri"/>
      <family val="2"/>
      <scheme val="minor"/>
    </font>
    <font>
      <b/>
      <sz val="16"/>
      <color theme="1"/>
      <name val="Calibri"/>
      <family val="2"/>
      <scheme val="minor"/>
    </font>
    <font>
      <b/>
      <sz val="24"/>
      <name val="Segoe UI"/>
      <family val="2"/>
    </font>
    <font>
      <b/>
      <sz val="14"/>
      <color theme="1"/>
      <name val="Segoe UI"/>
      <family val="2"/>
    </font>
    <font>
      <b/>
      <sz val="9"/>
      <color theme="1"/>
      <name val="Calibri"/>
      <family val="2"/>
      <scheme val="minor"/>
    </font>
    <font>
      <sz val="9"/>
      <color theme="1"/>
      <name val="Calibri"/>
      <family val="2"/>
      <scheme val="minor"/>
    </font>
    <font>
      <b/>
      <i/>
      <sz val="11"/>
      <name val="Calibri"/>
      <family val="2"/>
      <scheme val="minor"/>
    </font>
    <font>
      <i/>
      <u/>
      <sz val="11"/>
      <color theme="10"/>
      <name val="Calibri"/>
      <family val="2"/>
      <scheme val="minor"/>
    </font>
    <font>
      <b/>
      <i/>
      <u/>
      <sz val="12"/>
      <color theme="10"/>
      <name val="Calibri"/>
      <family val="2"/>
      <scheme val="minor"/>
    </font>
    <font>
      <sz val="9"/>
      <color theme="0" tint="-0.249977111117893"/>
      <name val="Calibri"/>
      <family val="2"/>
      <scheme val="minor"/>
    </font>
    <font>
      <b/>
      <sz val="9"/>
      <color theme="0" tint="-0.249977111117893"/>
      <name val="Calibri"/>
      <family val="2"/>
      <scheme val="minor"/>
    </font>
    <font>
      <i/>
      <sz val="11"/>
      <name val="Calibri"/>
      <family val="2"/>
      <scheme val="minor"/>
    </font>
    <font>
      <b/>
      <i/>
      <sz val="14"/>
      <color theme="1"/>
      <name val="Calibri"/>
      <family val="2"/>
      <scheme val="minor"/>
    </font>
    <font>
      <b/>
      <sz val="18"/>
      <color rgb="FFFF0000"/>
      <name val="Calibri"/>
      <family val="2"/>
    </font>
    <font>
      <i/>
      <sz val="11"/>
      <color indexed="8"/>
      <name val="Calibri"/>
      <family val="2"/>
      <scheme val="minor"/>
    </font>
    <font>
      <sz val="11"/>
      <color rgb="FF2C2825"/>
      <name val="Segoe UI"/>
      <family val="2"/>
    </font>
    <font>
      <sz val="11"/>
      <color theme="9" tint="-0.249977111117893"/>
      <name val="Calibri"/>
      <family val="2"/>
      <scheme val="minor"/>
    </font>
    <font>
      <sz val="11.9"/>
      <color theme="1"/>
      <name val="Calibri"/>
      <family val="2"/>
    </font>
    <font>
      <i/>
      <sz val="11"/>
      <color theme="1"/>
      <name val="Calibri"/>
      <family val="2"/>
    </font>
    <font>
      <sz val="11"/>
      <color rgb="FF2C2825"/>
      <name val="Calibri"/>
      <family val="2"/>
      <scheme val="minor"/>
    </font>
    <font>
      <b/>
      <i/>
      <u/>
      <sz val="11"/>
      <color theme="10"/>
      <name val="Calibri"/>
      <family val="2"/>
      <scheme val="minor"/>
    </font>
    <font>
      <b/>
      <i/>
      <u/>
      <sz val="11"/>
      <color indexed="30"/>
      <name val="Calibri"/>
      <family val="2"/>
      <scheme val="minor"/>
    </font>
    <font>
      <sz val="10.55"/>
      <name val="Calibri"/>
      <family val="2"/>
    </font>
    <font>
      <i/>
      <sz val="20"/>
      <color rgb="FFFF0000"/>
      <name val="Calibri"/>
      <family val="2"/>
    </font>
    <font>
      <sz val="10"/>
      <color theme="1"/>
      <name val="Calibri"/>
      <family val="2"/>
      <scheme val="minor"/>
    </font>
    <font>
      <sz val="10"/>
      <name val="Calibri"/>
      <family val="2"/>
      <scheme val="minor"/>
    </font>
    <font>
      <b/>
      <sz val="28"/>
      <color theme="4" tint="-0.499984740745262"/>
      <name val="Calibri"/>
      <family val="2"/>
      <scheme val="minor"/>
    </font>
    <font>
      <sz val="9"/>
      <color indexed="81"/>
      <name val="Tahom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8BF07"/>
        <bgColor indexed="64"/>
      </patternFill>
    </fill>
    <fill>
      <patternFill patternType="solid">
        <fgColor rgb="FFFFFF00"/>
        <bgColor indexed="64"/>
      </patternFill>
    </fill>
    <fill>
      <patternFill patternType="solid">
        <fgColor rgb="FF92D050"/>
        <bgColor indexed="64"/>
      </patternFill>
    </fill>
    <fill>
      <patternFill patternType="solid">
        <fgColor rgb="FFFFCCFF"/>
        <bgColor indexed="64"/>
      </patternFill>
    </fill>
    <fill>
      <patternFill patternType="solid">
        <fgColor theme="8"/>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ck">
        <color theme="0" tint="-0.34998626667073579"/>
      </left>
      <right style="thick">
        <color theme="0" tint="-0.34998626667073579"/>
      </right>
      <top style="thick">
        <color theme="0" tint="-0.34998626667073579"/>
      </top>
      <bottom style="thick">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auto="1"/>
      </bottom>
      <diagonal/>
    </border>
    <border>
      <left style="thin">
        <color indexed="64"/>
      </left>
      <right style="medium">
        <color indexed="64"/>
      </right>
      <top/>
      <bottom style="thin">
        <color auto="1"/>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indexed="64"/>
      </left>
      <right style="medium">
        <color indexed="64"/>
      </right>
      <top style="medium">
        <color indexed="64"/>
      </top>
      <bottom/>
      <diagonal/>
    </border>
    <border>
      <left style="medium">
        <color indexed="64"/>
      </left>
      <right style="medium">
        <color theme="0" tint="-0.499984740745262"/>
      </right>
      <top style="medium">
        <color theme="0" tint="-0.499984740745262"/>
      </top>
      <bottom style="medium">
        <color theme="0" tint="-0.499984740745262"/>
      </bottom>
      <diagonal/>
    </border>
    <border>
      <left/>
      <right style="medium">
        <color indexed="64"/>
      </right>
      <top style="medium">
        <color theme="0" tint="-0.499984740745262"/>
      </top>
      <bottom style="medium">
        <color theme="0" tint="-0.499984740745262"/>
      </bottom>
      <diagonal/>
    </border>
    <border>
      <left style="medium">
        <color theme="0" tint="-0.499984740745262"/>
      </left>
      <right/>
      <top style="medium">
        <color theme="0" tint="-0.499984740745262"/>
      </top>
      <bottom style="medium">
        <color indexed="64"/>
      </bottom>
      <diagonal/>
    </border>
    <border>
      <left/>
      <right/>
      <top style="medium">
        <color theme="0" tint="-0.499984740745262"/>
      </top>
      <bottom style="medium">
        <color indexed="64"/>
      </bottom>
      <diagonal/>
    </border>
    <border>
      <left/>
      <right style="medium">
        <color theme="0" tint="-0.499984740745262"/>
      </right>
      <top style="medium">
        <color theme="0" tint="-0.499984740745262"/>
      </top>
      <bottom style="medium">
        <color indexed="64"/>
      </bottom>
      <diagonal/>
    </border>
    <border>
      <left/>
      <right style="medium">
        <color indexed="64"/>
      </right>
      <top style="medium">
        <color theme="0" tint="-0.499984740745262"/>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5B9BD5"/>
      </right>
      <top/>
      <bottom style="medium">
        <color rgb="FF5B9BD5"/>
      </bottom>
      <diagonal/>
    </border>
    <border>
      <left style="medium">
        <color indexed="64"/>
      </left>
      <right/>
      <top style="medium">
        <color indexed="64"/>
      </top>
      <bottom style="medium">
        <color theme="0" tint="-0.499984740745262"/>
      </bottom>
      <diagonal/>
    </border>
    <border>
      <left/>
      <right style="medium">
        <color indexed="64"/>
      </right>
      <top style="medium">
        <color indexed="64"/>
      </top>
      <bottom style="medium">
        <color theme="0" tint="-0.499984740745262"/>
      </bottom>
      <diagonal/>
    </border>
    <border>
      <left style="medium">
        <color indexed="64"/>
      </left>
      <right/>
      <top style="medium">
        <color theme="0" tint="-0.499984740745262"/>
      </top>
      <bottom style="medium">
        <color theme="0" tint="-0.499984740745262"/>
      </bottom>
      <diagonal/>
    </border>
    <border>
      <left style="thin">
        <color auto="1"/>
      </left>
      <right/>
      <top/>
      <bottom style="thin">
        <color indexed="64"/>
      </bottom>
      <diagonal/>
    </border>
    <border>
      <left style="thin">
        <color theme="1" tint="0.499984740745262"/>
      </left>
      <right/>
      <top style="thin">
        <color theme="1" tint="0.499984740745262"/>
      </top>
      <bottom style="thin">
        <color theme="0" tint="-0.34998626667073579"/>
      </bottom>
      <diagonal/>
    </border>
    <border>
      <left/>
      <right/>
      <top style="thin">
        <color theme="1" tint="0.499984740745262"/>
      </top>
      <bottom style="thin">
        <color theme="0" tint="-0.34998626667073579"/>
      </bottom>
      <diagonal/>
    </border>
    <border>
      <left/>
      <right style="thin">
        <color theme="1" tint="0.499984740745262"/>
      </right>
      <top style="thin">
        <color theme="1" tint="0.499984740745262"/>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1" tint="0.499984740745262"/>
      </right>
      <top style="thin">
        <color theme="0" tint="-0.34998626667073579"/>
      </top>
      <bottom style="thin">
        <color theme="1" tint="0.499984740745262"/>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1" tint="0.499984740745262"/>
      </bottom>
      <diagonal/>
    </border>
    <border>
      <left style="thin">
        <color theme="1"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1" tint="0.34998626667073579"/>
      </right>
      <top style="thin">
        <color theme="1"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34998626667073579"/>
      </right>
      <top style="thin">
        <color theme="0"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1" tint="0.34998626667073579"/>
      </right>
      <top style="thin">
        <color theme="0" tint="-0.34998626667073579"/>
      </top>
      <bottom style="thin">
        <color theme="1"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cellStyleXfs>
  <cellXfs count="440">
    <xf numFmtId="0" fontId="0" fillId="0" borderId="0" xfId="0"/>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9" fillId="2" borderId="0" xfId="0" applyFont="1" applyFill="1" applyAlignment="1">
      <alignment vertical="center" wrapText="1"/>
    </xf>
    <xf numFmtId="0" fontId="10" fillId="3" borderId="0" xfId="0" applyFont="1" applyFill="1" applyAlignment="1">
      <alignment vertical="center"/>
    </xf>
    <xf numFmtId="0" fontId="10" fillId="0" borderId="0" xfId="0" applyFont="1" applyAlignment="1">
      <alignment vertical="center"/>
    </xf>
    <xf numFmtId="0" fontId="10" fillId="2" borderId="0" xfId="0" applyFont="1" applyFill="1" applyAlignment="1">
      <alignment vertical="center"/>
    </xf>
    <xf numFmtId="0" fontId="15" fillId="2" borderId="0" xfId="0" applyFont="1" applyFill="1" applyAlignment="1">
      <alignment vertical="center" wrapText="1"/>
    </xf>
    <xf numFmtId="0" fontId="9" fillId="2" borderId="0" xfId="0" applyFont="1" applyFill="1" applyAlignment="1">
      <alignment vertical="center"/>
    </xf>
    <xf numFmtId="0" fontId="9" fillId="2" borderId="0" xfId="0" quotePrefix="1" applyFont="1" applyFill="1" applyAlignment="1">
      <alignment horizontal="left" vertical="center" wrapText="1"/>
    </xf>
    <xf numFmtId="0" fontId="7" fillId="0" borderId="0" xfId="0" applyFont="1" applyAlignment="1">
      <alignment horizontal="center" vertical="center"/>
    </xf>
    <xf numFmtId="0" fontId="0" fillId="0" borderId="0" xfId="0" applyAlignment="1">
      <alignment horizontal="left" vertical="center"/>
    </xf>
    <xf numFmtId="0" fontId="16" fillId="0" borderId="0" xfId="3" applyAlignment="1">
      <alignment vertical="center"/>
    </xf>
    <xf numFmtId="0" fontId="2" fillId="0" borderId="0" xfId="0" applyFont="1" applyAlignment="1">
      <alignment vertical="center"/>
    </xf>
    <xf numFmtId="0" fontId="7"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wrapText="1"/>
    </xf>
    <xf numFmtId="17" fontId="0" fillId="0" borderId="0" xfId="0" applyNumberFormat="1" applyAlignment="1">
      <alignment vertical="center" wrapText="1"/>
    </xf>
    <xf numFmtId="0" fontId="17" fillId="0" borderId="0" xfId="0" applyFont="1" applyAlignment="1">
      <alignment vertical="center"/>
    </xf>
    <xf numFmtId="0" fontId="2" fillId="4" borderId="3" xfId="0" applyFont="1" applyFill="1" applyBorder="1" applyAlignment="1">
      <alignment vertical="center"/>
    </xf>
    <xf numFmtId="0" fontId="0" fillId="4" borderId="3" xfId="0" applyFill="1" applyBorder="1" applyAlignment="1">
      <alignment horizontal="center" vertical="center" wrapText="1"/>
    </xf>
    <xf numFmtId="17" fontId="0" fillId="4" borderId="3" xfId="0" applyNumberFormat="1" applyFill="1" applyBorder="1" applyAlignment="1">
      <alignment horizontal="center" vertical="center" wrapText="1"/>
    </xf>
    <xf numFmtId="0" fontId="17" fillId="0" borderId="0" xfId="0" applyFont="1" applyAlignment="1">
      <alignment horizontal="center" vertical="center"/>
    </xf>
    <xf numFmtId="3" fontId="6" fillId="0" borderId="1" xfId="0" applyNumberFormat="1" applyFont="1" applyBorder="1" applyAlignment="1">
      <alignment horizontal="center" vertical="center" wrapText="1"/>
    </xf>
    <xf numFmtId="0" fontId="2" fillId="3" borderId="3" xfId="0" applyFont="1" applyFill="1" applyBorder="1" applyAlignment="1">
      <alignment horizontal="center" vertical="center"/>
    </xf>
    <xf numFmtId="0" fontId="2" fillId="3" borderId="3" xfId="0" applyFont="1" applyFill="1" applyBorder="1" applyAlignment="1">
      <alignment vertical="center"/>
    </xf>
    <xf numFmtId="0" fontId="2" fillId="4" borderId="3" xfId="0" applyFont="1" applyFill="1" applyBorder="1" applyAlignment="1">
      <alignment horizontal="center" vertical="center" wrapText="1"/>
    </xf>
    <xf numFmtId="0" fontId="8" fillId="0" borderId="0" xfId="2" applyAlignment="1">
      <alignment horizontal="left" vertical="center"/>
    </xf>
    <xf numFmtId="0" fontId="19" fillId="0" borderId="0" xfId="0" applyFont="1" applyAlignment="1">
      <alignment horizontal="center" vertical="center"/>
    </xf>
    <xf numFmtId="3" fontId="0" fillId="0" borderId="0" xfId="0" applyNumberFormat="1" applyAlignment="1">
      <alignment vertical="center"/>
    </xf>
    <xf numFmtId="3" fontId="2" fillId="0" borderId="0" xfId="0" applyNumberFormat="1" applyFont="1" applyAlignment="1">
      <alignment vertical="center"/>
    </xf>
    <xf numFmtId="3" fontId="0" fillId="0" borderId="0" xfId="0" applyNumberFormat="1" applyAlignment="1">
      <alignment horizontal="center" vertical="center"/>
    </xf>
    <xf numFmtId="3" fontId="0" fillId="0" borderId="0" xfId="0" applyNumberFormat="1" applyAlignment="1">
      <alignment horizontal="left" vertical="center"/>
    </xf>
    <xf numFmtId="3" fontId="0" fillId="4" borderId="3" xfId="0" applyNumberFormat="1" applyFill="1" applyBorder="1" applyAlignment="1">
      <alignment vertical="center"/>
    </xf>
    <xf numFmtId="3" fontId="0" fillId="4" borderId="3" xfId="0" applyNumberFormat="1" applyFill="1" applyBorder="1" applyAlignment="1">
      <alignment horizontal="center" vertical="center"/>
    </xf>
    <xf numFmtId="3" fontId="2" fillId="4" borderId="3" xfId="0" applyNumberFormat="1" applyFont="1" applyFill="1" applyBorder="1" applyAlignment="1">
      <alignment horizontal="center" vertical="center"/>
    </xf>
    <xf numFmtId="3" fontId="0" fillId="0" borderId="3" xfId="0" applyNumberFormat="1" applyBorder="1" applyAlignment="1">
      <alignment horizontal="center" vertical="center"/>
    </xf>
    <xf numFmtId="3" fontId="6" fillId="0" borderId="1" xfId="0" applyNumberFormat="1" applyFont="1" applyBorder="1" applyAlignment="1">
      <alignment horizontal="right" vertical="center" wrapText="1"/>
    </xf>
    <xf numFmtId="17" fontId="3" fillId="0" borderId="0" xfId="0" applyNumberFormat="1" applyFont="1" applyAlignment="1">
      <alignment vertical="center"/>
    </xf>
    <xf numFmtId="0" fontId="7" fillId="8" borderId="12"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14" xfId="0" applyFont="1" applyFill="1" applyBorder="1" applyAlignment="1">
      <alignment horizontal="center" vertical="center" wrapText="1"/>
    </xf>
    <xf numFmtId="3" fontId="17" fillId="0" borderId="1" xfId="0" applyNumberFormat="1" applyFont="1" applyBorder="1" applyAlignment="1">
      <alignment horizontal="center" vertical="center"/>
    </xf>
    <xf numFmtId="3" fontId="7" fillId="0" borderId="1" xfId="0" applyNumberFormat="1" applyFont="1" applyBorder="1" applyAlignment="1">
      <alignment horizontal="center" vertical="center"/>
    </xf>
    <xf numFmtId="3" fontId="17" fillId="0" borderId="2" xfId="0" applyNumberFormat="1" applyFont="1" applyBorder="1" applyAlignment="1">
      <alignment horizontal="center" vertical="center"/>
    </xf>
    <xf numFmtId="0" fontId="17" fillId="8" borderId="12" xfId="0" applyFont="1" applyFill="1" applyBorder="1" applyAlignment="1">
      <alignment horizontal="center" vertical="center" wrapText="1"/>
    </xf>
    <xf numFmtId="0" fontId="17" fillId="8" borderId="13" xfId="0" applyFont="1" applyFill="1" applyBorder="1" applyAlignment="1">
      <alignment horizontal="center" vertical="center" wrapText="1"/>
    </xf>
    <xf numFmtId="0" fontId="17" fillId="8" borderId="14" xfId="0" applyFont="1" applyFill="1" applyBorder="1" applyAlignment="1">
      <alignment vertical="center"/>
    </xf>
    <xf numFmtId="3" fontId="17" fillId="0" borderId="15" xfId="0" applyNumberFormat="1" applyFont="1" applyBorder="1" applyAlignment="1">
      <alignment horizontal="center" vertical="center"/>
    </xf>
    <xf numFmtId="3" fontId="17" fillId="0" borderId="16" xfId="0" applyNumberFormat="1" applyFont="1" applyBorder="1" applyAlignment="1">
      <alignment vertical="center"/>
    </xf>
    <xf numFmtId="3" fontId="7" fillId="0" borderId="7" xfId="0" applyNumberFormat="1" applyFont="1" applyBorder="1" applyAlignment="1">
      <alignment horizontal="center" vertical="center"/>
    </xf>
    <xf numFmtId="3" fontId="7" fillId="0" borderId="8" xfId="0" applyNumberFormat="1" applyFont="1" applyBorder="1" applyAlignment="1">
      <alignment vertical="center"/>
    </xf>
    <xf numFmtId="3" fontId="17" fillId="0" borderId="7" xfId="0" applyNumberFormat="1" applyFont="1" applyBorder="1" applyAlignment="1">
      <alignment horizontal="center" vertical="center"/>
    </xf>
    <xf numFmtId="3" fontId="17" fillId="0" borderId="8" xfId="0" applyNumberFormat="1" applyFont="1" applyBorder="1" applyAlignment="1">
      <alignment vertical="center"/>
    </xf>
    <xf numFmtId="0" fontId="0" fillId="2" borderId="0" xfId="0" applyFill="1" applyAlignment="1">
      <alignment vertical="center"/>
    </xf>
    <xf numFmtId="0" fontId="16" fillId="2" borderId="0" xfId="3" applyFill="1" applyAlignment="1">
      <alignment vertical="center"/>
    </xf>
    <xf numFmtId="0" fontId="13" fillId="2" borderId="0" xfId="0" applyFont="1" applyFill="1" applyAlignment="1">
      <alignment vertical="center" wrapText="1"/>
    </xf>
    <xf numFmtId="164" fontId="14" fillId="2" borderId="0" xfId="0" applyNumberFormat="1" applyFont="1" applyFill="1" applyAlignment="1">
      <alignment horizontal="left" vertical="center"/>
    </xf>
    <xf numFmtId="0" fontId="13" fillId="2" borderId="0" xfId="3" applyFont="1" applyFill="1" applyAlignment="1">
      <alignment vertical="center"/>
    </xf>
    <xf numFmtId="3" fontId="17" fillId="0" borderId="4" xfId="0" applyNumberFormat="1" applyFont="1" applyBorder="1" applyAlignment="1">
      <alignment horizontal="center" vertical="center"/>
    </xf>
    <xf numFmtId="3" fontId="17" fillId="0" borderId="5" xfId="0" applyNumberFormat="1" applyFont="1" applyBorder="1" applyAlignment="1">
      <alignment horizontal="center" vertical="center"/>
    </xf>
    <xf numFmtId="3" fontId="5" fillId="0" borderId="6" xfId="0" applyNumberFormat="1" applyFont="1" applyBorder="1" applyAlignment="1">
      <alignment horizontal="center" vertical="center" wrapText="1"/>
    </xf>
    <xf numFmtId="9" fontId="5" fillId="0" borderId="8" xfId="1" applyFont="1" applyFill="1" applyBorder="1" applyAlignment="1">
      <alignment horizontal="center" vertical="center" wrapText="1"/>
    </xf>
    <xf numFmtId="3" fontId="7" fillId="5" borderId="12" xfId="0" applyNumberFormat="1" applyFont="1" applyFill="1" applyBorder="1" applyAlignment="1">
      <alignment horizontal="center" vertical="center" wrapText="1"/>
    </xf>
    <xf numFmtId="3" fontId="7" fillId="5" borderId="13" xfId="0" applyNumberFormat="1" applyFont="1" applyFill="1" applyBorder="1" applyAlignment="1">
      <alignment horizontal="center" vertical="center" wrapText="1"/>
    </xf>
    <xf numFmtId="3" fontId="7" fillId="5" borderId="14" xfId="0" applyNumberFormat="1" applyFont="1" applyFill="1" applyBorder="1" applyAlignment="1">
      <alignment horizontal="center" vertical="center" wrapText="1"/>
    </xf>
    <xf numFmtId="3" fontId="17" fillId="5" borderId="12" xfId="0" applyNumberFormat="1" applyFont="1" applyFill="1" applyBorder="1" applyAlignment="1">
      <alignment horizontal="center" vertical="center" wrapText="1"/>
    </xf>
    <xf numFmtId="3" fontId="17" fillId="5" borderId="13" xfId="0" applyNumberFormat="1" applyFont="1" applyFill="1" applyBorder="1" applyAlignment="1">
      <alignment horizontal="center" vertical="center" wrapText="1"/>
    </xf>
    <xf numFmtId="0" fontId="17" fillId="5" borderId="18" xfId="0" applyFont="1" applyFill="1" applyBorder="1" applyAlignment="1">
      <alignment vertical="center" wrapText="1"/>
    </xf>
    <xf numFmtId="0" fontId="17" fillId="5" borderId="19" xfId="0" applyFont="1" applyFill="1" applyBorder="1" applyAlignment="1">
      <alignment horizontal="center" vertical="center" wrapText="1"/>
    </xf>
    <xf numFmtId="0" fontId="17" fillId="5" borderId="20" xfId="0" applyFont="1" applyFill="1" applyBorder="1" applyAlignment="1">
      <alignment horizontal="center"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3" fontId="7" fillId="0" borderId="0" xfId="0" applyNumberFormat="1" applyFont="1" applyAlignment="1">
      <alignment horizontal="center" vertical="center"/>
    </xf>
    <xf numFmtId="3" fontId="2" fillId="0" borderId="0" xfId="0" applyNumberFormat="1" applyFont="1" applyAlignment="1">
      <alignment horizontal="center" vertical="center"/>
    </xf>
    <xf numFmtId="0" fontId="26" fillId="0" borderId="0" xfId="0" applyFont="1" applyAlignment="1">
      <alignment vertical="center"/>
    </xf>
    <xf numFmtId="0" fontId="26" fillId="0" borderId="0" xfId="0" applyFont="1" applyAlignment="1">
      <alignment horizontal="center" vertical="center"/>
    </xf>
    <xf numFmtId="9" fontId="6" fillId="0" borderId="8" xfId="1" applyFont="1" applyFill="1" applyBorder="1" applyAlignment="1">
      <alignment horizontal="left" vertical="center" wrapText="1"/>
    </xf>
    <xf numFmtId="9" fontId="29" fillId="0" borderId="8" xfId="1" applyFont="1" applyFill="1" applyBorder="1" applyAlignment="1">
      <alignment horizontal="left" vertical="center" wrapText="1"/>
    </xf>
    <xf numFmtId="0" fontId="17" fillId="5" borderId="20" xfId="0" applyFont="1" applyFill="1" applyBorder="1" applyAlignment="1">
      <alignment horizontal="center" vertical="center"/>
    </xf>
    <xf numFmtId="3" fontId="5" fillId="0" borderId="6" xfId="0" applyNumberFormat="1" applyFont="1" applyBorder="1" applyAlignment="1">
      <alignment horizontal="center" vertical="center"/>
    </xf>
    <xf numFmtId="9" fontId="5" fillId="0" borderId="8" xfId="1" applyFont="1" applyFill="1" applyBorder="1" applyAlignment="1">
      <alignment horizontal="center" vertical="center"/>
    </xf>
    <xf numFmtId="9" fontId="6" fillId="0" borderId="8" xfId="1" applyFont="1" applyFill="1" applyBorder="1" applyAlignment="1">
      <alignment horizontal="left" vertical="center"/>
    </xf>
    <xf numFmtId="3" fontId="17" fillId="5" borderId="14" xfId="0" applyNumberFormat="1" applyFont="1" applyFill="1" applyBorder="1" applyAlignment="1">
      <alignment horizontal="center" vertical="center"/>
    </xf>
    <xf numFmtId="3" fontId="7" fillId="2" borderId="7"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3" fontId="17" fillId="2" borderId="8" xfId="0" applyNumberFormat="1" applyFont="1" applyFill="1" applyBorder="1" applyAlignment="1">
      <alignment vertical="center"/>
    </xf>
    <xf numFmtId="3" fontId="6" fillId="2" borderId="1" xfId="0" applyNumberFormat="1" applyFont="1" applyFill="1" applyBorder="1" applyAlignment="1">
      <alignment horizontal="right" vertical="center" wrapText="1"/>
    </xf>
    <xf numFmtId="9" fontId="6" fillId="2" borderId="8" xfId="1" applyFont="1" applyFill="1" applyBorder="1" applyAlignment="1">
      <alignment horizontal="left" vertical="center" wrapText="1"/>
    </xf>
    <xf numFmtId="3" fontId="2" fillId="2" borderId="0" xfId="0" applyNumberFormat="1" applyFont="1" applyFill="1" applyAlignment="1">
      <alignment vertical="center"/>
    </xf>
    <xf numFmtId="3" fontId="0" fillId="2" borderId="0" xfId="0" applyNumberFormat="1" applyFill="1" applyAlignment="1">
      <alignment vertical="center"/>
    </xf>
    <xf numFmtId="3" fontId="17" fillId="5" borderId="24" xfId="0" applyNumberFormat="1" applyFont="1" applyFill="1" applyBorder="1" applyAlignment="1">
      <alignment vertical="center"/>
    </xf>
    <xf numFmtId="3" fontId="17" fillId="0" borderId="25" xfId="0" applyNumberFormat="1" applyFont="1" applyBorder="1" applyAlignment="1">
      <alignment vertical="center"/>
    </xf>
    <xf numFmtId="3" fontId="7" fillId="0" borderId="23" xfId="0" applyNumberFormat="1" applyFont="1" applyBorder="1" applyAlignment="1">
      <alignment vertical="center"/>
    </xf>
    <xf numFmtId="3" fontId="17" fillId="0" borderId="23" xfId="0" applyNumberFormat="1" applyFont="1" applyBorder="1" applyAlignment="1">
      <alignment vertical="center"/>
    </xf>
    <xf numFmtId="0" fontId="2" fillId="2" borderId="0" xfId="0" applyFont="1" applyFill="1" applyAlignment="1">
      <alignment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3" fontId="0" fillId="4" borderId="0" xfId="0" applyNumberFormat="1" applyFill="1" applyAlignment="1">
      <alignment horizontal="center" vertical="center"/>
    </xf>
    <xf numFmtId="3" fontId="2" fillId="4" borderId="0" xfId="0" applyNumberFormat="1" applyFont="1" applyFill="1" applyAlignment="1">
      <alignment vertical="center"/>
    </xf>
    <xf numFmtId="3" fontId="2" fillId="4" borderId="0" xfId="0" applyNumberFormat="1" applyFont="1" applyFill="1" applyAlignment="1">
      <alignment horizontal="center" vertical="center"/>
    </xf>
    <xf numFmtId="0" fontId="0" fillId="0" borderId="0" xfId="0" applyAlignment="1">
      <alignment horizontal="center"/>
    </xf>
    <xf numFmtId="9" fontId="2" fillId="0" borderId="0" xfId="1" applyFont="1" applyAlignment="1">
      <alignment vertical="center"/>
    </xf>
    <xf numFmtId="0" fontId="21" fillId="6" borderId="0" xfId="0" applyFont="1" applyFill="1" applyAlignment="1">
      <alignment vertical="center"/>
    </xf>
    <xf numFmtId="0" fontId="34" fillId="6" borderId="0" xfId="0" applyFont="1" applyFill="1" applyAlignment="1">
      <alignment horizontal="center" vertical="center"/>
    </xf>
    <xf numFmtId="0" fontId="34" fillId="6" borderId="0" xfId="0" applyFont="1" applyFill="1" applyAlignment="1">
      <alignment horizontal="center" vertical="center" wrapText="1"/>
    </xf>
    <xf numFmtId="0" fontId="35" fillId="6" borderId="0" xfId="0" applyFont="1" applyFill="1" applyAlignment="1">
      <alignment horizontal="center" vertical="center" wrapText="1"/>
    </xf>
    <xf numFmtId="0" fontId="35" fillId="6" borderId="0" xfId="0" applyFont="1" applyFill="1" applyAlignment="1">
      <alignment horizontal="center" vertical="center"/>
    </xf>
    <xf numFmtId="3" fontId="7" fillId="2" borderId="23" xfId="0" applyNumberFormat="1" applyFont="1" applyFill="1" applyBorder="1" applyAlignment="1">
      <alignment vertical="center"/>
    </xf>
    <xf numFmtId="3" fontId="0" fillId="2" borderId="1" xfId="0" applyNumberFormat="1" applyFill="1" applyBorder="1" applyAlignment="1">
      <alignment horizontal="center" vertical="center"/>
    </xf>
    <xf numFmtId="3" fontId="0" fillId="2" borderId="8" xfId="0" applyNumberFormat="1" applyFill="1" applyBorder="1" applyAlignment="1">
      <alignment horizontal="center" vertical="center"/>
    </xf>
    <xf numFmtId="3" fontId="0" fillId="2" borderId="0" xfId="0" applyNumberFormat="1" applyFill="1" applyAlignment="1">
      <alignment horizontal="center" vertical="center"/>
    </xf>
    <xf numFmtId="3" fontId="7" fillId="2" borderId="8" xfId="0" applyNumberFormat="1" applyFont="1" applyFill="1" applyBorder="1" applyAlignment="1">
      <alignment vertical="center"/>
    </xf>
    <xf numFmtId="3" fontId="7" fillId="2" borderId="21" xfId="0" applyNumberFormat="1" applyFont="1" applyFill="1" applyBorder="1" applyAlignment="1">
      <alignment horizontal="center" vertical="center"/>
    </xf>
    <xf numFmtId="3" fontId="7" fillId="2" borderId="17" xfId="0" applyNumberFormat="1" applyFont="1" applyFill="1" applyBorder="1" applyAlignment="1">
      <alignment horizontal="center" vertical="center"/>
    </xf>
    <xf numFmtId="3" fontId="7" fillId="2" borderId="22" xfId="0" applyNumberFormat="1" applyFont="1" applyFill="1" applyBorder="1" applyAlignment="1">
      <alignment vertical="center"/>
    </xf>
    <xf numFmtId="3" fontId="6" fillId="2" borderId="17" xfId="0" applyNumberFormat="1" applyFont="1" applyFill="1" applyBorder="1" applyAlignment="1">
      <alignment horizontal="right" vertical="center" wrapText="1"/>
    </xf>
    <xf numFmtId="3" fontId="2" fillId="2" borderId="0" xfId="0" applyNumberFormat="1" applyFont="1" applyFill="1" applyAlignment="1">
      <alignment horizontal="center" vertical="center"/>
    </xf>
    <xf numFmtId="3" fontId="17" fillId="2" borderId="7" xfId="0" applyNumberFormat="1" applyFont="1" applyFill="1" applyBorder="1" applyAlignment="1">
      <alignment horizontal="center" vertical="center"/>
    </xf>
    <xf numFmtId="3" fontId="17" fillId="2" borderId="1" xfId="0" applyNumberFormat="1" applyFont="1" applyFill="1" applyBorder="1" applyAlignment="1">
      <alignment horizontal="center" vertical="center"/>
    </xf>
    <xf numFmtId="3" fontId="17" fillId="2" borderId="23" xfId="0" applyNumberFormat="1" applyFont="1" applyFill="1" applyBorder="1" applyAlignment="1">
      <alignment vertical="center"/>
    </xf>
    <xf numFmtId="3" fontId="2" fillId="2" borderId="8" xfId="0" applyNumberFormat="1" applyFont="1" applyFill="1" applyBorder="1" applyAlignment="1">
      <alignment horizontal="center" vertical="center"/>
    </xf>
    <xf numFmtId="3" fontId="29" fillId="0" borderId="1" xfId="0" applyNumberFormat="1" applyFont="1" applyBorder="1" applyAlignment="1">
      <alignment horizontal="center" vertical="center" wrapText="1"/>
    </xf>
    <xf numFmtId="3" fontId="29" fillId="0" borderId="1" xfId="0" applyNumberFormat="1" applyFont="1" applyBorder="1" applyAlignment="1">
      <alignment horizontal="right" vertical="center" wrapText="1"/>
    </xf>
    <xf numFmtId="3" fontId="6" fillId="0" borderId="6" xfId="0" applyNumberFormat="1" applyFont="1" applyBorder="1" applyAlignment="1">
      <alignment horizontal="center" vertical="center" wrapText="1"/>
    </xf>
    <xf numFmtId="9" fontId="6" fillId="0" borderId="8" xfId="1" applyFont="1" applyFill="1" applyBorder="1" applyAlignment="1">
      <alignment horizontal="center" vertical="center" wrapText="1"/>
    </xf>
    <xf numFmtId="9" fontId="6" fillId="0" borderId="8" xfId="1" applyFont="1" applyFill="1" applyBorder="1" applyAlignment="1">
      <alignment horizontal="right" vertical="center" wrapText="1"/>
    </xf>
    <xf numFmtId="3" fontId="6" fillId="0" borderId="7" xfId="0" applyNumberFormat="1" applyFont="1" applyBorder="1" applyAlignment="1">
      <alignment horizontal="right" vertical="center" wrapText="1"/>
    </xf>
    <xf numFmtId="3" fontId="6" fillId="2" borderId="7" xfId="0" applyNumberFormat="1" applyFont="1" applyFill="1" applyBorder="1" applyAlignment="1">
      <alignment horizontal="right" vertical="center" wrapText="1"/>
    </xf>
    <xf numFmtId="3" fontId="6" fillId="2" borderId="21" xfId="0" applyNumberFormat="1" applyFont="1" applyFill="1" applyBorder="1" applyAlignment="1">
      <alignment horizontal="right" vertical="center" wrapText="1"/>
    </xf>
    <xf numFmtId="17" fontId="2" fillId="0" borderId="0" xfId="0" applyNumberFormat="1" applyFont="1" applyAlignment="1">
      <alignment horizontal="center" vertical="center" wrapText="1"/>
    </xf>
    <xf numFmtId="0" fontId="0" fillId="2" borderId="0" xfId="0" applyFill="1" applyAlignment="1">
      <alignment horizontal="center" vertical="center"/>
    </xf>
    <xf numFmtId="9" fontId="6" fillId="2" borderId="8" xfId="0" applyNumberFormat="1" applyFont="1" applyFill="1" applyBorder="1" applyAlignment="1">
      <alignment horizontal="right" vertical="center" wrapText="1"/>
    </xf>
    <xf numFmtId="9" fontId="6" fillId="2" borderId="22" xfId="0" applyNumberFormat="1" applyFont="1" applyFill="1" applyBorder="1" applyAlignment="1">
      <alignment horizontal="right" vertical="center" wrapText="1"/>
    </xf>
    <xf numFmtId="0" fontId="26" fillId="2" borderId="0" xfId="0" applyFont="1" applyFill="1" applyAlignment="1">
      <alignment vertical="center"/>
    </xf>
    <xf numFmtId="0" fontId="26" fillId="2" borderId="0" xfId="0" applyFont="1" applyFill="1" applyAlignment="1">
      <alignment horizontal="center" vertical="center"/>
    </xf>
    <xf numFmtId="0" fontId="27" fillId="2" borderId="0" xfId="0" applyFont="1" applyFill="1" applyAlignment="1">
      <alignment vertical="center"/>
    </xf>
    <xf numFmtId="9" fontId="0" fillId="2" borderId="8" xfId="0" applyNumberFormat="1" applyFill="1" applyBorder="1" applyAlignment="1">
      <alignment horizontal="center" vertical="center"/>
    </xf>
    <xf numFmtId="3" fontId="5" fillId="0" borderId="7"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9" fontId="5" fillId="0" borderId="8" xfId="1" applyFont="1" applyFill="1" applyBorder="1" applyAlignment="1">
      <alignment horizontal="right" vertical="center" wrapText="1"/>
    </xf>
    <xf numFmtId="3" fontId="5" fillId="0" borderId="1" xfId="0" applyNumberFormat="1" applyFont="1" applyBorder="1" applyAlignment="1">
      <alignment horizontal="center" vertical="center" wrapText="1"/>
    </xf>
    <xf numFmtId="3" fontId="5" fillId="0" borderId="15" xfId="0" applyNumberFormat="1" applyFont="1" applyBorder="1" applyAlignment="1">
      <alignment horizontal="right" vertical="center" wrapText="1"/>
    </xf>
    <xf numFmtId="3" fontId="5" fillId="0" borderId="2" xfId="0" applyNumberFormat="1" applyFont="1" applyBorder="1" applyAlignment="1">
      <alignment horizontal="center" vertical="center" wrapText="1"/>
    </xf>
    <xf numFmtId="3" fontId="5" fillId="0" borderId="16" xfId="0" applyNumberFormat="1" applyFont="1" applyBorder="1" applyAlignment="1">
      <alignment horizontal="center" vertical="center" wrapText="1"/>
    </xf>
    <xf numFmtId="3" fontId="5" fillId="0" borderId="5" xfId="0" applyNumberFormat="1" applyFont="1" applyBorder="1" applyAlignment="1">
      <alignment horizontal="center" vertical="center" wrapText="1"/>
    </xf>
    <xf numFmtId="3" fontId="5" fillId="2" borderId="1" xfId="0" applyNumberFormat="1" applyFont="1" applyFill="1" applyBorder="1" applyAlignment="1">
      <alignment horizontal="right" vertical="center" wrapText="1"/>
    </xf>
    <xf numFmtId="3" fontId="23" fillId="0" borderId="1" xfId="0" applyNumberFormat="1" applyFont="1" applyBorder="1" applyAlignment="1">
      <alignment horizontal="right" vertical="center" wrapText="1"/>
    </xf>
    <xf numFmtId="3" fontId="23" fillId="0" borderId="1" xfId="0" applyNumberFormat="1" applyFont="1" applyBorder="1" applyAlignment="1">
      <alignment horizontal="center" vertical="center" wrapText="1"/>
    </xf>
    <xf numFmtId="3" fontId="5" fillId="2" borderId="7" xfId="0" applyNumberFormat="1" applyFont="1" applyFill="1" applyBorder="1" applyAlignment="1">
      <alignment horizontal="right" vertical="center" wrapText="1"/>
    </xf>
    <xf numFmtId="9" fontId="5" fillId="2" borderId="8" xfId="1" applyFont="1" applyFill="1" applyBorder="1" applyAlignment="1">
      <alignment horizontal="right" vertical="center" wrapText="1"/>
    </xf>
    <xf numFmtId="10" fontId="5" fillId="2" borderId="8" xfId="0" applyNumberFormat="1" applyFont="1" applyFill="1" applyBorder="1" applyAlignment="1">
      <alignment horizontal="right" vertical="center" wrapText="1"/>
    </xf>
    <xf numFmtId="9" fontId="5" fillId="2" borderId="8" xfId="0" applyNumberFormat="1" applyFont="1" applyFill="1" applyBorder="1" applyAlignment="1">
      <alignment horizontal="right" vertical="center" wrapText="1"/>
    </xf>
    <xf numFmtId="3" fontId="2" fillId="2" borderId="1" xfId="0" applyNumberFormat="1" applyFont="1" applyFill="1" applyBorder="1" applyAlignment="1">
      <alignment horizontal="center" vertical="center"/>
    </xf>
    <xf numFmtId="0" fontId="30" fillId="0" borderId="0" xfId="0" applyFont="1" applyAlignment="1">
      <alignment vertical="center"/>
    </xf>
    <xf numFmtId="0" fontId="7" fillId="5" borderId="20" xfId="0" applyFont="1" applyFill="1" applyBorder="1" applyAlignment="1">
      <alignment horizontal="center" vertical="center" wrapText="1"/>
    </xf>
    <xf numFmtId="0" fontId="0" fillId="3" borderId="3" xfId="0" applyFill="1" applyBorder="1" applyAlignment="1">
      <alignment horizontal="center" vertical="center"/>
    </xf>
    <xf numFmtId="3" fontId="0" fillId="0" borderId="0" xfId="0" applyNumberFormat="1" applyAlignment="1">
      <alignment horizontal="center" vertical="center" wrapText="1"/>
    </xf>
    <xf numFmtId="0" fontId="37" fillId="0" borderId="0" xfId="2" applyFont="1" applyAlignment="1">
      <alignment horizontal="left" vertical="center"/>
    </xf>
    <xf numFmtId="0" fontId="4" fillId="0" borderId="0" xfId="0" applyFont="1" applyAlignment="1">
      <alignment horizontal="center" vertical="center"/>
    </xf>
    <xf numFmtId="3" fontId="39" fillId="0" borderId="0" xfId="2" applyNumberFormat="1" applyFont="1" applyAlignment="1">
      <alignment horizontal="center" vertical="center"/>
    </xf>
    <xf numFmtId="3" fontId="39" fillId="0" borderId="0" xfId="0" applyNumberFormat="1" applyFont="1" applyAlignment="1">
      <alignment horizontal="center" vertical="center"/>
    </xf>
    <xf numFmtId="3" fontId="40" fillId="0" borderId="0" xfId="0" applyNumberFormat="1" applyFont="1" applyAlignment="1">
      <alignment horizontal="center" vertical="center"/>
    </xf>
    <xf numFmtId="0" fontId="17" fillId="4" borderId="3" xfId="0" applyFont="1" applyFill="1" applyBorder="1" applyAlignment="1">
      <alignment horizontal="center" vertical="center"/>
    </xf>
    <xf numFmtId="3" fontId="7" fillId="4" borderId="3" xfId="0" applyNumberFormat="1" applyFont="1" applyFill="1" applyBorder="1" applyAlignment="1">
      <alignment horizontal="center" vertical="center"/>
    </xf>
    <xf numFmtId="0" fontId="41" fillId="0" borderId="0" xfId="0" applyFont="1" applyAlignment="1">
      <alignment horizontal="center" vertical="center"/>
    </xf>
    <xf numFmtId="0" fontId="7" fillId="0" borderId="0" xfId="0" applyFont="1" applyAlignment="1">
      <alignment horizontal="left" vertical="center"/>
    </xf>
    <xf numFmtId="0" fontId="17" fillId="0" borderId="0" xfId="0" applyFont="1" applyAlignment="1">
      <alignment horizontal="left" vertical="center"/>
    </xf>
    <xf numFmtId="17" fontId="7" fillId="0" borderId="0" xfId="0" applyNumberFormat="1" applyFont="1" applyAlignment="1">
      <alignment horizontal="left" vertical="center"/>
    </xf>
    <xf numFmtId="3" fontId="17" fillId="0" borderId="4" xfId="0" applyNumberFormat="1" applyFont="1" applyBorder="1" applyAlignment="1">
      <alignment horizontal="center" vertical="center" wrapText="1"/>
    </xf>
    <xf numFmtId="3" fontId="17" fillId="0" borderId="7" xfId="0" applyNumberFormat="1" applyFont="1" applyBorder="1" applyAlignment="1">
      <alignment horizontal="center" vertical="center" wrapText="1"/>
    </xf>
    <xf numFmtId="3" fontId="7" fillId="0" borderId="7" xfId="0" applyNumberFormat="1" applyFont="1" applyBorder="1" applyAlignment="1">
      <alignment horizontal="center" vertical="center" wrapText="1"/>
    </xf>
    <xf numFmtId="3" fontId="7" fillId="2" borderId="7" xfId="0" applyNumberFormat="1" applyFont="1" applyFill="1" applyBorder="1" applyAlignment="1">
      <alignment horizontal="center" vertical="center" wrapText="1"/>
    </xf>
    <xf numFmtId="3" fontId="17" fillId="2" borderId="7" xfId="0" applyNumberFormat="1" applyFont="1" applyFill="1" applyBorder="1" applyAlignment="1">
      <alignment horizontal="center" vertical="center" wrapText="1"/>
    </xf>
    <xf numFmtId="0" fontId="17" fillId="3" borderId="3" xfId="0" applyFont="1" applyFill="1" applyBorder="1" applyAlignment="1">
      <alignment horizontal="center" vertical="center"/>
    </xf>
    <xf numFmtId="0" fontId="23" fillId="0" borderId="0" xfId="0" applyFont="1" applyAlignment="1">
      <alignment horizontal="left" vertical="center"/>
    </xf>
    <xf numFmtId="3" fontId="7" fillId="12" borderId="32" xfId="0" applyNumberFormat="1" applyFont="1" applyFill="1" applyBorder="1" applyAlignment="1">
      <alignment horizontal="center" vertical="center" wrapText="1"/>
    </xf>
    <xf numFmtId="3" fontId="19" fillId="0" borderId="0" xfId="0" applyNumberFormat="1" applyFont="1" applyAlignment="1">
      <alignment horizontal="center" vertical="center"/>
    </xf>
    <xf numFmtId="0" fontId="13" fillId="2" borderId="0" xfId="0" quotePrefix="1" applyFont="1" applyFill="1" applyAlignment="1">
      <alignment horizontal="left" vertical="center" wrapText="1"/>
    </xf>
    <xf numFmtId="3" fontId="2" fillId="0" borderId="36"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7" fillId="0" borderId="7" xfId="0" applyNumberFormat="1" applyFont="1" applyBorder="1" applyAlignment="1">
      <alignment horizontal="right" vertical="center" wrapText="1"/>
    </xf>
    <xf numFmtId="3" fontId="7" fillId="0" borderId="1" xfId="0" applyNumberFormat="1" applyFont="1" applyBorder="1" applyAlignment="1">
      <alignment horizontal="right" vertical="center" wrapText="1"/>
    </xf>
    <xf numFmtId="167" fontId="7" fillId="0" borderId="8" xfId="1" applyNumberFormat="1" applyFont="1" applyFill="1" applyBorder="1" applyAlignment="1">
      <alignment horizontal="right" vertical="center" wrapText="1"/>
    </xf>
    <xf numFmtId="9" fontId="7" fillId="0" borderId="8" xfId="1" applyFont="1" applyFill="1" applyBorder="1" applyAlignment="1">
      <alignment horizontal="right" vertical="center" wrapText="1"/>
    </xf>
    <xf numFmtId="0" fontId="44" fillId="0" borderId="0" xfId="0" applyFont="1" applyAlignment="1">
      <alignment horizontal="left" vertical="center"/>
    </xf>
    <xf numFmtId="0" fontId="45" fillId="0" borderId="0" xfId="0" applyFont="1" applyAlignment="1">
      <alignment vertical="center" wrapText="1"/>
    </xf>
    <xf numFmtId="3" fontId="29" fillId="0" borderId="30" xfId="0" applyNumberFormat="1" applyFont="1" applyBorder="1" applyAlignment="1">
      <alignment horizontal="left" vertical="center" wrapText="1"/>
    </xf>
    <xf numFmtId="0" fontId="36" fillId="0" borderId="0" xfId="0" applyFont="1" applyAlignment="1">
      <alignment horizontal="left" vertical="center"/>
    </xf>
    <xf numFmtId="3" fontId="0" fillId="2" borderId="33" xfId="0" applyNumberFormat="1" applyFill="1" applyBorder="1" applyAlignment="1">
      <alignment horizontal="center" vertical="center"/>
    </xf>
    <xf numFmtId="3" fontId="46" fillId="2" borderId="33" xfId="0" applyNumberFormat="1" applyFont="1" applyFill="1" applyBorder="1" applyAlignment="1">
      <alignment horizontal="center" vertical="center"/>
    </xf>
    <xf numFmtId="3" fontId="2" fillId="0" borderId="1" xfId="0" applyNumberFormat="1" applyFont="1" applyBorder="1" applyAlignment="1">
      <alignment horizontal="center" vertical="center"/>
    </xf>
    <xf numFmtId="3" fontId="2" fillId="0" borderId="8" xfId="0" applyNumberFormat="1" applyFont="1" applyBorder="1" applyAlignment="1">
      <alignment horizontal="center" vertical="center"/>
    </xf>
    <xf numFmtId="3" fontId="0" fillId="0" borderId="1" xfId="0" applyNumberFormat="1" applyBorder="1" applyAlignment="1">
      <alignment horizontal="center" vertical="center"/>
    </xf>
    <xf numFmtId="9" fontId="0" fillId="0" borderId="8" xfId="0" applyNumberFormat="1" applyBorder="1" applyAlignment="1">
      <alignment horizontal="center" vertical="center"/>
    </xf>
    <xf numFmtId="0" fontId="30" fillId="0" borderId="0" xfId="0" applyFont="1"/>
    <xf numFmtId="0" fontId="5"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49" fillId="2" borderId="1" xfId="0" applyFont="1" applyFill="1" applyBorder="1" applyAlignment="1">
      <alignment horizontal="center" vertical="top" wrapText="1"/>
    </xf>
    <xf numFmtId="0" fontId="49" fillId="2" borderId="1" xfId="0" applyFont="1" applyFill="1" applyBorder="1" applyAlignment="1">
      <alignment vertical="top" wrapText="1"/>
    </xf>
    <xf numFmtId="17" fontId="49" fillId="2" borderId="1" xfId="0" applyNumberFormat="1" applyFont="1" applyFill="1" applyBorder="1" applyAlignment="1">
      <alignment horizontal="center" vertical="top" wrapText="1"/>
    </xf>
    <xf numFmtId="0" fontId="49" fillId="11" borderId="1" xfId="0" applyFont="1" applyFill="1" applyBorder="1" applyAlignment="1">
      <alignment horizontal="center" vertical="top" wrapText="1"/>
    </xf>
    <xf numFmtId="0" fontId="49" fillId="15" borderId="1" xfId="0" applyFont="1" applyFill="1" applyBorder="1" applyAlignment="1">
      <alignment horizontal="center" vertical="top" wrapText="1"/>
    </xf>
    <xf numFmtId="0" fontId="0" fillId="2" borderId="40" xfId="0" applyFill="1" applyBorder="1" applyAlignment="1">
      <alignment vertical="center" wrapText="1"/>
    </xf>
    <xf numFmtId="0" fontId="49" fillId="9" borderId="1" xfId="0" applyFont="1" applyFill="1" applyBorder="1" applyAlignment="1">
      <alignment horizontal="center" vertical="top" wrapText="1"/>
    </xf>
    <xf numFmtId="0" fontId="49" fillId="0" borderId="40" xfId="0" applyFont="1" applyBorder="1" applyAlignment="1">
      <alignment vertical="center" wrapText="1"/>
    </xf>
    <xf numFmtId="0" fontId="7" fillId="2" borderId="1" xfId="0" applyFont="1" applyFill="1" applyBorder="1" applyAlignment="1">
      <alignment vertical="top" wrapText="1"/>
    </xf>
    <xf numFmtId="17" fontId="7" fillId="2" borderId="1" xfId="0" applyNumberFormat="1" applyFont="1" applyFill="1" applyBorder="1" applyAlignment="1">
      <alignment horizontal="center" vertical="top" wrapText="1"/>
    </xf>
    <xf numFmtId="0" fontId="20" fillId="0" borderId="0" xfId="0" applyFont="1" applyAlignment="1">
      <alignment vertical="center"/>
    </xf>
    <xf numFmtId="0" fontId="28" fillId="2" borderId="0" xfId="2" applyFont="1" applyFill="1" applyAlignment="1">
      <alignment horizontal="left" vertical="center"/>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29" fillId="0" borderId="29"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17" fillId="0" borderId="44" xfId="0" applyNumberFormat="1" applyFont="1" applyBorder="1" applyAlignment="1">
      <alignment vertical="center"/>
    </xf>
    <xf numFmtId="3" fontId="17" fillId="0" borderId="15" xfId="0" applyNumberFormat="1" applyFont="1" applyBorder="1" applyAlignment="1">
      <alignment horizontal="center" vertical="center" wrapText="1"/>
    </xf>
    <xf numFmtId="3" fontId="6" fillId="0" borderId="16" xfId="0" applyNumberFormat="1" applyFont="1" applyBorder="1" applyAlignment="1">
      <alignment horizontal="center" vertical="center" wrapText="1"/>
    </xf>
    <xf numFmtId="3" fontId="29" fillId="0" borderId="30" xfId="0" applyNumberFormat="1" applyFont="1" applyBorder="1" applyAlignment="1">
      <alignment horizontal="center" vertical="center" wrapText="1"/>
    </xf>
    <xf numFmtId="3" fontId="7" fillId="2" borderId="33" xfId="0" applyNumberFormat="1" applyFont="1" applyFill="1" applyBorder="1" applyAlignment="1">
      <alignment horizontal="center" vertical="center"/>
    </xf>
    <xf numFmtId="3" fontId="39" fillId="0" borderId="0" xfId="2" applyNumberFormat="1" applyFont="1" applyFill="1" applyAlignment="1">
      <alignment horizontal="center" vertical="center"/>
    </xf>
    <xf numFmtId="3" fontId="40" fillId="0" borderId="0" xfId="2" applyNumberFormat="1" applyFont="1" applyFill="1" applyAlignment="1">
      <alignment horizontal="center" vertical="center"/>
    </xf>
    <xf numFmtId="168" fontId="2" fillId="0" borderId="0" xfId="0" applyNumberFormat="1" applyFont="1" applyAlignment="1">
      <alignment vertical="center"/>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xf numFmtId="0" fontId="50" fillId="0" borderId="0" xfId="2" applyFont="1" applyAlignment="1">
      <alignment horizontal="left" vertical="center"/>
    </xf>
    <xf numFmtId="0" fontId="51" fillId="0" borderId="0" xfId="2" applyFont="1" applyAlignment="1">
      <alignment horizontal="left" vertical="center"/>
    </xf>
    <xf numFmtId="165" fontId="20" fillId="0" borderId="0" xfId="0" applyNumberFormat="1" applyFont="1" applyAlignment="1">
      <alignment vertical="center"/>
    </xf>
    <xf numFmtId="0" fontId="0" fillId="16" borderId="0" xfId="0" applyFill="1" applyAlignment="1">
      <alignment horizontal="center"/>
    </xf>
    <xf numFmtId="0" fontId="0" fillId="16" borderId="0" xfId="0" applyFill="1"/>
    <xf numFmtId="0" fontId="20" fillId="16" borderId="0" xfId="0" applyFont="1" applyFill="1"/>
    <xf numFmtId="0" fontId="42" fillId="14" borderId="0" xfId="0" applyFont="1" applyFill="1" applyAlignment="1">
      <alignment horizontal="left" vertical="center"/>
    </xf>
    <xf numFmtId="0" fontId="0" fillId="14" borderId="0" xfId="0" applyFill="1" applyAlignment="1">
      <alignment vertical="center"/>
    </xf>
    <xf numFmtId="0" fontId="38" fillId="14" borderId="0" xfId="2" applyFont="1" applyFill="1" applyAlignment="1">
      <alignment horizontal="left" vertical="center"/>
    </xf>
    <xf numFmtId="0" fontId="0" fillId="14" borderId="0" xfId="0" applyFill="1" applyAlignment="1">
      <alignment horizontal="center" vertical="center"/>
    </xf>
    <xf numFmtId="0" fontId="43" fillId="0" borderId="0" xfId="0" applyFont="1" applyAlignment="1">
      <alignment vertical="center"/>
    </xf>
    <xf numFmtId="0" fontId="53" fillId="0" borderId="0" xfId="0" applyFont="1" applyAlignment="1">
      <alignment horizontal="left" vertical="center"/>
    </xf>
    <xf numFmtId="0" fontId="2" fillId="4" borderId="39" xfId="0" applyFont="1" applyFill="1" applyBorder="1" applyAlignment="1">
      <alignment vertical="center"/>
    </xf>
    <xf numFmtId="0" fontId="17" fillId="4" borderId="39" xfId="0" applyFont="1" applyFill="1" applyBorder="1" applyAlignment="1">
      <alignment horizontal="center" vertical="center"/>
    </xf>
    <xf numFmtId="0" fontId="0" fillId="4" borderId="39" xfId="0" applyFill="1" applyBorder="1" applyAlignment="1">
      <alignment horizontal="center" vertical="center" wrapText="1"/>
    </xf>
    <xf numFmtId="3" fontId="0" fillId="4" borderId="39" xfId="0" applyNumberFormat="1" applyFill="1" applyBorder="1" applyAlignment="1">
      <alignment vertical="center"/>
    </xf>
    <xf numFmtId="3" fontId="7" fillId="4" borderId="39" xfId="0" applyNumberFormat="1" applyFont="1" applyFill="1" applyBorder="1" applyAlignment="1">
      <alignment horizontal="center" vertical="center"/>
    </xf>
    <xf numFmtId="3" fontId="0" fillId="4" borderId="39" xfId="0" applyNumberFormat="1" applyFill="1" applyBorder="1" applyAlignment="1">
      <alignment horizontal="center" vertical="center"/>
    </xf>
    <xf numFmtId="3" fontId="0" fillId="0" borderId="39" xfId="0" applyNumberFormat="1" applyBorder="1" applyAlignment="1">
      <alignment horizontal="center" vertical="center"/>
    </xf>
    <xf numFmtId="17" fontId="54" fillId="4" borderId="39" xfId="0" applyNumberFormat="1" applyFont="1" applyFill="1" applyBorder="1" applyAlignment="1">
      <alignment horizontal="center" vertical="center" wrapText="1"/>
    </xf>
    <xf numFmtId="17" fontId="54" fillId="4" borderId="48" xfId="0" applyNumberFormat="1" applyFont="1" applyFill="1" applyBorder="1" applyAlignment="1">
      <alignment horizontal="center" vertical="center" wrapText="1"/>
    </xf>
    <xf numFmtId="17" fontId="54" fillId="4" borderId="49" xfId="0" applyNumberFormat="1" applyFont="1" applyFill="1" applyBorder="1" applyAlignment="1">
      <alignment horizontal="center" vertical="center" wrapText="1"/>
    </xf>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4" borderId="48" xfId="0" applyNumberFormat="1" applyFill="1" applyBorder="1" applyAlignment="1">
      <alignment horizontal="center" vertical="center"/>
    </xf>
    <xf numFmtId="3" fontId="0" fillId="4" borderId="49" xfId="0" applyNumberFormat="1" applyFill="1" applyBorder="1" applyAlignment="1">
      <alignment horizontal="center" vertical="center"/>
    </xf>
    <xf numFmtId="0" fontId="54" fillId="4" borderId="39" xfId="0" applyFont="1" applyFill="1" applyBorder="1" applyAlignment="1">
      <alignment horizontal="center" vertical="center" wrapText="1"/>
    </xf>
    <xf numFmtId="3" fontId="17" fillId="5" borderId="39" xfId="0" applyNumberFormat="1" applyFont="1" applyFill="1" applyBorder="1" applyAlignment="1">
      <alignment vertical="center"/>
    </xf>
    <xf numFmtId="9" fontId="6" fillId="0" borderId="39" xfId="1" applyFont="1" applyFill="1" applyBorder="1" applyAlignment="1">
      <alignment horizontal="center" vertical="center" wrapText="1"/>
    </xf>
    <xf numFmtId="3" fontId="55" fillId="5" borderId="39" xfId="0" applyNumberFormat="1" applyFont="1" applyFill="1" applyBorder="1" applyAlignment="1">
      <alignment horizontal="center" vertical="center" wrapText="1"/>
    </xf>
    <xf numFmtId="17" fontId="54" fillId="4" borderId="53" xfId="0" applyNumberFormat="1" applyFont="1" applyFill="1" applyBorder="1" applyAlignment="1">
      <alignment horizontal="center" vertical="center" wrapText="1"/>
    </xf>
    <xf numFmtId="3" fontId="0" fillId="0" borderId="53" xfId="0" applyNumberFormat="1" applyBorder="1" applyAlignment="1">
      <alignment horizontal="center" vertical="center"/>
    </xf>
    <xf numFmtId="3" fontId="0" fillId="4" borderId="53" xfId="0" applyNumberFormat="1" applyFill="1" applyBorder="1" applyAlignment="1">
      <alignment horizontal="center" vertical="center"/>
    </xf>
    <xf numFmtId="0" fontId="0" fillId="3" borderId="55" xfId="0" applyFill="1" applyBorder="1" applyAlignment="1">
      <alignment horizontal="center" vertical="center"/>
    </xf>
    <xf numFmtId="0" fontId="2" fillId="3" borderId="56" xfId="0" applyFont="1" applyFill="1" applyBorder="1" applyAlignment="1">
      <alignment horizontal="center" vertical="center"/>
    </xf>
    <xf numFmtId="0" fontId="2" fillId="3" borderId="57" xfId="0" applyFont="1" applyFill="1" applyBorder="1" applyAlignment="1">
      <alignment horizontal="center" vertical="center"/>
    </xf>
    <xf numFmtId="0" fontId="54" fillId="4" borderId="58" xfId="0" applyFont="1" applyFill="1" applyBorder="1" applyAlignment="1">
      <alignment horizontal="center" vertical="center" wrapText="1"/>
    </xf>
    <xf numFmtId="0" fontId="54" fillId="4" borderId="59" xfId="0" applyFont="1" applyFill="1" applyBorder="1" applyAlignment="1">
      <alignment horizontal="center" vertical="center" wrapText="1"/>
    </xf>
    <xf numFmtId="3" fontId="0" fillId="4" borderId="58" xfId="0" applyNumberFormat="1" applyFill="1" applyBorder="1" applyAlignment="1">
      <alignment horizontal="center" vertical="center"/>
    </xf>
    <xf numFmtId="3" fontId="0" fillId="4" borderId="59" xfId="0" applyNumberFormat="1" applyFill="1" applyBorder="1" applyAlignment="1">
      <alignment horizontal="center" vertical="center"/>
    </xf>
    <xf numFmtId="3" fontId="0" fillId="4" borderId="60" xfId="0" applyNumberFormat="1" applyFill="1" applyBorder="1" applyAlignment="1">
      <alignment horizontal="center" vertical="center"/>
    </xf>
    <xf numFmtId="3" fontId="0" fillId="4" borderId="61" xfId="0" applyNumberFormat="1" applyFill="1" applyBorder="1" applyAlignment="1">
      <alignment horizontal="center" vertical="center"/>
    </xf>
    <xf numFmtId="3" fontId="0" fillId="4" borderId="62" xfId="0" applyNumberFormat="1" applyFill="1" applyBorder="1" applyAlignment="1">
      <alignment horizontal="center" vertical="center"/>
    </xf>
    <xf numFmtId="0" fontId="2" fillId="3" borderId="55" xfId="0" applyFont="1" applyFill="1" applyBorder="1" applyAlignment="1">
      <alignment vertical="center"/>
    </xf>
    <xf numFmtId="0" fontId="2" fillId="3" borderId="56" xfId="0" applyFont="1" applyFill="1" applyBorder="1" applyAlignment="1">
      <alignment vertical="center"/>
    </xf>
    <xf numFmtId="0" fontId="17" fillId="3" borderId="56" xfId="0" applyFont="1" applyFill="1" applyBorder="1" applyAlignment="1">
      <alignment horizontal="center" vertical="center"/>
    </xf>
    <xf numFmtId="0" fontId="2" fillId="4" borderId="58" xfId="0" applyFont="1" applyFill="1" applyBorder="1" applyAlignment="1">
      <alignment vertical="center"/>
    </xf>
    <xf numFmtId="0" fontId="0" fillId="4" borderId="59" xfId="0" applyFill="1" applyBorder="1" applyAlignment="1">
      <alignment horizontal="center" vertical="center" wrapText="1"/>
    </xf>
    <xf numFmtId="3" fontId="0" fillId="4" borderId="58" xfId="0" applyNumberFormat="1" applyFill="1" applyBorder="1" applyAlignment="1">
      <alignment vertical="center"/>
    </xf>
    <xf numFmtId="3" fontId="0" fillId="4" borderId="61" xfId="0" applyNumberFormat="1" applyFill="1" applyBorder="1" applyAlignment="1">
      <alignment vertical="center"/>
    </xf>
    <xf numFmtId="3" fontId="7" fillId="4" borderId="61" xfId="0" applyNumberFormat="1" applyFont="1" applyFill="1" applyBorder="1" applyAlignment="1">
      <alignment horizontal="center" vertical="center"/>
    </xf>
    <xf numFmtId="0" fontId="42" fillId="0" borderId="0" xfId="0" applyFont="1" applyAlignment="1">
      <alignment horizontal="left" vertical="center"/>
    </xf>
    <xf numFmtId="0" fontId="56" fillId="0" borderId="0" xfId="0" applyFont="1" applyAlignment="1">
      <alignment vertical="center"/>
    </xf>
    <xf numFmtId="0" fontId="18" fillId="7" borderId="0" xfId="0" applyFont="1" applyFill="1" applyAlignment="1">
      <alignment vertical="center"/>
    </xf>
    <xf numFmtId="0" fontId="0" fillId="7" borderId="0" xfId="0" applyFill="1"/>
    <xf numFmtId="0" fontId="19" fillId="7" borderId="0" xfId="0" applyFont="1" applyFill="1" applyAlignment="1">
      <alignment horizontal="center" vertical="center" wrapText="1"/>
    </xf>
    <xf numFmtId="9" fontId="0" fillId="0" borderId="0" xfId="1" applyFont="1"/>
    <xf numFmtId="9" fontId="0" fillId="7" borderId="0" xfId="1" applyFont="1" applyFill="1"/>
    <xf numFmtId="0" fontId="0" fillId="7" borderId="0" xfId="0" applyFill="1" applyAlignment="1">
      <alignment horizontal="center"/>
    </xf>
    <xf numFmtId="9" fontId="19" fillId="7" borderId="0" xfId="1" applyFont="1" applyFill="1" applyAlignment="1">
      <alignment horizontal="right" vertical="center" wrapText="1"/>
    </xf>
    <xf numFmtId="169" fontId="8" fillId="0" borderId="0" xfId="2" applyNumberFormat="1" applyAlignment="1">
      <alignment horizontal="left" vertical="center"/>
    </xf>
    <xf numFmtId="0" fontId="16" fillId="0" borderId="0" xfId="3"/>
    <xf numFmtId="0" fontId="48" fillId="2" borderId="0" xfId="0" applyFont="1" applyFill="1" applyAlignment="1">
      <alignment vertical="center" wrapText="1"/>
    </xf>
    <xf numFmtId="0" fontId="31" fillId="0" borderId="0" xfId="0" applyFont="1" applyAlignment="1">
      <alignment horizontal="left" vertical="center"/>
    </xf>
    <xf numFmtId="9" fontId="26" fillId="0" borderId="0" xfId="1" applyFont="1" applyFill="1" applyAlignment="1">
      <alignment vertical="center"/>
    </xf>
    <xf numFmtId="9" fontId="26" fillId="2" borderId="0" xfId="1" applyFont="1" applyFill="1" applyAlignment="1">
      <alignment vertical="center"/>
    </xf>
    <xf numFmtId="9" fontId="54" fillId="4" borderId="53" xfId="1" applyFont="1" applyFill="1" applyBorder="1" applyAlignment="1">
      <alignment horizontal="center" vertical="center" wrapText="1"/>
    </xf>
    <xf numFmtId="9" fontId="54" fillId="4" borderId="39" xfId="1" applyFont="1" applyFill="1" applyBorder="1" applyAlignment="1">
      <alignment horizontal="center" vertical="center" wrapText="1"/>
    </xf>
    <xf numFmtId="9" fontId="0" fillId="0" borderId="53" xfId="1" applyFont="1" applyFill="1" applyBorder="1" applyAlignment="1">
      <alignment horizontal="center" vertical="center"/>
    </xf>
    <xf numFmtId="9" fontId="0" fillId="0" borderId="39" xfId="1" applyFont="1" applyFill="1" applyBorder="1" applyAlignment="1">
      <alignment horizontal="center" vertical="center"/>
    </xf>
    <xf numFmtId="9" fontId="26" fillId="0" borderId="0" xfId="1" applyFont="1" applyAlignment="1">
      <alignment vertical="center"/>
    </xf>
    <xf numFmtId="169" fontId="26" fillId="0" borderId="0" xfId="4" applyNumberFormat="1" applyFont="1" applyFill="1" applyAlignment="1">
      <alignment vertical="center"/>
    </xf>
    <xf numFmtId="169" fontId="26" fillId="2" borderId="0" xfId="4" applyNumberFormat="1" applyFont="1" applyFill="1" applyAlignment="1">
      <alignment vertical="center"/>
    </xf>
    <xf numFmtId="169" fontId="54" fillId="4" borderId="53" xfId="4" applyNumberFormat="1" applyFont="1" applyFill="1" applyBorder="1" applyAlignment="1">
      <alignment horizontal="center" vertical="center" wrapText="1"/>
    </xf>
    <xf numFmtId="169" fontId="54" fillId="4" borderId="39" xfId="4" applyNumberFormat="1" applyFont="1" applyFill="1" applyBorder="1" applyAlignment="1">
      <alignment horizontal="center" vertical="center" wrapText="1"/>
    </xf>
    <xf numFmtId="169" fontId="0" fillId="0" borderId="53" xfId="4" applyNumberFormat="1" applyFont="1" applyFill="1" applyBorder="1" applyAlignment="1">
      <alignment horizontal="center" vertical="center"/>
    </xf>
    <xf numFmtId="169" fontId="0" fillId="0" borderId="39" xfId="4" applyNumberFormat="1" applyFont="1" applyFill="1" applyBorder="1" applyAlignment="1">
      <alignment horizontal="center" vertical="center"/>
    </xf>
    <xf numFmtId="169" fontId="26" fillId="0" borderId="0" xfId="4" applyNumberFormat="1" applyFont="1" applyAlignment="1">
      <alignment vertical="center"/>
    </xf>
    <xf numFmtId="169" fontId="26" fillId="0" borderId="0" xfId="4" applyNumberFormat="1" applyFont="1" applyFill="1" applyAlignment="1">
      <alignment horizontal="center" vertical="center"/>
    </xf>
    <xf numFmtId="169" fontId="26" fillId="2" borderId="0" xfId="4" applyNumberFormat="1" applyFont="1" applyFill="1" applyAlignment="1">
      <alignment horizontal="center" vertical="center"/>
    </xf>
    <xf numFmtId="169" fontId="48" fillId="2" borderId="0" xfId="4" applyNumberFormat="1" applyFont="1" applyFill="1" applyAlignment="1">
      <alignment vertical="center" wrapText="1"/>
    </xf>
    <xf numFmtId="169" fontId="26" fillId="0" borderId="0" xfId="4" applyNumberFormat="1" applyFont="1" applyAlignment="1">
      <alignment horizontal="center" vertical="center"/>
    </xf>
    <xf numFmtId="169" fontId="0" fillId="4" borderId="39" xfId="4" applyNumberFormat="1" applyFont="1" applyFill="1" applyBorder="1" applyAlignment="1">
      <alignment horizontal="center" vertical="center"/>
    </xf>
    <xf numFmtId="9" fontId="0" fillId="4" borderId="39" xfId="1" applyFont="1" applyFill="1" applyBorder="1" applyAlignment="1">
      <alignment horizontal="center" vertical="center"/>
    </xf>
    <xf numFmtId="3" fontId="16" fillId="4" borderId="39" xfId="3" applyNumberFormat="1" applyFill="1" applyBorder="1" applyAlignment="1">
      <alignment vertical="center"/>
    </xf>
    <xf numFmtId="3" fontId="16" fillId="4" borderId="39" xfId="3" applyNumberFormat="1" applyFill="1" applyBorder="1" applyAlignment="1">
      <alignment horizontal="center" vertical="center"/>
    </xf>
    <xf numFmtId="0" fontId="0" fillId="4" borderId="0" xfId="0" applyFill="1"/>
    <xf numFmtId="0" fontId="8" fillId="0" borderId="0" xfId="2" applyFill="1" applyBorder="1" applyAlignment="1">
      <alignment horizontal="left" vertical="center"/>
    </xf>
    <xf numFmtId="3" fontId="0" fillId="0" borderId="0" xfId="4" applyNumberFormat="1" applyFont="1"/>
    <xf numFmtId="3" fontId="0" fillId="7" borderId="0" xfId="4" applyNumberFormat="1" applyFont="1" applyFill="1"/>
    <xf numFmtId="3" fontId="19" fillId="7" borderId="0" xfId="4" applyNumberFormat="1" applyFont="1" applyFill="1" applyAlignment="1">
      <alignment horizontal="right" vertical="center" wrapText="1"/>
    </xf>
    <xf numFmtId="17" fontId="14" fillId="0" borderId="0" xfId="3" quotePrefix="1" applyNumberFormat="1" applyFont="1" applyFill="1" applyAlignment="1">
      <alignment horizontal="left" vertical="center"/>
    </xf>
    <xf numFmtId="17" fontId="17" fillId="0" borderId="39" xfId="0" applyNumberFormat="1" applyFont="1" applyBorder="1" applyAlignment="1">
      <alignment horizontal="center" vertical="center" wrapText="1"/>
    </xf>
    <xf numFmtId="17" fontId="2" fillId="0" borderId="39" xfId="0" applyNumberFormat="1" applyFont="1" applyBorder="1" applyAlignment="1">
      <alignment horizontal="left" vertical="center" wrapText="1"/>
    </xf>
    <xf numFmtId="17" fontId="7" fillId="0" borderId="39" xfId="0" applyNumberFormat="1" applyFont="1" applyBorder="1" applyAlignment="1">
      <alignment horizontal="left" vertical="center" wrapText="1"/>
    </xf>
    <xf numFmtId="0" fontId="8" fillId="0" borderId="39" xfId="2" applyBorder="1" applyAlignment="1">
      <alignment vertical="center"/>
    </xf>
    <xf numFmtId="17" fontId="20" fillId="0" borderId="39" xfId="0" applyNumberFormat="1" applyFont="1" applyBorder="1" applyAlignment="1">
      <alignment horizontal="left" vertical="center" wrapText="1"/>
    </xf>
    <xf numFmtId="17" fontId="20" fillId="14" borderId="39" xfId="0" applyNumberFormat="1" applyFont="1" applyFill="1" applyBorder="1" applyAlignment="1">
      <alignment horizontal="center" vertical="center"/>
    </xf>
    <xf numFmtId="17" fontId="20" fillId="0" borderId="39" xfId="0" applyNumberFormat="1" applyFont="1" applyBorder="1" applyAlignment="1">
      <alignment horizontal="center" vertical="center"/>
    </xf>
    <xf numFmtId="17" fontId="25" fillId="0" borderId="39" xfId="0" applyNumberFormat="1" applyFont="1" applyBorder="1" applyAlignment="1">
      <alignment horizontal="left" vertical="center" wrapText="1"/>
    </xf>
    <xf numFmtId="0" fontId="20" fillId="0" borderId="39" xfId="0" applyFont="1" applyBorder="1" applyAlignment="1">
      <alignment vertical="center" wrapText="1"/>
    </xf>
    <xf numFmtId="17" fontId="20" fillId="3" borderId="39" xfId="0" applyNumberFormat="1" applyFont="1" applyFill="1" applyBorder="1" applyAlignment="1">
      <alignment horizontal="center" vertical="center"/>
    </xf>
    <xf numFmtId="17" fontId="24" fillId="0" borderId="39" xfId="0" applyNumberFormat="1" applyFont="1" applyBorder="1" applyAlignment="1">
      <alignment horizontal="left" vertical="center" wrapText="1"/>
    </xf>
    <xf numFmtId="3" fontId="1" fillId="0" borderId="0" xfId="0" applyNumberFormat="1" applyFont="1" applyAlignment="1">
      <alignment horizontal="center" vertical="center"/>
    </xf>
    <xf numFmtId="0" fontId="19" fillId="17" borderId="39" xfId="0" applyFont="1" applyFill="1" applyBorder="1" applyAlignment="1">
      <alignment horizontal="left" vertical="center"/>
    </xf>
    <xf numFmtId="17" fontId="18" fillId="17" borderId="39" xfId="0" applyNumberFormat="1" applyFont="1" applyFill="1" applyBorder="1" applyAlignment="1">
      <alignment horizontal="center" vertical="center" wrapText="1"/>
    </xf>
    <xf numFmtId="17" fontId="0" fillId="0" borderId="0" xfId="0" applyNumberFormat="1" applyAlignment="1">
      <alignment horizontal="center"/>
    </xf>
    <xf numFmtId="3" fontId="6" fillId="0" borderId="39" xfId="0" applyNumberFormat="1" applyFont="1" applyBorder="1" applyAlignment="1">
      <alignment horizontal="center" vertical="center" wrapText="1"/>
    </xf>
    <xf numFmtId="3" fontId="7" fillId="0" borderId="39" xfId="0" applyNumberFormat="1" applyFont="1" applyBorder="1" applyAlignment="1">
      <alignment vertical="center"/>
    </xf>
    <xf numFmtId="3" fontId="7" fillId="0" borderId="39" xfId="0" applyNumberFormat="1" applyFont="1" applyBorder="1" applyAlignment="1">
      <alignment horizontal="center" vertical="center" wrapText="1"/>
    </xf>
    <xf numFmtId="3" fontId="7" fillId="0" borderId="39" xfId="0" applyNumberFormat="1" applyFont="1" applyBorder="1" applyAlignment="1">
      <alignment horizontal="center" vertical="center"/>
    </xf>
    <xf numFmtId="3" fontId="7" fillId="0" borderId="0" xfId="0" applyNumberFormat="1" applyFont="1" applyAlignment="1">
      <alignment vertical="center"/>
    </xf>
    <xf numFmtId="3" fontId="7" fillId="0" borderId="0" xfId="0" applyNumberFormat="1" applyFont="1" applyAlignment="1">
      <alignment horizontal="center" vertical="center" wrapText="1"/>
    </xf>
    <xf numFmtId="9" fontId="6" fillId="0" borderId="0" xfId="1" applyFont="1" applyFill="1" applyBorder="1" applyAlignment="1">
      <alignment horizontal="center" vertical="center" wrapText="1"/>
    </xf>
    <xf numFmtId="3" fontId="7" fillId="2" borderId="0" xfId="0" applyNumberFormat="1" applyFont="1" applyFill="1" applyAlignment="1">
      <alignment horizontal="center" vertical="center"/>
    </xf>
    <xf numFmtId="3" fontId="7" fillId="0" borderId="0" xfId="0" applyNumberFormat="1" applyFont="1" applyAlignment="1">
      <alignment horizontal="left" vertical="center" wrapText="1"/>
    </xf>
    <xf numFmtId="166" fontId="7" fillId="0" borderId="0" xfId="0" applyNumberFormat="1" applyFont="1" applyAlignment="1">
      <alignment horizontal="left" vertical="center" wrapText="1"/>
    </xf>
    <xf numFmtId="166" fontId="7" fillId="0" borderId="0" xfId="0" applyNumberFormat="1" applyFont="1" applyAlignment="1">
      <alignment horizontal="center" vertical="center" wrapText="1"/>
    </xf>
    <xf numFmtId="3" fontId="0" fillId="0" borderId="54" xfId="0" applyNumberFormat="1" applyBorder="1" applyAlignment="1">
      <alignment horizontal="center" vertical="center"/>
    </xf>
    <xf numFmtId="3" fontId="0" fillId="0" borderId="51" xfId="0" applyNumberFormat="1" applyBorder="1" applyAlignment="1">
      <alignment horizontal="center" vertical="center"/>
    </xf>
    <xf numFmtId="3" fontId="0" fillId="0" borderId="52" xfId="0" applyNumberFormat="1" applyBorder="1" applyAlignment="1">
      <alignment horizontal="center" vertical="center"/>
    </xf>
    <xf numFmtId="3" fontId="0" fillId="0" borderId="50" xfId="0" applyNumberFormat="1" applyBorder="1" applyAlignment="1">
      <alignment horizontal="center" vertical="center"/>
    </xf>
    <xf numFmtId="3" fontId="17" fillId="10" borderId="39" xfId="0" applyNumberFormat="1" applyFont="1" applyFill="1" applyBorder="1" applyAlignment="1">
      <alignment vertical="center"/>
    </xf>
    <xf numFmtId="3" fontId="55" fillId="10" borderId="39" xfId="0" applyNumberFormat="1" applyFont="1" applyFill="1" applyBorder="1" applyAlignment="1">
      <alignment horizontal="center" vertical="center" wrapText="1"/>
    </xf>
    <xf numFmtId="0" fontId="2" fillId="10" borderId="55" xfId="0" applyFont="1" applyFill="1" applyBorder="1" applyAlignment="1">
      <alignment vertical="center"/>
    </xf>
    <xf numFmtId="0" fontId="2" fillId="10" borderId="56" xfId="0" applyFont="1" applyFill="1" applyBorder="1" applyAlignment="1">
      <alignment vertical="center"/>
    </xf>
    <xf numFmtId="0" fontId="17" fillId="10" borderId="56" xfId="0" applyFont="1" applyFill="1" applyBorder="1" applyAlignment="1">
      <alignment horizontal="center" vertical="center"/>
    </xf>
    <xf numFmtId="0" fontId="2" fillId="10" borderId="56" xfId="0" applyFont="1" applyFill="1" applyBorder="1" applyAlignment="1">
      <alignment horizontal="center" vertical="center"/>
    </xf>
    <xf numFmtId="0" fontId="2" fillId="10" borderId="57" xfId="0" applyFont="1" applyFill="1" applyBorder="1" applyAlignment="1">
      <alignment horizontal="center" vertical="center"/>
    </xf>
    <xf numFmtId="0" fontId="0" fillId="10" borderId="55" xfId="0" applyFill="1" applyBorder="1" applyAlignment="1">
      <alignment horizontal="center" vertical="center"/>
    </xf>
    <xf numFmtId="0" fontId="32" fillId="0" borderId="0" xfId="0" applyFont="1" applyAlignment="1">
      <alignment horizontal="left" vertical="center" wrapText="1"/>
    </xf>
    <xf numFmtId="0" fontId="10" fillId="2" borderId="0" xfId="0" applyFont="1" applyFill="1" applyAlignment="1">
      <alignment horizontal="left" vertical="center" wrapText="1"/>
    </xf>
    <xf numFmtId="0" fontId="10" fillId="3" borderId="0" xfId="0" applyFont="1" applyFill="1" applyAlignment="1">
      <alignment horizontal="left"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0" fontId="33" fillId="2" borderId="0" xfId="0" applyFont="1" applyFill="1" applyAlignment="1">
      <alignment horizontal="left" vertical="center" wrapText="1"/>
    </xf>
    <xf numFmtId="0" fontId="13" fillId="2" borderId="0" xfId="0" quotePrefix="1" applyFont="1" applyFill="1" applyAlignment="1">
      <alignment horizontal="left" vertical="center" wrapText="1"/>
    </xf>
    <xf numFmtId="169" fontId="54" fillId="4" borderId="63" xfId="4" applyNumberFormat="1" applyFont="1" applyFill="1" applyBorder="1" applyAlignment="1">
      <alignment horizontal="left" vertical="center" wrapText="1"/>
    </xf>
    <xf numFmtId="169" fontId="54" fillId="4" borderId="64" xfId="4" applyNumberFormat="1" applyFont="1" applyFill="1" applyBorder="1" applyAlignment="1">
      <alignment horizontal="left" vertical="center" wrapText="1"/>
    </xf>
    <xf numFmtId="169" fontId="54" fillId="4" borderId="53" xfId="4" applyNumberFormat="1" applyFont="1" applyFill="1" applyBorder="1" applyAlignment="1">
      <alignment horizontal="left" vertical="center" wrapText="1"/>
    </xf>
    <xf numFmtId="169" fontId="54" fillId="4" borderId="63" xfId="4" applyNumberFormat="1" applyFont="1" applyFill="1" applyBorder="1" applyAlignment="1">
      <alignment horizontal="center" vertical="center" wrapText="1"/>
    </xf>
    <xf numFmtId="169" fontId="54" fillId="4" borderId="64" xfId="4" applyNumberFormat="1" applyFont="1" applyFill="1" applyBorder="1" applyAlignment="1">
      <alignment horizontal="center" vertical="center" wrapText="1"/>
    </xf>
    <xf numFmtId="169" fontId="54" fillId="4" borderId="53" xfId="4" applyNumberFormat="1" applyFont="1" applyFill="1" applyBorder="1" applyAlignment="1">
      <alignment horizontal="center" vertical="center" wrapText="1"/>
    </xf>
    <xf numFmtId="9" fontId="54" fillId="4" borderId="63" xfId="1" applyFont="1" applyFill="1" applyBorder="1" applyAlignment="1">
      <alignment horizontal="center" vertical="center" wrapText="1"/>
    </xf>
    <xf numFmtId="9" fontId="54" fillId="4" borderId="64" xfId="1" applyFont="1" applyFill="1" applyBorder="1" applyAlignment="1">
      <alignment horizontal="center" vertical="center" wrapText="1"/>
    </xf>
    <xf numFmtId="9" fontId="54" fillId="4" borderId="53" xfId="1" applyFont="1" applyFill="1" applyBorder="1" applyAlignment="1">
      <alignment horizontal="center" vertical="center" wrapText="1"/>
    </xf>
    <xf numFmtId="0" fontId="2" fillId="10" borderId="46" xfId="0" applyFont="1" applyFill="1" applyBorder="1" applyAlignment="1">
      <alignment horizontal="center" vertical="center"/>
    </xf>
    <xf numFmtId="0" fontId="2" fillId="10" borderId="47" xfId="0" applyFont="1" applyFill="1" applyBorder="1" applyAlignment="1">
      <alignment horizontal="center" vertical="center"/>
    </xf>
    <xf numFmtId="0" fontId="2" fillId="10" borderId="45" xfId="0" applyFont="1" applyFill="1" applyBorder="1" applyAlignment="1">
      <alignment horizontal="center" vertical="center"/>
    </xf>
    <xf numFmtId="17" fontId="3" fillId="0" borderId="0" xfId="0" applyNumberFormat="1" applyFont="1" applyAlignment="1">
      <alignment horizontal="center" vertical="center"/>
    </xf>
    <xf numFmtId="0" fontId="18" fillId="7" borderId="4" xfId="0" applyFont="1" applyFill="1" applyBorder="1" applyAlignment="1">
      <alignment horizontal="center" vertical="center"/>
    </xf>
    <xf numFmtId="0" fontId="18" fillId="7" borderId="5" xfId="0" applyFont="1" applyFill="1" applyBorder="1" applyAlignment="1">
      <alignment horizontal="center" vertical="center"/>
    </xf>
    <xf numFmtId="0" fontId="18" fillId="7" borderId="6" xfId="0" applyFont="1" applyFill="1" applyBorder="1" applyAlignment="1">
      <alignment horizontal="center" vertical="center"/>
    </xf>
    <xf numFmtId="0" fontId="18" fillId="7" borderId="9" xfId="0" applyFont="1" applyFill="1" applyBorder="1" applyAlignment="1">
      <alignment horizontal="center" vertical="center" wrapText="1"/>
    </xf>
    <xf numFmtId="0" fontId="18" fillId="7" borderId="10" xfId="0" applyFont="1" applyFill="1" applyBorder="1" applyAlignment="1">
      <alignment horizontal="center" vertical="center" wrapText="1"/>
    </xf>
    <xf numFmtId="0" fontId="18" fillId="7" borderId="11" xfId="0" applyFont="1" applyFill="1" applyBorder="1" applyAlignment="1">
      <alignment horizontal="center" vertical="center" wrapText="1"/>
    </xf>
    <xf numFmtId="0" fontId="3" fillId="0" borderId="0" xfId="0" applyFont="1" applyAlignment="1">
      <alignment horizontal="left" vertical="center" wrapText="1"/>
    </xf>
    <xf numFmtId="0" fontId="2" fillId="3" borderId="45" xfId="0" applyFont="1" applyFill="1" applyBorder="1" applyAlignment="1">
      <alignment horizontal="center" vertical="center"/>
    </xf>
    <xf numFmtId="0" fontId="2" fillId="3" borderId="46" xfId="0" applyFont="1" applyFill="1" applyBorder="1" applyAlignment="1">
      <alignment horizontal="center" vertical="center"/>
    </xf>
    <xf numFmtId="0" fontId="2" fillId="3" borderId="47" xfId="0" applyFont="1" applyFill="1" applyBorder="1" applyAlignment="1">
      <alignment horizontal="center" vertical="center"/>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7" fillId="12" borderId="41" xfId="0" applyNumberFormat="1" applyFont="1" applyFill="1" applyBorder="1" applyAlignment="1">
      <alignment horizontal="center" vertical="center" wrapText="1"/>
    </xf>
    <xf numFmtId="3" fontId="7" fillId="12" borderId="42" xfId="0" applyNumberFormat="1" applyFont="1" applyFill="1" applyBorder="1" applyAlignment="1">
      <alignment horizontal="center" vertical="center" wrapText="1"/>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166" fontId="0" fillId="0" borderId="35" xfId="0" applyNumberFormat="1" applyBorder="1" applyAlignment="1">
      <alignment horizontal="left" vertical="center" wrapText="1"/>
    </xf>
    <xf numFmtId="166" fontId="0" fillId="0" borderId="38" xfId="0" applyNumberFormat="1" applyBorder="1" applyAlignment="1">
      <alignment horizontal="left" vertical="center" wrapText="1"/>
    </xf>
    <xf numFmtId="166" fontId="7" fillId="12" borderId="26" xfId="0" applyNumberFormat="1" applyFont="1" applyFill="1" applyBorder="1" applyAlignment="1">
      <alignment horizontal="center" vertical="center" wrapText="1"/>
    </xf>
    <xf numFmtId="166" fontId="7" fillId="12" borderId="28" xfId="0" applyNumberFormat="1" applyFont="1" applyFill="1" applyBorder="1" applyAlignment="1">
      <alignment horizontal="center"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3" fontId="2" fillId="0" borderId="35" xfId="0" applyNumberFormat="1" applyFont="1" applyBorder="1" applyAlignment="1">
      <alignment horizontal="left" vertical="center" wrapText="1"/>
    </xf>
    <xf numFmtId="3" fontId="2" fillId="0" borderId="36" xfId="0" applyNumberFormat="1" applyFont="1" applyBorder="1" applyAlignment="1">
      <alignment horizontal="left" vertical="center" wrapText="1"/>
    </xf>
    <xf numFmtId="3" fontId="2" fillId="0" borderId="37" xfId="0" applyNumberFormat="1" applyFont="1" applyBorder="1" applyAlignment="1">
      <alignment horizontal="left" vertical="center" wrapText="1"/>
    </xf>
    <xf numFmtId="3" fontId="2" fillId="0" borderId="29"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2" fillId="0" borderId="31" xfId="0" applyNumberFormat="1" applyFont="1" applyBorder="1" applyAlignment="1">
      <alignment horizontal="left" vertical="center" wrapText="1"/>
    </xf>
    <xf numFmtId="3" fontId="29" fillId="0" borderId="29" xfId="0" applyNumberFormat="1" applyFont="1" applyBorder="1" applyAlignment="1">
      <alignment horizontal="left" vertical="center" wrapText="1"/>
    </xf>
    <xf numFmtId="3" fontId="29" fillId="0" borderId="30"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7" fillId="12" borderId="26" xfId="0" applyNumberFormat="1" applyFont="1" applyFill="1" applyBorder="1" applyAlignment="1">
      <alignment horizontal="center" vertical="center" wrapText="1"/>
    </xf>
    <xf numFmtId="3" fontId="7" fillId="12" borderId="27" xfId="0" applyNumberFormat="1" applyFont="1" applyFill="1" applyBorder="1" applyAlignment="1">
      <alignment horizontal="center" vertical="center" wrapText="1"/>
    </xf>
    <xf numFmtId="3" fontId="7" fillId="12" borderId="28" xfId="0" applyNumberFormat="1" applyFont="1" applyFill="1" applyBorder="1" applyAlignment="1">
      <alignment horizontal="center" vertical="center" wrapText="1"/>
    </xf>
    <xf numFmtId="3" fontId="46" fillId="0" borderId="43" xfId="0" applyNumberFormat="1" applyFont="1" applyBorder="1" applyAlignment="1">
      <alignment horizontal="center" vertical="center" wrapText="1"/>
    </xf>
    <xf numFmtId="3" fontId="46" fillId="0" borderId="31" xfId="0" applyNumberFormat="1" applyFont="1" applyBorder="1" applyAlignment="1">
      <alignment horizontal="center" vertical="center" wrapText="1"/>
    </xf>
    <xf numFmtId="166" fontId="46" fillId="0" borderId="29" xfId="0" applyNumberFormat="1" applyFont="1" applyBorder="1" applyAlignment="1">
      <alignment horizontal="center" vertical="center" wrapText="1"/>
    </xf>
    <xf numFmtId="166" fontId="46" fillId="0" borderId="34" xfId="0" applyNumberFormat="1" applyFont="1" applyBorder="1" applyAlignment="1">
      <alignment horizontal="center" vertical="center" wrapText="1"/>
    </xf>
    <xf numFmtId="3" fontId="46" fillId="0" borderId="29" xfId="0" applyNumberFormat="1" applyFont="1" applyBorder="1" applyAlignment="1">
      <alignment horizontal="left" vertical="center" wrapText="1"/>
    </xf>
    <xf numFmtId="3" fontId="46" fillId="0" borderId="30" xfId="0" applyNumberFormat="1" applyFont="1" applyBorder="1" applyAlignment="1">
      <alignment horizontal="left" vertical="center" wrapText="1"/>
    </xf>
    <xf numFmtId="3" fontId="46" fillId="0" borderId="31" xfId="0" applyNumberFormat="1" applyFont="1" applyBorder="1" applyAlignment="1">
      <alignment horizontal="left" vertical="center" wrapText="1"/>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cellXfs>
  <cellStyles count="5">
    <cellStyle name="Comma" xfId="4" builtinId="3"/>
    <cellStyle name="Hyperlink" xfId="2" builtinId="8"/>
    <cellStyle name="Hyperlink 2" xfId="3" xr:uid="{00000000-0005-0000-0000-000001000000}"/>
    <cellStyle name="Normal" xfId="0" builtinId="0"/>
    <cellStyle name="Percent" xfId="1" builtinId="5"/>
  </cellStyles>
  <dxfs count="4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font>
    </dxf>
    <dxf>
      <fill>
        <patternFill>
          <bgColor theme="0" tint="-0.14996795556505021"/>
        </patternFill>
      </fill>
    </dxf>
    <dxf>
      <font>
        <color theme="4"/>
      </font>
      <fill>
        <patternFill patternType="none">
          <bgColor auto="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FF0000"/>
      </font>
    </dxf>
  </dxfs>
  <tableStyles count="0" defaultTableStyle="TableStyleMedium2" defaultPivotStyle="PivotStyleLight16"/>
  <colors>
    <mruColors>
      <color rgb="FFF4F4F4"/>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945776</xdr:colOff>
      <xdr:row>0</xdr:row>
      <xdr:rowOff>134919</xdr:rowOff>
    </xdr:from>
    <xdr:to>
      <xdr:col>3</xdr:col>
      <xdr:colOff>1828799</xdr:colOff>
      <xdr:row>0</xdr:row>
      <xdr:rowOff>730624</xdr:rowOff>
    </xdr:to>
    <xdr:pic>
      <xdr:nvPicPr>
        <xdr:cNvPr id="2" name="Picture 1">
          <a:extLst>
            <a:ext uri="{FF2B5EF4-FFF2-40B4-BE49-F238E27FC236}">
              <a16:creationId xmlns:a16="http://schemas.microsoft.com/office/drawing/2014/main" id="{4DFD1BC5-AEBB-41C6-B1A1-7B6D1C8BB69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98188" y="134919"/>
          <a:ext cx="883023" cy="59570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rachel.caswell@nhs.n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CFD0-EF92-44A0-AB42-74BC61BD1A2A}">
  <dimension ref="A3:B10"/>
  <sheetViews>
    <sheetView workbookViewId="0">
      <selection activeCell="F24" sqref="F24"/>
    </sheetView>
  </sheetViews>
  <sheetFormatPr defaultColWidth="8.85546875" defaultRowHeight="15" x14ac:dyDescent="0.25"/>
  <cols>
    <col min="1" max="16384" width="8.85546875" style="244"/>
  </cols>
  <sheetData>
    <row r="3" spans="1:2" x14ac:dyDescent="0.25">
      <c r="A3" s="243">
        <v>1</v>
      </c>
      <c r="B3" s="244" t="s">
        <v>388</v>
      </c>
    </row>
    <row r="4" spans="1:2" x14ac:dyDescent="0.25">
      <c r="A4" s="243">
        <v>2</v>
      </c>
    </row>
    <row r="5" spans="1:2" x14ac:dyDescent="0.25">
      <c r="A5" s="243">
        <v>3</v>
      </c>
    </row>
    <row r="6" spans="1:2" x14ac:dyDescent="0.25">
      <c r="A6" s="243">
        <v>4</v>
      </c>
      <c r="B6" s="245" t="s">
        <v>389</v>
      </c>
    </row>
    <row r="7" spans="1:2" x14ac:dyDescent="0.25">
      <c r="A7" s="243"/>
    </row>
    <row r="8" spans="1:2" x14ac:dyDescent="0.25">
      <c r="A8" s="243"/>
    </row>
    <row r="9" spans="1:2" x14ac:dyDescent="0.25">
      <c r="A9" s="243"/>
    </row>
    <row r="10" spans="1:2" x14ac:dyDescent="0.25">
      <c r="A10" s="2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594D0-4E83-4A19-AA54-549798136586}">
  <sheetPr>
    <tabColor theme="2" tint="-9.9978637043366805E-2"/>
  </sheetPr>
  <dimension ref="B1:L98"/>
  <sheetViews>
    <sheetView showGridLines="0" workbookViewId="0">
      <selection activeCell="C3" sqref="C3"/>
    </sheetView>
  </sheetViews>
  <sheetFormatPr defaultRowHeight="15" x14ac:dyDescent="0.25"/>
  <cols>
    <col min="1" max="1" width="2.7109375" customWidth="1"/>
    <col min="2" max="2" width="8.140625" customWidth="1"/>
    <col min="3" max="3" width="29.5703125" customWidth="1"/>
    <col min="4" max="4" width="11" style="106" bestFit="1" customWidth="1"/>
    <col min="5" max="5" width="9.140625" style="106"/>
    <col min="6" max="8" width="15.7109375" style="328" customWidth="1"/>
    <col min="9" max="9" width="15.7109375" style="296" customWidth="1"/>
    <col min="10" max="11" width="15.7109375" style="328" customWidth="1"/>
    <col min="12" max="12" width="15.7109375" customWidth="1"/>
  </cols>
  <sheetData>
    <row r="1" spans="2:12" ht="18.75" x14ac:dyDescent="0.25">
      <c r="B1" s="291" t="s">
        <v>397</v>
      </c>
    </row>
    <row r="2" spans="2:12" ht="36" x14ac:dyDescent="0.25">
      <c r="B2" s="292" t="s">
        <v>398</v>
      </c>
    </row>
    <row r="5" spans="2:12" ht="30" customHeight="1" x14ac:dyDescent="0.25">
      <c r="B5" s="293" t="s">
        <v>399</v>
      </c>
      <c r="C5" s="294"/>
      <c r="D5" s="298"/>
      <c r="E5" s="298"/>
      <c r="F5" s="329"/>
      <c r="G5" s="329"/>
      <c r="H5" s="329"/>
      <c r="I5" s="297"/>
      <c r="J5" s="329"/>
      <c r="K5" s="329"/>
      <c r="L5" s="294"/>
    </row>
    <row r="6" spans="2:12" x14ac:dyDescent="0.25">
      <c r="B6" s="300" t="str">
        <f>HYPERLINK("#'Title sheet'!B1", "Title sheet")</f>
        <v>Title sheet</v>
      </c>
    </row>
    <row r="7" spans="2:12" x14ac:dyDescent="0.25">
      <c r="B7" s="300" t="str">
        <f>HYPERLINK("#'National summary'!B1", "National summary")</f>
        <v>National summary</v>
      </c>
    </row>
    <row r="8" spans="2:12" x14ac:dyDescent="0.25">
      <c r="B8" s="300" t="str">
        <f>HYPERLINK("#'National summary monthly change'!B1", "National summary monthly change")</f>
        <v>National summary monthly change</v>
      </c>
    </row>
    <row r="9" spans="2:12" x14ac:dyDescent="0.25">
      <c r="B9" s="300" t="str">
        <f>HYPERLINK("#'Summary by project'!B1", "Summary by project")</f>
        <v>Summary by project</v>
      </c>
    </row>
    <row r="10" spans="2:12" x14ac:dyDescent="0.25">
      <c r="B10" s="300" t="str">
        <f>HYPERLINK("#'Data receipt'!B1", "Data receipt")</f>
        <v>Data receipt</v>
      </c>
    </row>
    <row r="11" spans="2:12" x14ac:dyDescent="0.25">
      <c r="B11" s="300" t="str">
        <f>HYPERLINK("#'National summary'!B1", "National summary")</f>
        <v>National summary</v>
      </c>
    </row>
    <row r="12" spans="2:12" x14ac:dyDescent="0.25">
      <c r="B12" s="300" t="str">
        <f>HYPERLINK("#'Cancer diagnosis'!B1", "Cancer diagnosis")</f>
        <v>Cancer diagnosis</v>
      </c>
    </row>
    <row r="13" spans="2:12" x14ac:dyDescent="0.25">
      <c r="B13" s="300" t="str">
        <f>HYPERLINK("#'Demographics'!B1", "Demographics")</f>
        <v>Demographics</v>
      </c>
    </row>
    <row r="14" spans="2:12" x14ac:dyDescent="0.25">
      <c r="B14" s="300" t="str">
        <f>HYPERLINK("#'Original'!B1", "Original")</f>
        <v>Original</v>
      </c>
    </row>
    <row r="15" spans="2:12" x14ac:dyDescent="0.25">
      <c r="B15" s="300" t="str">
        <f>HYPERLINK("#'Onboarded'!B1", "Onboarded")</f>
        <v>Onboarded</v>
      </c>
    </row>
    <row r="16" spans="2:12" x14ac:dyDescent="0.25">
      <c r="B16" s="300" t="str">
        <f>HYPERLINK("#'Phase 3'!B1", "Phase 3")</f>
        <v>Phase 3</v>
      </c>
    </row>
    <row r="18" spans="2:12" ht="60" x14ac:dyDescent="0.25">
      <c r="B18" s="295" t="s">
        <v>407</v>
      </c>
      <c r="C18" s="295" t="s">
        <v>197</v>
      </c>
      <c r="D18" s="295" t="s">
        <v>408</v>
      </c>
      <c r="E18" s="295" t="s">
        <v>400</v>
      </c>
      <c r="F18" s="330" t="s">
        <v>401</v>
      </c>
      <c r="G18" s="330" t="s">
        <v>402</v>
      </c>
      <c r="H18" s="330" t="s">
        <v>403</v>
      </c>
      <c r="I18" s="299" t="s">
        <v>409</v>
      </c>
      <c r="J18" s="330" t="s">
        <v>404</v>
      </c>
      <c r="K18" s="330" t="s">
        <v>405</v>
      </c>
      <c r="L18" s="295" t="s">
        <v>406</v>
      </c>
    </row>
    <row r="19" spans="2:12" ht="18" customHeight="1" x14ac:dyDescent="0.25">
      <c r="B19" t="s">
        <v>435</v>
      </c>
      <c r="C19" s="301" t="s">
        <v>434</v>
      </c>
      <c r="D19" s="106" t="s">
        <v>436</v>
      </c>
      <c r="E19" s="346">
        <v>43556</v>
      </c>
      <c r="F19" s="328">
        <v>10000</v>
      </c>
      <c r="G19" s="328">
        <v>9000</v>
      </c>
      <c r="H19" s="328">
        <v>8000</v>
      </c>
      <c r="I19" s="296">
        <f>H19/G19</f>
        <v>0.88888888888888884</v>
      </c>
      <c r="J19" s="328">
        <v>7000</v>
      </c>
      <c r="K19" s="328">
        <v>100</v>
      </c>
      <c r="L19" t="b">
        <v>1</v>
      </c>
    </row>
    <row r="20" spans="2:12" ht="18" customHeight="1" x14ac:dyDescent="0.25">
      <c r="B20" t="s">
        <v>435</v>
      </c>
      <c r="C20" s="301" t="s">
        <v>434</v>
      </c>
      <c r="D20" s="106" t="s">
        <v>436</v>
      </c>
      <c r="E20" s="346">
        <v>43556</v>
      </c>
      <c r="F20" s="328">
        <v>10000</v>
      </c>
      <c r="G20" s="328">
        <v>9000</v>
      </c>
      <c r="H20" s="328">
        <v>8000</v>
      </c>
      <c r="I20" s="296">
        <f t="shared" ref="I20:I51" si="0">H20/G20</f>
        <v>0.88888888888888884</v>
      </c>
      <c r="J20" s="328">
        <v>7000</v>
      </c>
      <c r="K20" s="328">
        <v>100</v>
      </c>
      <c r="L20" t="b">
        <v>1</v>
      </c>
    </row>
    <row r="21" spans="2:12" ht="18" customHeight="1" x14ac:dyDescent="0.25">
      <c r="B21" t="s">
        <v>435</v>
      </c>
      <c r="C21" s="301" t="s">
        <v>434</v>
      </c>
      <c r="D21" s="106" t="s">
        <v>436</v>
      </c>
      <c r="E21" s="346">
        <v>43556</v>
      </c>
      <c r="F21" s="328">
        <v>10000</v>
      </c>
      <c r="G21" s="328">
        <v>9000</v>
      </c>
      <c r="H21" s="328">
        <v>8000</v>
      </c>
      <c r="I21" s="296">
        <f t="shared" si="0"/>
        <v>0.88888888888888884</v>
      </c>
      <c r="J21" s="328">
        <v>7000</v>
      </c>
      <c r="K21" s="328">
        <v>100</v>
      </c>
      <c r="L21" t="b">
        <v>1</v>
      </c>
    </row>
    <row r="22" spans="2:12" ht="18" customHeight="1" x14ac:dyDescent="0.25">
      <c r="B22" t="s">
        <v>435</v>
      </c>
      <c r="C22" s="301" t="s">
        <v>434</v>
      </c>
      <c r="D22" s="106" t="s">
        <v>436</v>
      </c>
      <c r="E22" s="346">
        <v>43556</v>
      </c>
      <c r="F22" s="328">
        <v>10000</v>
      </c>
      <c r="G22" s="328">
        <v>9000</v>
      </c>
      <c r="H22" s="328">
        <v>8000</v>
      </c>
      <c r="I22" s="296">
        <f t="shared" si="0"/>
        <v>0.88888888888888884</v>
      </c>
      <c r="J22" s="328">
        <v>7000</v>
      </c>
      <c r="K22" s="328">
        <v>100</v>
      </c>
      <c r="L22" t="b">
        <v>1</v>
      </c>
    </row>
    <row r="23" spans="2:12" ht="18" customHeight="1" x14ac:dyDescent="0.25">
      <c r="B23" t="s">
        <v>435</v>
      </c>
      <c r="C23" s="301" t="s">
        <v>434</v>
      </c>
      <c r="D23" s="106" t="s">
        <v>436</v>
      </c>
      <c r="E23" s="346">
        <v>43556</v>
      </c>
      <c r="F23" s="328">
        <v>10000</v>
      </c>
      <c r="G23" s="328">
        <v>9000</v>
      </c>
      <c r="H23" s="328">
        <v>8000</v>
      </c>
      <c r="I23" s="296">
        <f t="shared" si="0"/>
        <v>0.88888888888888884</v>
      </c>
      <c r="J23" s="328">
        <v>7000</v>
      </c>
      <c r="K23" s="328">
        <v>100</v>
      </c>
      <c r="L23" t="b">
        <v>1</v>
      </c>
    </row>
    <row r="24" spans="2:12" ht="18" customHeight="1" x14ac:dyDescent="0.25">
      <c r="B24" t="s">
        <v>435</v>
      </c>
      <c r="C24" s="301" t="s">
        <v>434</v>
      </c>
      <c r="D24" s="106" t="s">
        <v>436</v>
      </c>
      <c r="E24" s="346">
        <v>43556</v>
      </c>
      <c r="F24" s="328">
        <v>10000</v>
      </c>
      <c r="G24" s="328">
        <v>9000</v>
      </c>
      <c r="H24" s="328">
        <v>8000</v>
      </c>
      <c r="I24" s="296">
        <f t="shared" si="0"/>
        <v>0.88888888888888884</v>
      </c>
      <c r="J24" s="328">
        <v>7000</v>
      </c>
      <c r="K24" s="328">
        <v>100</v>
      </c>
      <c r="L24" t="b">
        <v>1</v>
      </c>
    </row>
    <row r="25" spans="2:12" ht="18" customHeight="1" x14ac:dyDescent="0.25">
      <c r="B25" t="s">
        <v>435</v>
      </c>
      <c r="C25" s="301" t="s">
        <v>434</v>
      </c>
      <c r="D25" s="106" t="s">
        <v>436</v>
      </c>
      <c r="E25" s="346">
        <v>43556</v>
      </c>
      <c r="F25" s="328">
        <v>10000</v>
      </c>
      <c r="G25" s="328">
        <v>9000</v>
      </c>
      <c r="H25" s="328">
        <v>8000</v>
      </c>
      <c r="I25" s="296">
        <f t="shared" si="0"/>
        <v>0.88888888888888884</v>
      </c>
      <c r="J25" s="328">
        <v>7000</v>
      </c>
      <c r="K25" s="328">
        <v>100</v>
      </c>
      <c r="L25" t="b">
        <v>1</v>
      </c>
    </row>
    <row r="26" spans="2:12" ht="18" customHeight="1" x14ac:dyDescent="0.25">
      <c r="B26" t="s">
        <v>435</v>
      </c>
      <c r="C26" s="301" t="s">
        <v>434</v>
      </c>
      <c r="D26" s="106" t="s">
        <v>436</v>
      </c>
      <c r="E26" s="346">
        <v>43556</v>
      </c>
      <c r="F26" s="328">
        <v>10000</v>
      </c>
      <c r="G26" s="328">
        <v>9000</v>
      </c>
      <c r="H26" s="328">
        <v>8000</v>
      </c>
      <c r="I26" s="296">
        <f t="shared" si="0"/>
        <v>0.88888888888888884</v>
      </c>
      <c r="J26" s="328">
        <v>7000</v>
      </c>
      <c r="K26" s="328">
        <v>100</v>
      </c>
      <c r="L26" t="b">
        <v>1</v>
      </c>
    </row>
    <row r="27" spans="2:12" ht="18" customHeight="1" x14ac:dyDescent="0.25">
      <c r="B27" t="s">
        <v>435</v>
      </c>
      <c r="C27" s="301" t="s">
        <v>434</v>
      </c>
      <c r="D27" s="106" t="s">
        <v>436</v>
      </c>
      <c r="E27" s="346">
        <v>43556</v>
      </c>
      <c r="F27" s="328">
        <v>10000</v>
      </c>
      <c r="G27" s="328">
        <v>9000</v>
      </c>
      <c r="H27" s="328">
        <v>8000</v>
      </c>
      <c r="I27" s="296">
        <f t="shared" si="0"/>
        <v>0.88888888888888884</v>
      </c>
      <c r="J27" s="328">
        <v>7000</v>
      </c>
      <c r="K27" s="328">
        <v>100</v>
      </c>
      <c r="L27" t="b">
        <v>1</v>
      </c>
    </row>
    <row r="28" spans="2:12" ht="18" customHeight="1" x14ac:dyDescent="0.25">
      <c r="B28" t="s">
        <v>435</v>
      </c>
      <c r="C28" s="301" t="s">
        <v>434</v>
      </c>
      <c r="D28" s="106" t="s">
        <v>436</v>
      </c>
      <c r="E28" s="346">
        <v>43556</v>
      </c>
      <c r="F28" s="328">
        <v>10000</v>
      </c>
      <c r="G28" s="328">
        <v>9000</v>
      </c>
      <c r="H28" s="328">
        <v>8000</v>
      </c>
      <c r="I28" s="296">
        <f t="shared" si="0"/>
        <v>0.88888888888888884</v>
      </c>
      <c r="J28" s="328">
        <v>7000</v>
      </c>
      <c r="K28" s="328">
        <v>100</v>
      </c>
      <c r="L28" t="b">
        <v>1</v>
      </c>
    </row>
    <row r="29" spans="2:12" ht="18" customHeight="1" x14ac:dyDescent="0.25">
      <c r="B29" t="s">
        <v>435</v>
      </c>
      <c r="C29" s="301" t="s">
        <v>434</v>
      </c>
      <c r="D29" s="106" t="s">
        <v>436</v>
      </c>
      <c r="E29" s="346">
        <v>43556</v>
      </c>
      <c r="F29" s="328">
        <v>10000</v>
      </c>
      <c r="G29" s="328">
        <v>9000</v>
      </c>
      <c r="H29" s="328">
        <v>8000</v>
      </c>
      <c r="I29" s="296">
        <f t="shared" si="0"/>
        <v>0.88888888888888884</v>
      </c>
      <c r="J29" s="328">
        <v>7000</v>
      </c>
      <c r="K29" s="328">
        <v>100</v>
      </c>
      <c r="L29" t="b">
        <v>1</v>
      </c>
    </row>
    <row r="30" spans="2:12" ht="18" customHeight="1" x14ac:dyDescent="0.25">
      <c r="B30" t="s">
        <v>435</v>
      </c>
      <c r="C30" s="301" t="s">
        <v>434</v>
      </c>
      <c r="D30" s="106" t="s">
        <v>436</v>
      </c>
      <c r="E30" s="346">
        <v>43556</v>
      </c>
      <c r="F30" s="328">
        <v>10000</v>
      </c>
      <c r="G30" s="328">
        <v>9000</v>
      </c>
      <c r="H30" s="328">
        <v>8000</v>
      </c>
      <c r="I30" s="296">
        <f t="shared" si="0"/>
        <v>0.88888888888888884</v>
      </c>
      <c r="J30" s="328">
        <v>7000</v>
      </c>
      <c r="K30" s="328">
        <v>100</v>
      </c>
      <c r="L30" t="b">
        <v>1</v>
      </c>
    </row>
    <row r="31" spans="2:12" ht="18" customHeight="1" x14ac:dyDescent="0.25">
      <c r="B31" t="s">
        <v>435</v>
      </c>
      <c r="C31" s="301" t="s">
        <v>434</v>
      </c>
      <c r="D31" s="106" t="s">
        <v>436</v>
      </c>
      <c r="E31" s="346">
        <v>43556</v>
      </c>
      <c r="F31" s="328">
        <v>10000</v>
      </c>
      <c r="G31" s="328">
        <v>9000</v>
      </c>
      <c r="H31" s="328">
        <v>8000</v>
      </c>
      <c r="I31" s="296">
        <f t="shared" si="0"/>
        <v>0.88888888888888884</v>
      </c>
      <c r="J31" s="328">
        <v>7000</v>
      </c>
      <c r="K31" s="328">
        <v>100</v>
      </c>
      <c r="L31" t="b">
        <v>1</v>
      </c>
    </row>
    <row r="32" spans="2:12" ht="18" customHeight="1" x14ac:dyDescent="0.25">
      <c r="B32" t="s">
        <v>435</v>
      </c>
      <c r="C32" s="301" t="s">
        <v>434</v>
      </c>
      <c r="D32" s="106" t="s">
        <v>436</v>
      </c>
      <c r="E32" s="346">
        <v>43556</v>
      </c>
      <c r="F32" s="328">
        <v>10000</v>
      </c>
      <c r="G32" s="328">
        <v>9000</v>
      </c>
      <c r="H32" s="328">
        <v>8000</v>
      </c>
      <c r="I32" s="296">
        <f t="shared" si="0"/>
        <v>0.88888888888888884</v>
      </c>
      <c r="J32" s="328">
        <v>7000</v>
      </c>
      <c r="K32" s="328">
        <v>100</v>
      </c>
      <c r="L32" t="b">
        <v>1</v>
      </c>
    </row>
    <row r="33" spans="2:12" ht="18" customHeight="1" x14ac:dyDescent="0.25">
      <c r="B33" t="s">
        <v>435</v>
      </c>
      <c r="C33" s="301" t="s">
        <v>434</v>
      </c>
      <c r="D33" s="106" t="s">
        <v>436</v>
      </c>
      <c r="E33" s="346">
        <v>43556</v>
      </c>
      <c r="F33" s="328">
        <v>10000</v>
      </c>
      <c r="G33" s="328">
        <v>9000</v>
      </c>
      <c r="H33" s="328">
        <v>8000</v>
      </c>
      <c r="I33" s="296">
        <f t="shared" si="0"/>
        <v>0.88888888888888884</v>
      </c>
      <c r="J33" s="328">
        <v>7000</v>
      </c>
      <c r="K33" s="328">
        <v>100</v>
      </c>
      <c r="L33" t="b">
        <v>1</v>
      </c>
    </row>
    <row r="34" spans="2:12" ht="18" customHeight="1" x14ac:dyDescent="0.25">
      <c r="B34" t="s">
        <v>435</v>
      </c>
      <c r="C34" s="301" t="s">
        <v>434</v>
      </c>
      <c r="D34" s="106" t="s">
        <v>436</v>
      </c>
      <c r="E34" s="346">
        <v>43556</v>
      </c>
      <c r="F34" s="328">
        <v>10000</v>
      </c>
      <c r="G34" s="328">
        <v>9000</v>
      </c>
      <c r="H34" s="328">
        <v>8000</v>
      </c>
      <c r="I34" s="296">
        <f t="shared" si="0"/>
        <v>0.88888888888888884</v>
      </c>
      <c r="J34" s="328">
        <v>7000</v>
      </c>
      <c r="K34" s="328">
        <v>100</v>
      </c>
      <c r="L34" t="b">
        <v>1</v>
      </c>
    </row>
    <row r="35" spans="2:12" ht="18" customHeight="1" x14ac:dyDescent="0.25">
      <c r="B35" t="s">
        <v>435</v>
      </c>
      <c r="C35" s="301" t="s">
        <v>434</v>
      </c>
      <c r="D35" s="106" t="s">
        <v>436</v>
      </c>
      <c r="E35" s="346">
        <v>43556</v>
      </c>
      <c r="F35" s="328">
        <v>10000</v>
      </c>
      <c r="G35" s="328">
        <v>9000</v>
      </c>
      <c r="H35" s="328">
        <v>8000</v>
      </c>
      <c r="I35" s="296">
        <f t="shared" si="0"/>
        <v>0.88888888888888884</v>
      </c>
      <c r="J35" s="328">
        <v>7000</v>
      </c>
      <c r="K35" s="328">
        <v>100</v>
      </c>
      <c r="L35" t="b">
        <v>1</v>
      </c>
    </row>
    <row r="36" spans="2:12" ht="18" customHeight="1" x14ac:dyDescent="0.25">
      <c r="B36" t="s">
        <v>435</v>
      </c>
      <c r="C36" s="301" t="s">
        <v>434</v>
      </c>
      <c r="D36" s="106" t="s">
        <v>436</v>
      </c>
      <c r="E36" s="346">
        <v>43556</v>
      </c>
      <c r="F36" s="328">
        <v>10000</v>
      </c>
      <c r="G36" s="328">
        <v>9000</v>
      </c>
      <c r="H36" s="328">
        <v>8000</v>
      </c>
      <c r="I36" s="296">
        <f t="shared" si="0"/>
        <v>0.88888888888888884</v>
      </c>
      <c r="J36" s="328">
        <v>7000</v>
      </c>
      <c r="K36" s="328">
        <v>100</v>
      </c>
      <c r="L36" t="b">
        <v>1</v>
      </c>
    </row>
    <row r="37" spans="2:12" ht="18" customHeight="1" x14ac:dyDescent="0.25">
      <c r="B37" t="s">
        <v>435</v>
      </c>
      <c r="C37" s="301" t="s">
        <v>434</v>
      </c>
      <c r="D37" s="106" t="s">
        <v>436</v>
      </c>
      <c r="E37" s="346">
        <v>43556</v>
      </c>
      <c r="F37" s="328">
        <v>10000</v>
      </c>
      <c r="G37" s="328">
        <v>9000</v>
      </c>
      <c r="H37" s="328">
        <v>8000</v>
      </c>
      <c r="I37" s="296">
        <f t="shared" si="0"/>
        <v>0.88888888888888884</v>
      </c>
      <c r="J37" s="328">
        <v>7000</v>
      </c>
      <c r="K37" s="328">
        <v>100</v>
      </c>
      <c r="L37" t="b">
        <v>1</v>
      </c>
    </row>
    <row r="38" spans="2:12" ht="18" customHeight="1" x14ac:dyDescent="0.25">
      <c r="B38" t="s">
        <v>435</v>
      </c>
      <c r="C38" s="301" t="s">
        <v>434</v>
      </c>
      <c r="D38" s="106" t="s">
        <v>436</v>
      </c>
      <c r="E38" s="346">
        <v>43556</v>
      </c>
      <c r="F38" s="328">
        <v>10000</v>
      </c>
      <c r="G38" s="328">
        <v>9000</v>
      </c>
      <c r="H38" s="328">
        <v>8000</v>
      </c>
      <c r="I38" s="296">
        <f t="shared" si="0"/>
        <v>0.88888888888888884</v>
      </c>
      <c r="J38" s="328">
        <v>7000</v>
      </c>
      <c r="K38" s="328">
        <v>100</v>
      </c>
      <c r="L38" t="b">
        <v>0</v>
      </c>
    </row>
    <row r="39" spans="2:12" ht="18" customHeight="1" x14ac:dyDescent="0.25">
      <c r="B39" t="s">
        <v>435</v>
      </c>
      <c r="C39" s="301" t="s">
        <v>434</v>
      </c>
      <c r="D39" s="106" t="s">
        <v>436</v>
      </c>
      <c r="E39" s="346">
        <v>43556</v>
      </c>
      <c r="F39" s="328">
        <v>10000</v>
      </c>
      <c r="G39" s="328">
        <v>9000</v>
      </c>
      <c r="H39" s="328">
        <v>8000</v>
      </c>
      <c r="I39" s="296">
        <f t="shared" si="0"/>
        <v>0.88888888888888884</v>
      </c>
      <c r="J39" s="328">
        <v>7000</v>
      </c>
      <c r="K39" s="328">
        <v>100</v>
      </c>
      <c r="L39" t="b">
        <v>1</v>
      </c>
    </row>
    <row r="40" spans="2:12" ht="18" customHeight="1" x14ac:dyDescent="0.25">
      <c r="B40" t="s">
        <v>435</v>
      </c>
      <c r="C40" s="301" t="s">
        <v>434</v>
      </c>
      <c r="D40" s="106" t="s">
        <v>436</v>
      </c>
      <c r="E40" s="346">
        <v>43556</v>
      </c>
      <c r="F40" s="328">
        <v>10000</v>
      </c>
      <c r="G40" s="328">
        <v>9000</v>
      </c>
      <c r="H40" s="328">
        <v>8000</v>
      </c>
      <c r="I40" s="296">
        <f t="shared" si="0"/>
        <v>0.88888888888888884</v>
      </c>
      <c r="J40" s="328">
        <v>7000</v>
      </c>
      <c r="K40" s="328">
        <v>100</v>
      </c>
      <c r="L40" t="b">
        <v>1</v>
      </c>
    </row>
    <row r="41" spans="2:12" ht="18" customHeight="1" x14ac:dyDescent="0.25">
      <c r="B41" t="s">
        <v>435</v>
      </c>
      <c r="C41" s="301" t="s">
        <v>434</v>
      </c>
      <c r="D41" s="106" t="s">
        <v>436</v>
      </c>
      <c r="E41" s="346">
        <v>43556</v>
      </c>
      <c r="F41" s="328">
        <v>10000</v>
      </c>
      <c r="G41" s="328">
        <v>9000</v>
      </c>
      <c r="H41" s="328">
        <v>8000</v>
      </c>
      <c r="I41" s="296">
        <f t="shared" si="0"/>
        <v>0.88888888888888884</v>
      </c>
      <c r="J41" s="328">
        <v>7000</v>
      </c>
      <c r="K41" s="328">
        <v>100</v>
      </c>
      <c r="L41" t="b">
        <v>1</v>
      </c>
    </row>
    <row r="42" spans="2:12" ht="18" customHeight="1" x14ac:dyDescent="0.25">
      <c r="B42" t="s">
        <v>435</v>
      </c>
      <c r="C42" s="301" t="s">
        <v>434</v>
      </c>
      <c r="D42" s="106" t="s">
        <v>436</v>
      </c>
      <c r="E42" s="346">
        <v>43556</v>
      </c>
      <c r="F42" s="328">
        <v>10000</v>
      </c>
      <c r="G42" s="328">
        <v>9000</v>
      </c>
      <c r="H42" s="328">
        <v>8000</v>
      </c>
      <c r="I42" s="296">
        <f t="shared" si="0"/>
        <v>0.88888888888888884</v>
      </c>
      <c r="J42" s="328">
        <v>7000</v>
      </c>
      <c r="K42" s="328">
        <v>100</v>
      </c>
      <c r="L42" t="b">
        <v>1</v>
      </c>
    </row>
    <row r="43" spans="2:12" ht="18" customHeight="1" x14ac:dyDescent="0.25">
      <c r="B43" t="s">
        <v>435</v>
      </c>
      <c r="C43" s="301" t="s">
        <v>434</v>
      </c>
      <c r="D43" s="106" t="s">
        <v>436</v>
      </c>
      <c r="E43" s="346">
        <v>43556</v>
      </c>
      <c r="F43" s="328">
        <v>10000</v>
      </c>
      <c r="G43" s="328">
        <v>9000</v>
      </c>
      <c r="H43" s="328">
        <v>8000</v>
      </c>
      <c r="I43" s="296">
        <f t="shared" si="0"/>
        <v>0.88888888888888884</v>
      </c>
      <c r="J43" s="328">
        <v>7000</v>
      </c>
      <c r="K43" s="328">
        <v>100</v>
      </c>
      <c r="L43" t="b">
        <v>1</v>
      </c>
    </row>
    <row r="44" spans="2:12" ht="18" customHeight="1" x14ac:dyDescent="0.25">
      <c r="B44" t="s">
        <v>435</v>
      </c>
      <c r="C44" s="301" t="s">
        <v>434</v>
      </c>
      <c r="D44" s="106" t="s">
        <v>436</v>
      </c>
      <c r="E44" s="346">
        <v>43556</v>
      </c>
      <c r="F44" s="328">
        <v>10000</v>
      </c>
      <c r="G44" s="328">
        <v>9000</v>
      </c>
      <c r="H44" s="328">
        <v>8000</v>
      </c>
      <c r="I44" s="296">
        <f t="shared" si="0"/>
        <v>0.88888888888888884</v>
      </c>
      <c r="J44" s="328">
        <v>7000</v>
      </c>
      <c r="K44" s="328">
        <v>100</v>
      </c>
      <c r="L44" t="b">
        <v>1</v>
      </c>
    </row>
    <row r="45" spans="2:12" ht="18" customHeight="1" x14ac:dyDescent="0.25">
      <c r="B45" t="s">
        <v>435</v>
      </c>
      <c r="C45" s="301" t="s">
        <v>434</v>
      </c>
      <c r="D45" s="106" t="s">
        <v>436</v>
      </c>
      <c r="E45" s="346">
        <v>43556</v>
      </c>
      <c r="F45" s="328">
        <v>10000</v>
      </c>
      <c r="G45" s="328">
        <v>9000</v>
      </c>
      <c r="H45" s="328">
        <v>8000</v>
      </c>
      <c r="I45" s="296">
        <f t="shared" si="0"/>
        <v>0.88888888888888884</v>
      </c>
      <c r="J45" s="328">
        <v>7000</v>
      </c>
      <c r="K45" s="328">
        <v>100</v>
      </c>
      <c r="L45" t="b">
        <v>1</v>
      </c>
    </row>
    <row r="46" spans="2:12" ht="18" customHeight="1" x14ac:dyDescent="0.25">
      <c r="B46" t="s">
        <v>435</v>
      </c>
      <c r="C46" s="301" t="s">
        <v>434</v>
      </c>
      <c r="D46" s="106" t="s">
        <v>436</v>
      </c>
      <c r="E46" s="346">
        <v>43556</v>
      </c>
      <c r="F46" s="328">
        <v>10000</v>
      </c>
      <c r="G46" s="328">
        <v>9000</v>
      </c>
      <c r="H46" s="328">
        <v>8000</v>
      </c>
      <c r="I46" s="296">
        <f t="shared" si="0"/>
        <v>0.88888888888888884</v>
      </c>
      <c r="J46" s="328">
        <v>7000</v>
      </c>
      <c r="K46" s="328">
        <v>100</v>
      </c>
      <c r="L46" t="b">
        <v>1</v>
      </c>
    </row>
    <row r="47" spans="2:12" ht="18" customHeight="1" x14ac:dyDescent="0.25">
      <c r="B47" t="s">
        <v>435</v>
      </c>
      <c r="C47" s="301" t="s">
        <v>434</v>
      </c>
      <c r="D47" s="106" t="s">
        <v>436</v>
      </c>
      <c r="E47" s="346">
        <v>43556</v>
      </c>
      <c r="F47" s="328">
        <v>10000</v>
      </c>
      <c r="G47" s="328">
        <v>9000</v>
      </c>
      <c r="H47" s="328">
        <v>8000</v>
      </c>
      <c r="I47" s="296">
        <f t="shared" si="0"/>
        <v>0.88888888888888884</v>
      </c>
      <c r="J47" s="328">
        <v>7000</v>
      </c>
      <c r="K47" s="328">
        <v>100</v>
      </c>
      <c r="L47" t="b">
        <v>1</v>
      </c>
    </row>
    <row r="48" spans="2:12" ht="18" customHeight="1" x14ac:dyDescent="0.25">
      <c r="B48" t="s">
        <v>435</v>
      </c>
      <c r="C48" s="301" t="s">
        <v>434</v>
      </c>
      <c r="D48" s="106" t="s">
        <v>436</v>
      </c>
      <c r="E48" s="346">
        <v>43556</v>
      </c>
      <c r="F48" s="328">
        <v>10000</v>
      </c>
      <c r="G48" s="328">
        <v>9000</v>
      </c>
      <c r="H48" s="328">
        <v>8000</v>
      </c>
      <c r="I48" s="296">
        <f t="shared" si="0"/>
        <v>0.88888888888888884</v>
      </c>
      <c r="J48" s="328">
        <v>7000</v>
      </c>
      <c r="K48" s="328">
        <v>100</v>
      </c>
      <c r="L48" t="b">
        <v>1</v>
      </c>
    </row>
    <row r="49" spans="2:12" ht="18" customHeight="1" x14ac:dyDescent="0.25">
      <c r="B49" t="s">
        <v>435</v>
      </c>
      <c r="C49" s="301" t="s">
        <v>434</v>
      </c>
      <c r="D49" s="106" t="s">
        <v>436</v>
      </c>
      <c r="E49" s="346">
        <v>43556</v>
      </c>
      <c r="F49" s="328">
        <v>10000</v>
      </c>
      <c r="G49" s="328">
        <v>9000</v>
      </c>
      <c r="H49" s="328">
        <v>8000</v>
      </c>
      <c r="I49" s="296">
        <f t="shared" si="0"/>
        <v>0.88888888888888884</v>
      </c>
      <c r="J49" s="328">
        <v>7000</v>
      </c>
      <c r="K49" s="328">
        <v>100</v>
      </c>
      <c r="L49" t="b">
        <v>1</v>
      </c>
    </row>
    <row r="50" spans="2:12" ht="18" customHeight="1" x14ac:dyDescent="0.25">
      <c r="B50" t="s">
        <v>435</v>
      </c>
      <c r="C50" s="301" t="s">
        <v>434</v>
      </c>
      <c r="D50" s="106" t="s">
        <v>436</v>
      </c>
      <c r="E50" s="346">
        <v>43556</v>
      </c>
      <c r="F50" s="328">
        <v>10000</v>
      </c>
      <c r="G50" s="328">
        <v>9000</v>
      </c>
      <c r="H50" s="328">
        <v>8000</v>
      </c>
      <c r="I50" s="296">
        <f t="shared" si="0"/>
        <v>0.88888888888888884</v>
      </c>
      <c r="J50" s="328">
        <v>7000</v>
      </c>
      <c r="K50" s="328">
        <v>100</v>
      </c>
      <c r="L50" t="b">
        <v>1</v>
      </c>
    </row>
    <row r="51" spans="2:12" ht="18" customHeight="1" x14ac:dyDescent="0.25">
      <c r="B51" t="s">
        <v>435</v>
      </c>
      <c r="C51" s="301" t="s">
        <v>434</v>
      </c>
      <c r="D51" s="106" t="s">
        <v>436</v>
      </c>
      <c r="E51" s="346">
        <v>43556</v>
      </c>
      <c r="F51" s="328">
        <v>10000</v>
      </c>
      <c r="G51" s="328">
        <v>9000</v>
      </c>
      <c r="H51" s="328">
        <v>8000</v>
      </c>
      <c r="I51" s="296">
        <f t="shared" si="0"/>
        <v>0.88888888888888884</v>
      </c>
      <c r="J51" s="328">
        <v>7000</v>
      </c>
      <c r="K51" s="328">
        <v>100</v>
      </c>
      <c r="L51" t="b">
        <v>1</v>
      </c>
    </row>
    <row r="52" spans="2:12" ht="18" customHeight="1" x14ac:dyDescent="0.25">
      <c r="B52" t="s">
        <v>435</v>
      </c>
      <c r="C52" s="301" t="s">
        <v>434</v>
      </c>
      <c r="D52" s="106" t="s">
        <v>436</v>
      </c>
      <c r="E52" s="346">
        <v>43556</v>
      </c>
      <c r="F52" s="328">
        <v>10000</v>
      </c>
      <c r="G52" s="328">
        <v>9000</v>
      </c>
      <c r="H52" s="328">
        <v>8000</v>
      </c>
      <c r="I52" s="296">
        <f t="shared" ref="I52:I53" si="1">H52/G52</f>
        <v>0.88888888888888884</v>
      </c>
      <c r="J52" s="328">
        <v>7000</v>
      </c>
      <c r="K52" s="328">
        <v>100</v>
      </c>
      <c r="L52" t="b">
        <v>1</v>
      </c>
    </row>
    <row r="53" spans="2:12" ht="18" customHeight="1" x14ac:dyDescent="0.25">
      <c r="B53" t="s">
        <v>435</v>
      </c>
      <c r="C53" s="301" t="s">
        <v>434</v>
      </c>
      <c r="D53" s="106" t="s">
        <v>436</v>
      </c>
      <c r="E53" s="346">
        <v>43556</v>
      </c>
      <c r="F53" s="328">
        <v>10000</v>
      </c>
      <c r="G53" s="328">
        <v>9000</v>
      </c>
      <c r="H53" s="328">
        <v>8000</v>
      </c>
      <c r="I53" s="296">
        <f t="shared" si="1"/>
        <v>0.88888888888888884</v>
      </c>
      <c r="J53" s="328">
        <v>7000</v>
      </c>
      <c r="K53" s="328">
        <v>100</v>
      </c>
      <c r="L53" t="b">
        <v>1</v>
      </c>
    </row>
    <row r="54" spans="2:12" ht="18" customHeight="1" x14ac:dyDescent="0.25">
      <c r="B54" t="s">
        <v>435</v>
      </c>
      <c r="C54" s="301" t="s">
        <v>434</v>
      </c>
      <c r="D54" s="106" t="s">
        <v>436</v>
      </c>
      <c r="E54" s="346">
        <v>43556</v>
      </c>
      <c r="F54" s="328">
        <v>10000</v>
      </c>
      <c r="G54" s="328">
        <v>9000</v>
      </c>
      <c r="H54" s="328">
        <v>8000</v>
      </c>
      <c r="I54" s="296">
        <f t="shared" ref="I54" si="2">H54/G54</f>
        <v>0.88888888888888884</v>
      </c>
      <c r="J54" s="328">
        <v>7000</v>
      </c>
      <c r="K54" s="328">
        <v>100</v>
      </c>
      <c r="L54" t="b">
        <v>1</v>
      </c>
    </row>
    <row r="55" spans="2:12" ht="18" customHeight="1" x14ac:dyDescent="0.25">
      <c r="C55" s="301"/>
    </row>
    <row r="56" spans="2:12" ht="18" customHeight="1" x14ac:dyDescent="0.25">
      <c r="C56" s="301"/>
    </row>
    <row r="57" spans="2:12" ht="18" customHeight="1" x14ac:dyDescent="0.25">
      <c r="C57" s="301"/>
    </row>
    <row r="58" spans="2:12" ht="18" customHeight="1" x14ac:dyDescent="0.25">
      <c r="C58" s="301"/>
    </row>
    <row r="59" spans="2:12" ht="18" customHeight="1" x14ac:dyDescent="0.25">
      <c r="C59" s="301"/>
    </row>
    <row r="60" spans="2:12" ht="18" customHeight="1" x14ac:dyDescent="0.25">
      <c r="C60" s="301"/>
    </row>
    <row r="61" spans="2:12" ht="18" customHeight="1" x14ac:dyDescent="0.25">
      <c r="C61" s="301"/>
    </row>
    <row r="62" spans="2:12" ht="18" customHeight="1" x14ac:dyDescent="0.25">
      <c r="C62" s="301"/>
    </row>
    <row r="63" spans="2:12" ht="18" customHeight="1" x14ac:dyDescent="0.25">
      <c r="C63" s="301"/>
    </row>
    <row r="64" spans="2:12" ht="18" customHeight="1" x14ac:dyDescent="0.25">
      <c r="C64" s="301"/>
    </row>
    <row r="65" spans="3:3" ht="18" customHeight="1" x14ac:dyDescent="0.25">
      <c r="C65" s="301"/>
    </row>
    <row r="66" spans="3:3" ht="18" customHeight="1" x14ac:dyDescent="0.25">
      <c r="C66" s="301"/>
    </row>
    <row r="67" spans="3:3" ht="18" customHeight="1" x14ac:dyDescent="0.25">
      <c r="C67" s="301"/>
    </row>
    <row r="68" spans="3:3" ht="18" customHeight="1" x14ac:dyDescent="0.25">
      <c r="C68" s="301"/>
    </row>
    <row r="69" spans="3:3" ht="18" customHeight="1" x14ac:dyDescent="0.25">
      <c r="C69" s="301"/>
    </row>
    <row r="70" spans="3:3" ht="18" customHeight="1" x14ac:dyDescent="0.25">
      <c r="C70" s="301"/>
    </row>
    <row r="71" spans="3:3" ht="18" customHeight="1" x14ac:dyDescent="0.25">
      <c r="C71" s="301"/>
    </row>
    <row r="72" spans="3:3" ht="18" customHeight="1" x14ac:dyDescent="0.25">
      <c r="C72" s="301"/>
    </row>
    <row r="73" spans="3:3" ht="18" customHeight="1" x14ac:dyDescent="0.25">
      <c r="C73" s="301"/>
    </row>
    <row r="74" spans="3:3" ht="18" customHeight="1" x14ac:dyDescent="0.25">
      <c r="C74" s="301"/>
    </row>
    <row r="75" spans="3:3" ht="18" customHeight="1" x14ac:dyDescent="0.25">
      <c r="C75" s="301"/>
    </row>
    <row r="76" spans="3:3" ht="18" customHeight="1" x14ac:dyDescent="0.25">
      <c r="C76" s="301"/>
    </row>
    <row r="77" spans="3:3" ht="18" customHeight="1" x14ac:dyDescent="0.25">
      <c r="C77" s="301"/>
    </row>
    <row r="78" spans="3:3" ht="18" customHeight="1" x14ac:dyDescent="0.25">
      <c r="C78" s="301"/>
    </row>
    <row r="79" spans="3:3" ht="18" customHeight="1" x14ac:dyDescent="0.25">
      <c r="C79" s="301"/>
    </row>
    <row r="80" spans="3:3" ht="18" customHeight="1" x14ac:dyDescent="0.25">
      <c r="C80" s="301"/>
    </row>
    <row r="81" spans="3:3" ht="18" customHeight="1" x14ac:dyDescent="0.25">
      <c r="C81" s="301"/>
    </row>
    <row r="82" spans="3:3" ht="18" customHeight="1" x14ac:dyDescent="0.25">
      <c r="C82" s="301"/>
    </row>
    <row r="83" spans="3:3" ht="18" customHeight="1" x14ac:dyDescent="0.25">
      <c r="C83" s="301"/>
    </row>
    <row r="84" spans="3:3" ht="18" customHeight="1" x14ac:dyDescent="0.25">
      <c r="C84" s="301"/>
    </row>
    <row r="85" spans="3:3" ht="18" customHeight="1" x14ac:dyDescent="0.25">
      <c r="C85" s="301"/>
    </row>
    <row r="86" spans="3:3" ht="18" customHeight="1" x14ac:dyDescent="0.25">
      <c r="C86" s="301"/>
    </row>
    <row r="87" spans="3:3" ht="18" customHeight="1" x14ac:dyDescent="0.25">
      <c r="C87" s="301"/>
    </row>
    <row r="88" spans="3:3" ht="18" customHeight="1" x14ac:dyDescent="0.25">
      <c r="C88" s="301"/>
    </row>
    <row r="89" spans="3:3" ht="18" customHeight="1" x14ac:dyDescent="0.25">
      <c r="C89" s="301"/>
    </row>
    <row r="90" spans="3:3" ht="18" customHeight="1" x14ac:dyDescent="0.25">
      <c r="C90" s="301"/>
    </row>
    <row r="91" spans="3:3" ht="18" customHeight="1" x14ac:dyDescent="0.25">
      <c r="C91" s="301"/>
    </row>
    <row r="92" spans="3:3" ht="18" customHeight="1" x14ac:dyDescent="0.25">
      <c r="C92" s="301"/>
    </row>
    <row r="93" spans="3:3" ht="18" customHeight="1" x14ac:dyDescent="0.25">
      <c r="C93" s="301"/>
    </row>
    <row r="94" spans="3:3" ht="18" customHeight="1" x14ac:dyDescent="0.25">
      <c r="C94" s="301"/>
    </row>
    <row r="95" spans="3:3" ht="18" customHeight="1" x14ac:dyDescent="0.25">
      <c r="C95" s="301"/>
    </row>
    <row r="96" spans="3:3" ht="18" customHeight="1" x14ac:dyDescent="0.25">
      <c r="C96" s="301"/>
    </row>
    <row r="97" spans="3:3" ht="18" customHeight="1" x14ac:dyDescent="0.25">
      <c r="C97" s="301"/>
    </row>
    <row r="98" spans="3:3" ht="18" customHeight="1" x14ac:dyDescent="0.25">
      <c r="C98" s="301"/>
    </row>
  </sheetData>
  <conditionalFormatting sqref="L19:L46">
    <cfRule type="expression" dxfId="40" priority="1">
      <formula>L19=FALSE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5" tint="0.79998168889431442"/>
    <pageSetUpPr fitToPage="1"/>
  </sheetPr>
  <dimension ref="A1:F24"/>
  <sheetViews>
    <sheetView showGridLines="0" zoomScaleNormal="100" workbookViewId="0">
      <pane ySplit="4" topLeftCell="A6" activePane="bottomLeft" state="frozen"/>
      <selection activeCell="B49" sqref="A49:XFD95"/>
      <selection pane="bottomLeft" activeCell="B10" sqref="B10"/>
    </sheetView>
  </sheetViews>
  <sheetFormatPr defaultColWidth="10" defaultRowHeight="16.5" x14ac:dyDescent="0.25"/>
  <cols>
    <col min="1" max="1" width="35" style="5" customWidth="1"/>
    <col min="2" max="2" width="34.5703125" style="5" customWidth="1"/>
    <col min="3" max="3" width="88.7109375" style="5" customWidth="1"/>
    <col min="4" max="4" width="29.5703125" style="5" customWidth="1"/>
    <col min="5" max="16384" width="10" style="5"/>
  </cols>
  <sheetData>
    <row r="1" spans="1:6" ht="63.6" customHeight="1" x14ac:dyDescent="0.25">
      <c r="A1" s="370" t="s">
        <v>209</v>
      </c>
      <c r="B1" s="370"/>
      <c r="C1" s="370"/>
      <c r="D1" s="370"/>
      <c r="F1" s="300" t="str">
        <f>HYPERLINK("#'Contents'!B1", "Go to contents")</f>
        <v>Go to contents</v>
      </c>
    </row>
    <row r="2" spans="1:6" hidden="1" x14ac:dyDescent="0.25">
      <c r="A2" s="4"/>
      <c r="B2" s="4"/>
    </row>
    <row r="3" spans="1:6" ht="6.95" customHeight="1" x14ac:dyDescent="0.25">
      <c r="A3" s="4"/>
      <c r="B3" s="4"/>
    </row>
    <row r="4" spans="1:6" ht="21.4" customHeight="1" x14ac:dyDescent="0.25">
      <c r="A4" s="6" t="s">
        <v>48</v>
      </c>
      <c r="B4" s="372" t="s">
        <v>195</v>
      </c>
      <c r="C4" s="372"/>
      <c r="D4" s="372"/>
      <c r="E4" s="373"/>
      <c r="F4" s="374"/>
    </row>
    <row r="5" spans="1:6" ht="21" hidden="1" customHeight="1" x14ac:dyDescent="0.25">
      <c r="A5" s="7" t="s">
        <v>196</v>
      </c>
      <c r="B5" s="59" t="s">
        <v>49</v>
      </c>
      <c r="C5" s="74"/>
      <c r="D5" s="75"/>
      <c r="E5" s="74"/>
      <c r="F5" s="75"/>
    </row>
    <row r="6" spans="1:6" s="9" customFormat="1" x14ac:dyDescent="0.25">
      <c r="A6" s="8" t="s">
        <v>387</v>
      </c>
      <c r="B6" s="60">
        <v>44876</v>
      </c>
      <c r="C6" s="5"/>
      <c r="D6" s="5"/>
      <c r="E6" s="5"/>
      <c r="F6" s="5"/>
    </row>
    <row r="7" spans="1:6" x14ac:dyDescent="0.25">
      <c r="A7" s="8" t="s">
        <v>50</v>
      </c>
      <c r="B7" s="61" t="s">
        <v>51</v>
      </c>
    </row>
    <row r="8" spans="1:6" x14ac:dyDescent="0.25">
      <c r="A8" s="8" t="s">
        <v>52</v>
      </c>
      <c r="B8" s="61" t="s">
        <v>477</v>
      </c>
    </row>
    <row r="9" spans="1:6" x14ac:dyDescent="0.25">
      <c r="A9" s="8" t="s">
        <v>53</v>
      </c>
      <c r="B9" s="61" t="s">
        <v>478</v>
      </c>
    </row>
    <row r="10" spans="1:6" x14ac:dyDescent="0.25">
      <c r="A10" s="8" t="s">
        <v>54</v>
      </c>
      <c r="B10" s="331">
        <v>44805</v>
      </c>
    </row>
    <row r="11" spans="1:6" s="9" customFormat="1" ht="9.4" customHeight="1" x14ac:dyDescent="0.25">
      <c r="A11" s="10"/>
      <c r="B11" s="10"/>
      <c r="C11" s="5"/>
      <c r="D11" s="5"/>
      <c r="E11" s="5"/>
      <c r="F11" s="5"/>
    </row>
    <row r="12" spans="1:6" ht="20.25" x14ac:dyDescent="0.25">
      <c r="A12" s="375" t="s">
        <v>55</v>
      </c>
      <c r="B12" s="375"/>
    </row>
    <row r="13" spans="1:6" ht="126" customHeight="1" x14ac:dyDescent="0.25">
      <c r="A13" s="376" t="s">
        <v>432</v>
      </c>
      <c r="B13" s="376"/>
      <c r="C13" s="376"/>
      <c r="D13" s="376"/>
    </row>
    <row r="14" spans="1:6" ht="12.6" customHeight="1" x14ac:dyDescent="0.25">
      <c r="A14" s="183"/>
      <c r="B14" s="11"/>
      <c r="C14" s="11"/>
      <c r="D14" s="11"/>
    </row>
    <row r="15" spans="1:6" ht="14.25" customHeight="1" x14ac:dyDescent="0.25">
      <c r="A15" s="371" t="s">
        <v>56</v>
      </c>
      <c r="B15" s="371"/>
    </row>
    <row r="16" spans="1:6" ht="14.25" customHeight="1" x14ac:dyDescent="0.25">
      <c r="A16" s="57" t="s">
        <v>57</v>
      </c>
      <c r="C16" s="57" t="s">
        <v>58</v>
      </c>
    </row>
    <row r="17" spans="1:3" ht="14.25" customHeight="1" x14ac:dyDescent="0.25">
      <c r="A17" s="57"/>
      <c r="C17" s="57" t="s">
        <v>59</v>
      </c>
    </row>
    <row r="18" spans="1:3" ht="14.25" customHeight="1" x14ac:dyDescent="0.25">
      <c r="A18" s="57"/>
      <c r="B18" s="58"/>
    </row>
    <row r="19" spans="1:3" ht="14.1" customHeight="1" x14ac:dyDescent="0.25">
      <c r="A19" s="371"/>
      <c r="B19" s="371"/>
    </row>
    <row r="20" spans="1:3" ht="15.4" customHeight="1" x14ac:dyDescent="0.25">
      <c r="A20" s="1"/>
      <c r="B20" s="14"/>
    </row>
    <row r="21" spans="1:3" ht="15" customHeight="1" x14ac:dyDescent="0.25">
      <c r="A21" s="1"/>
      <c r="B21" s="1"/>
    </row>
    <row r="22" spans="1:3" ht="15" customHeight="1" x14ac:dyDescent="0.25">
      <c r="A22" s="1"/>
      <c r="B22" s="14"/>
    </row>
    <row r="23" spans="1:3" ht="15" customHeight="1" x14ac:dyDescent="0.25">
      <c r="A23" s="1"/>
      <c r="B23" s="1"/>
    </row>
    <row r="24" spans="1:3" ht="15" customHeight="1" x14ac:dyDescent="0.25">
      <c r="A24" s="4"/>
      <c r="B24" s="4"/>
    </row>
  </sheetData>
  <mergeCells count="7">
    <mergeCell ref="A1:D1"/>
    <mergeCell ref="A19:B19"/>
    <mergeCell ref="B4:D4"/>
    <mergeCell ref="E4:F4"/>
    <mergeCell ref="A12:B12"/>
    <mergeCell ref="A13:D13"/>
    <mergeCell ref="A15:B15"/>
  </mergeCells>
  <hyperlinks>
    <hyperlink ref="B9" r:id="rId1" display="rachel.caswell@nhs.net" xr:uid="{00000000-0004-0000-0000-000000000000}"/>
  </hyperlinks>
  <pageMargins left="0.70866141732283472" right="0.70866141732283472" top="0.74803149606299213" bottom="0.74803149606299213" header="0.31496062992125984" footer="0.31496062992125984"/>
  <pageSetup paperSize="9" scale="4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5964-BE12-4F2D-8A2F-1158CE709FC2}">
  <dimension ref="A1:I30"/>
  <sheetViews>
    <sheetView zoomScaleNormal="100" workbookViewId="0">
      <pane ySplit="2" topLeftCell="A3" activePane="bottomLeft" state="frozen"/>
      <selection activeCell="B49" sqref="A49:XFD95"/>
      <selection pane="bottomLeft" activeCell="D1" sqref="D1"/>
    </sheetView>
  </sheetViews>
  <sheetFormatPr defaultRowHeight="15" x14ac:dyDescent="0.25"/>
  <cols>
    <col min="1" max="1" width="10.42578125" style="106" customWidth="1"/>
    <col min="2" max="2" width="68" customWidth="1"/>
    <col min="3" max="3" width="25.5703125" customWidth="1"/>
    <col min="4" max="5" width="13.7109375" style="106" customWidth="1"/>
    <col min="6" max="6" width="11.28515625" style="106" customWidth="1"/>
    <col min="7" max="8" width="34.140625" customWidth="1"/>
    <col min="9" max="9" width="11.7109375" customWidth="1"/>
  </cols>
  <sheetData>
    <row r="1" spans="1:9" s="247" customFormat="1" ht="38.65" customHeight="1" x14ac:dyDescent="0.25">
      <c r="A1" s="246" t="s">
        <v>290</v>
      </c>
      <c r="D1" s="248" t="s">
        <v>60</v>
      </c>
      <c r="E1" s="249"/>
      <c r="F1" s="249"/>
    </row>
    <row r="2" spans="1:9" x14ac:dyDescent="0.25">
      <c r="H2" s="200"/>
      <c r="I2" s="200"/>
    </row>
    <row r="3" spans="1:9" ht="16.5" x14ac:dyDescent="0.25">
      <c r="A3" s="201" t="s">
        <v>192</v>
      </c>
      <c r="B3" s="202" t="s">
        <v>279</v>
      </c>
      <c r="C3" s="201" t="s">
        <v>278</v>
      </c>
      <c r="D3" s="201" t="s">
        <v>277</v>
      </c>
      <c r="E3" s="201" t="s">
        <v>276</v>
      </c>
      <c r="F3" s="201" t="s">
        <v>61</v>
      </c>
      <c r="G3" s="201" t="s">
        <v>300</v>
      </c>
      <c r="H3" s="191"/>
      <c r="I3" s="191"/>
    </row>
    <row r="4" spans="1:9" ht="75" x14ac:dyDescent="0.25">
      <c r="A4" s="203" t="s">
        <v>275</v>
      </c>
      <c r="B4" s="204" t="s">
        <v>274</v>
      </c>
      <c r="C4" s="204" t="s">
        <v>236</v>
      </c>
      <c r="D4" s="205">
        <v>44593</v>
      </c>
      <c r="E4" s="203" t="s">
        <v>235</v>
      </c>
      <c r="F4" s="206" t="s">
        <v>232</v>
      </c>
      <c r="G4" s="204" t="s">
        <v>319</v>
      </c>
    </row>
    <row r="5" spans="1:9" ht="75" x14ac:dyDescent="0.25">
      <c r="A5" s="203" t="s">
        <v>273</v>
      </c>
      <c r="B5" s="204" t="s">
        <v>272</v>
      </c>
      <c r="C5" s="204" t="s">
        <v>236</v>
      </c>
      <c r="D5" s="205">
        <v>44593</v>
      </c>
      <c r="E5" s="203" t="s">
        <v>235</v>
      </c>
      <c r="F5" s="206" t="s">
        <v>232</v>
      </c>
      <c r="G5" s="211" t="s">
        <v>320</v>
      </c>
    </row>
    <row r="6" spans="1:9" ht="30" hidden="1" x14ac:dyDescent="0.25">
      <c r="A6" s="203" t="s">
        <v>271</v>
      </c>
      <c r="B6" s="204" t="s">
        <v>270</v>
      </c>
      <c r="C6" s="204" t="s">
        <v>220</v>
      </c>
      <c r="D6" s="205">
        <v>44562</v>
      </c>
      <c r="E6" s="203" t="s">
        <v>235</v>
      </c>
      <c r="F6" s="207" t="s">
        <v>218</v>
      </c>
      <c r="G6" s="204" t="s">
        <v>312</v>
      </c>
    </row>
    <row r="7" spans="1:9" ht="15.75" hidden="1" thickBot="1" x14ac:dyDescent="0.3">
      <c r="A7" s="203" t="s">
        <v>269</v>
      </c>
      <c r="B7" s="204" t="s">
        <v>268</v>
      </c>
      <c r="C7" s="204" t="s">
        <v>220</v>
      </c>
      <c r="D7" s="205">
        <v>44562</v>
      </c>
      <c r="E7" s="203" t="s">
        <v>235</v>
      </c>
      <c r="F7" s="207" t="s">
        <v>218</v>
      </c>
      <c r="G7" s="208" t="s">
        <v>302</v>
      </c>
    </row>
    <row r="8" spans="1:9" ht="45.75" thickBot="1" x14ac:dyDescent="0.3">
      <c r="A8" s="203" t="s">
        <v>267</v>
      </c>
      <c r="B8" s="204" t="s">
        <v>266</v>
      </c>
      <c r="C8" s="204" t="s">
        <v>236</v>
      </c>
      <c r="D8" s="205">
        <v>44562</v>
      </c>
      <c r="E8" s="203" t="s">
        <v>235</v>
      </c>
      <c r="F8" s="209" t="s">
        <v>232</v>
      </c>
      <c r="G8" s="210"/>
    </row>
    <row r="9" spans="1:9" ht="30" hidden="1" x14ac:dyDescent="0.25">
      <c r="A9" s="203" t="s">
        <v>265</v>
      </c>
      <c r="B9" s="204" t="s">
        <v>264</v>
      </c>
      <c r="C9" s="204" t="s">
        <v>220</v>
      </c>
      <c r="D9" s="205">
        <v>44531</v>
      </c>
      <c r="E9" s="203" t="s">
        <v>235</v>
      </c>
      <c r="F9" s="207" t="s">
        <v>218</v>
      </c>
      <c r="G9" s="204"/>
    </row>
    <row r="10" spans="1:9" ht="30" hidden="1" x14ac:dyDescent="0.25">
      <c r="A10" s="203" t="s">
        <v>263</v>
      </c>
      <c r="B10" s="204" t="s">
        <v>262</v>
      </c>
      <c r="C10" s="204" t="s">
        <v>220</v>
      </c>
      <c r="D10" s="205">
        <v>44531</v>
      </c>
      <c r="E10" s="203" t="s">
        <v>235</v>
      </c>
      <c r="F10" s="207" t="s">
        <v>218</v>
      </c>
      <c r="G10" s="204"/>
    </row>
    <row r="11" spans="1:9" ht="30" hidden="1" x14ac:dyDescent="0.25">
      <c r="A11" s="203" t="s">
        <v>261</v>
      </c>
      <c r="B11" s="204" t="s">
        <v>260</v>
      </c>
      <c r="C11" s="204" t="s">
        <v>220</v>
      </c>
      <c r="D11" s="205">
        <v>44531</v>
      </c>
      <c r="E11" s="203" t="s">
        <v>235</v>
      </c>
      <c r="F11" s="207" t="s">
        <v>218</v>
      </c>
      <c r="G11" s="211"/>
    </row>
    <row r="12" spans="1:9" ht="150" x14ac:dyDescent="0.25">
      <c r="A12" s="203" t="s">
        <v>259</v>
      </c>
      <c r="B12" s="204" t="s">
        <v>258</v>
      </c>
      <c r="C12" s="204" t="s">
        <v>220</v>
      </c>
      <c r="D12" s="205">
        <v>44682</v>
      </c>
      <c r="E12" s="203" t="s">
        <v>235</v>
      </c>
      <c r="F12" s="206" t="s">
        <v>242</v>
      </c>
      <c r="G12" s="204" t="s">
        <v>321</v>
      </c>
    </row>
    <row r="13" spans="1:9" ht="30" x14ac:dyDescent="0.25">
      <c r="A13" s="203" t="s">
        <v>257</v>
      </c>
      <c r="B13" s="211" t="s">
        <v>256</v>
      </c>
      <c r="C13" s="211" t="s">
        <v>220</v>
      </c>
      <c r="D13" s="212">
        <v>44531</v>
      </c>
      <c r="E13" s="203" t="s">
        <v>235</v>
      </c>
      <c r="F13" s="206" t="s">
        <v>242</v>
      </c>
      <c r="G13" s="211"/>
    </row>
    <row r="14" spans="1:9" ht="30" hidden="1" x14ac:dyDescent="0.25">
      <c r="A14" s="203" t="s">
        <v>255</v>
      </c>
      <c r="B14" s="211" t="s">
        <v>254</v>
      </c>
      <c r="C14" s="211" t="s">
        <v>220</v>
      </c>
      <c r="D14" s="212">
        <v>44531</v>
      </c>
      <c r="E14" s="203" t="s">
        <v>235</v>
      </c>
      <c r="F14" s="207" t="s">
        <v>218</v>
      </c>
      <c r="G14" s="211"/>
    </row>
    <row r="15" spans="1:9" ht="45" x14ac:dyDescent="0.25">
      <c r="A15" s="203" t="s">
        <v>253</v>
      </c>
      <c r="B15" s="204" t="s">
        <v>252</v>
      </c>
      <c r="C15" s="204" t="s">
        <v>251</v>
      </c>
      <c r="D15" s="205">
        <v>44621</v>
      </c>
      <c r="E15" s="203" t="s">
        <v>235</v>
      </c>
      <c r="F15" s="206" t="s">
        <v>232</v>
      </c>
      <c r="G15" s="204" t="s">
        <v>313</v>
      </c>
    </row>
    <row r="16" spans="1:9" ht="30" x14ac:dyDescent="0.25">
      <c r="A16" s="203" t="s">
        <v>250</v>
      </c>
      <c r="B16" s="204" t="s">
        <v>249</v>
      </c>
      <c r="C16" s="204" t="s">
        <v>220</v>
      </c>
      <c r="D16" s="205">
        <v>44531</v>
      </c>
      <c r="E16" s="203" t="s">
        <v>235</v>
      </c>
      <c r="F16" s="206" t="s">
        <v>242</v>
      </c>
      <c r="G16" s="204" t="s">
        <v>242</v>
      </c>
    </row>
    <row r="17" spans="1:7" ht="30" hidden="1" x14ac:dyDescent="0.25">
      <c r="A17" s="203" t="s">
        <v>248</v>
      </c>
      <c r="B17" s="204" t="s">
        <v>247</v>
      </c>
      <c r="C17" s="204" t="s">
        <v>220</v>
      </c>
      <c r="D17" s="205">
        <v>44531</v>
      </c>
      <c r="E17" s="203" t="s">
        <v>235</v>
      </c>
      <c r="F17" s="207" t="s">
        <v>218</v>
      </c>
      <c r="G17" s="204" t="s">
        <v>303</v>
      </c>
    </row>
    <row r="18" spans="1:7" ht="45" hidden="1" x14ac:dyDescent="0.25">
      <c r="A18" s="203" t="s">
        <v>246</v>
      </c>
      <c r="B18" s="204" t="s">
        <v>245</v>
      </c>
      <c r="C18" s="204" t="s">
        <v>223</v>
      </c>
      <c r="D18" s="205">
        <v>44531</v>
      </c>
      <c r="E18" s="203" t="s">
        <v>235</v>
      </c>
      <c r="F18" s="207" t="s">
        <v>218</v>
      </c>
      <c r="G18" s="204" t="s">
        <v>303</v>
      </c>
    </row>
    <row r="19" spans="1:7" ht="45" x14ac:dyDescent="0.25">
      <c r="A19" s="203" t="s">
        <v>244</v>
      </c>
      <c r="B19" s="204" t="s">
        <v>243</v>
      </c>
      <c r="C19" s="204" t="s">
        <v>239</v>
      </c>
      <c r="D19" s="205">
        <v>44531</v>
      </c>
      <c r="E19" s="203" t="s">
        <v>235</v>
      </c>
      <c r="F19" s="206" t="s">
        <v>242</v>
      </c>
      <c r="G19" s="204" t="s">
        <v>304</v>
      </c>
    </row>
    <row r="20" spans="1:7" ht="45" x14ac:dyDescent="0.25">
      <c r="A20" s="203" t="s">
        <v>241</v>
      </c>
      <c r="B20" s="204" t="s">
        <v>240</v>
      </c>
      <c r="C20" s="204" t="s">
        <v>239</v>
      </c>
      <c r="D20" s="205">
        <v>44621</v>
      </c>
      <c r="E20" s="203" t="s">
        <v>235</v>
      </c>
      <c r="F20" s="206" t="s">
        <v>242</v>
      </c>
      <c r="G20" s="211" t="s">
        <v>322</v>
      </c>
    </row>
    <row r="21" spans="1:7" ht="45" hidden="1" x14ac:dyDescent="0.25">
      <c r="A21" s="203" t="s">
        <v>238</v>
      </c>
      <c r="B21" s="204" t="s">
        <v>237</v>
      </c>
      <c r="C21" s="204" t="s">
        <v>236</v>
      </c>
      <c r="D21" s="205">
        <v>44562</v>
      </c>
      <c r="E21" s="203" t="s">
        <v>235</v>
      </c>
      <c r="F21" s="207" t="s">
        <v>218</v>
      </c>
      <c r="G21" s="204" t="s">
        <v>305</v>
      </c>
    </row>
    <row r="22" spans="1:7" ht="45" hidden="1" x14ac:dyDescent="0.25">
      <c r="A22" s="203" t="s">
        <v>285</v>
      </c>
      <c r="B22" s="204" t="s">
        <v>286</v>
      </c>
      <c r="C22" s="204" t="s">
        <v>220</v>
      </c>
      <c r="D22" s="205">
        <v>44531</v>
      </c>
      <c r="E22" s="203" t="s">
        <v>235</v>
      </c>
      <c r="F22" s="207" t="s">
        <v>218</v>
      </c>
      <c r="G22" s="204"/>
    </row>
    <row r="23" spans="1:7" ht="60" x14ac:dyDescent="0.25">
      <c r="A23" s="203" t="s">
        <v>287</v>
      </c>
      <c r="B23" s="204" t="s">
        <v>288</v>
      </c>
      <c r="C23" s="204" t="s">
        <v>220</v>
      </c>
      <c r="D23" s="205">
        <v>44593</v>
      </c>
      <c r="E23" s="203" t="s">
        <v>235</v>
      </c>
      <c r="F23" s="206" t="s">
        <v>242</v>
      </c>
      <c r="G23" s="204" t="s">
        <v>323</v>
      </c>
    </row>
    <row r="24" spans="1:7" ht="30" hidden="1" x14ac:dyDescent="0.25">
      <c r="A24" s="203" t="s">
        <v>234</v>
      </c>
      <c r="B24" s="204" t="s">
        <v>233</v>
      </c>
      <c r="C24" s="204" t="s">
        <v>220</v>
      </c>
      <c r="D24" s="205">
        <v>44197</v>
      </c>
      <c r="E24" s="203" t="s">
        <v>219</v>
      </c>
      <c r="F24" s="207" t="s">
        <v>218</v>
      </c>
      <c r="G24" s="211"/>
    </row>
    <row r="25" spans="1:7" ht="45" hidden="1" x14ac:dyDescent="0.25">
      <c r="A25" s="203" t="s">
        <v>231</v>
      </c>
      <c r="B25" s="204" t="s">
        <v>230</v>
      </c>
      <c r="C25" s="204" t="s">
        <v>220</v>
      </c>
      <c r="D25" s="205">
        <v>44531</v>
      </c>
      <c r="E25" s="203" t="s">
        <v>219</v>
      </c>
      <c r="F25" s="207" t="s">
        <v>218</v>
      </c>
      <c r="G25" s="204" t="s">
        <v>306</v>
      </c>
    </row>
    <row r="26" spans="1:7" ht="45" hidden="1" x14ac:dyDescent="0.25">
      <c r="A26" s="203" t="s">
        <v>229</v>
      </c>
      <c r="B26" s="204" t="s">
        <v>228</v>
      </c>
      <c r="C26" s="204" t="s">
        <v>220</v>
      </c>
      <c r="D26" s="205">
        <v>44531</v>
      </c>
      <c r="E26" s="203" t="s">
        <v>219</v>
      </c>
      <c r="F26" s="207" t="s">
        <v>218</v>
      </c>
      <c r="G26" s="204"/>
    </row>
    <row r="27" spans="1:7" ht="45" hidden="1" x14ac:dyDescent="0.25">
      <c r="A27" s="203" t="s">
        <v>227</v>
      </c>
      <c r="B27" s="204" t="s">
        <v>226</v>
      </c>
      <c r="C27" s="204" t="s">
        <v>220</v>
      </c>
      <c r="D27" s="205">
        <v>44531</v>
      </c>
      <c r="E27" s="203" t="s">
        <v>219</v>
      </c>
      <c r="F27" s="207" t="s">
        <v>218</v>
      </c>
      <c r="G27" s="204"/>
    </row>
    <row r="28" spans="1:7" ht="30" hidden="1" x14ac:dyDescent="0.25">
      <c r="A28" s="203" t="s">
        <v>225</v>
      </c>
      <c r="B28" s="204" t="s">
        <v>224</v>
      </c>
      <c r="C28" s="204" t="s">
        <v>223</v>
      </c>
      <c r="D28" s="205">
        <v>44531</v>
      </c>
      <c r="E28" s="203" t="s">
        <v>219</v>
      </c>
      <c r="F28" s="207" t="s">
        <v>218</v>
      </c>
      <c r="G28" s="204" t="s">
        <v>280</v>
      </c>
    </row>
    <row r="29" spans="1:7" ht="45" hidden="1" x14ac:dyDescent="0.25">
      <c r="A29" s="203" t="s">
        <v>222</v>
      </c>
      <c r="B29" s="204" t="s">
        <v>221</v>
      </c>
      <c r="C29" s="204" t="s">
        <v>220</v>
      </c>
      <c r="D29" s="205">
        <v>44531</v>
      </c>
      <c r="E29" s="203" t="s">
        <v>219</v>
      </c>
      <c r="F29" s="207" t="s">
        <v>218</v>
      </c>
      <c r="G29" s="204"/>
    </row>
    <row r="30" spans="1:7" ht="30" x14ac:dyDescent="0.25">
      <c r="A30" s="203" t="s">
        <v>297</v>
      </c>
      <c r="B30" s="204" t="s">
        <v>298</v>
      </c>
      <c r="C30" s="204" t="s">
        <v>220</v>
      </c>
      <c r="D30" s="205">
        <v>44593</v>
      </c>
      <c r="E30" s="203" t="s">
        <v>235</v>
      </c>
      <c r="F30" s="207" t="s">
        <v>218</v>
      </c>
      <c r="G30" s="204" t="s">
        <v>314</v>
      </c>
    </row>
  </sheetData>
  <hyperlinks>
    <hyperlink ref="D1" location="Contents!A1" display="Go to contents" xr:uid="{4781109D-5923-4785-B4BA-22C6DFEAF9C4}"/>
  </hyperlink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9CF2-18C7-4B3D-82E9-6F3C985EC8C7}">
  <sheetPr>
    <tabColor theme="5" tint="0.79998168889431442"/>
  </sheetPr>
  <dimension ref="B1:U42"/>
  <sheetViews>
    <sheetView showGridLines="0" workbookViewId="0">
      <selection activeCell="C40" sqref="C40"/>
    </sheetView>
  </sheetViews>
  <sheetFormatPr defaultColWidth="8.85546875" defaultRowHeight="12.75" x14ac:dyDescent="0.25"/>
  <cols>
    <col min="1" max="1" width="8.85546875" style="78"/>
    <col min="2" max="2" width="8.85546875" style="78" customWidth="1"/>
    <col min="3" max="3" width="29.5703125" style="78" customWidth="1"/>
    <col min="4" max="4" width="11.7109375" style="79" customWidth="1"/>
    <col min="5" max="5" width="8.85546875" style="321" customWidth="1"/>
    <col min="6" max="9" width="8.85546875" style="317" customWidth="1"/>
    <col min="10" max="10" width="8.85546875" style="78" customWidth="1"/>
    <col min="11" max="11" width="16.85546875" style="78" customWidth="1"/>
    <col min="12" max="16" width="8.85546875" style="317" customWidth="1"/>
    <col min="17" max="19" width="8.85546875" style="310" customWidth="1"/>
    <col min="20" max="21" width="8.85546875" style="310"/>
    <col min="22" max="16384" width="8.85546875" style="78"/>
  </cols>
  <sheetData>
    <row r="1" spans="2:21" ht="26.25" x14ac:dyDescent="0.25">
      <c r="B1" s="300" t="str">
        <f>HYPERLINK("#'Contents'!B1", "Go to contents")</f>
        <v>Go to contents</v>
      </c>
      <c r="C1" s="250"/>
      <c r="D1" s="251"/>
      <c r="E1" s="318"/>
      <c r="F1" s="311"/>
      <c r="G1" s="311"/>
      <c r="H1" s="311"/>
      <c r="I1" s="311"/>
      <c r="L1" s="311"/>
      <c r="M1" s="311"/>
      <c r="N1" s="311"/>
      <c r="O1" s="311"/>
      <c r="P1" s="311"/>
      <c r="Q1" s="304"/>
      <c r="R1" s="304"/>
      <c r="S1" s="304"/>
      <c r="T1" s="304"/>
      <c r="U1" s="304"/>
    </row>
    <row r="2" spans="2:21" s="139" customFormat="1" ht="15.75" x14ac:dyDescent="0.25">
      <c r="B2" s="214"/>
      <c r="D2" s="140"/>
      <c r="E2" s="319"/>
      <c r="F2" s="312"/>
      <c r="G2" s="312"/>
      <c r="H2" s="312"/>
      <c r="I2" s="312"/>
      <c r="L2" s="312"/>
      <c r="M2" s="312"/>
      <c r="N2" s="312"/>
      <c r="O2" s="312"/>
      <c r="P2" s="312"/>
      <c r="Q2" s="305"/>
      <c r="R2" s="305"/>
      <c r="S2" s="305"/>
      <c r="T2" s="305"/>
      <c r="U2" s="305"/>
    </row>
    <row r="3" spans="2:21" s="139" customFormat="1" ht="21" x14ac:dyDescent="0.25">
      <c r="B3" s="303" t="s">
        <v>194</v>
      </c>
      <c r="D3" s="140"/>
      <c r="E3" s="319"/>
      <c r="F3" s="312"/>
      <c r="G3" s="312"/>
      <c r="H3" s="312"/>
      <c r="I3" s="312"/>
      <c r="L3" s="312"/>
      <c r="M3" s="312"/>
      <c r="N3" s="312"/>
      <c r="O3" s="312"/>
      <c r="P3" s="312"/>
      <c r="Q3" s="305"/>
      <c r="R3" s="305"/>
      <c r="S3" s="305"/>
      <c r="T3" s="305"/>
      <c r="U3" s="305"/>
    </row>
    <row r="4" spans="2:21" s="139" customFormat="1" ht="15" x14ac:dyDescent="0.25">
      <c r="B4" s="13" t="s">
        <v>412</v>
      </c>
      <c r="C4" s="302"/>
      <c r="D4" s="302"/>
      <c r="E4" s="320"/>
      <c r="F4" s="312"/>
      <c r="G4" s="312"/>
      <c r="H4" s="312"/>
      <c r="I4" s="312"/>
      <c r="L4" s="312"/>
      <c r="M4" s="312"/>
      <c r="N4" s="312"/>
      <c r="O4" s="312"/>
      <c r="P4" s="312"/>
      <c r="Q4" s="305"/>
      <c r="R4" s="305"/>
      <c r="S4" s="305"/>
      <c r="T4" s="305"/>
      <c r="U4" s="305"/>
    </row>
    <row r="5" spans="2:21" s="139" customFormat="1" ht="18.75" x14ac:dyDescent="0.25">
      <c r="B5" s="141"/>
      <c r="D5" s="140"/>
      <c r="E5" s="319"/>
      <c r="F5" s="312"/>
      <c r="G5" s="312"/>
      <c r="H5" s="312"/>
      <c r="I5" s="312"/>
      <c r="L5" s="312"/>
      <c r="M5" s="312"/>
      <c r="N5" s="312"/>
      <c r="O5" s="312"/>
      <c r="P5" s="312"/>
      <c r="Q5" s="305"/>
      <c r="R5" s="305"/>
      <c r="S5" s="305"/>
      <c r="T5" s="305"/>
      <c r="U5" s="305"/>
    </row>
    <row r="6" spans="2:21" ht="38.25" customHeight="1" x14ac:dyDescent="0.25">
      <c r="E6" s="377" t="s">
        <v>410</v>
      </c>
      <c r="F6" s="378"/>
      <c r="G6" s="378"/>
      <c r="H6" s="378"/>
      <c r="I6" s="379"/>
      <c r="K6" s="79"/>
      <c r="L6" s="380" t="s">
        <v>414</v>
      </c>
      <c r="M6" s="381"/>
      <c r="N6" s="381"/>
      <c r="O6" s="381"/>
      <c r="P6" s="382"/>
      <c r="Q6" s="383" t="s">
        <v>413</v>
      </c>
      <c r="R6" s="384"/>
      <c r="S6" s="384"/>
      <c r="T6" s="384"/>
      <c r="U6" s="385"/>
    </row>
    <row r="7" spans="2:21" ht="15" x14ac:dyDescent="0.25">
      <c r="B7" s="286" t="s">
        <v>411</v>
      </c>
      <c r="C7" s="252" t="s">
        <v>197</v>
      </c>
      <c r="D7" s="253" t="s">
        <v>408</v>
      </c>
      <c r="E7" s="314" t="s">
        <v>47</v>
      </c>
      <c r="F7" s="313" t="s">
        <v>204</v>
      </c>
      <c r="G7" s="314" t="s">
        <v>205</v>
      </c>
      <c r="H7" s="314" t="s">
        <v>206</v>
      </c>
      <c r="I7" s="314" t="s">
        <v>207</v>
      </c>
      <c r="K7" s="253" t="s">
        <v>408</v>
      </c>
      <c r="L7" s="314" t="s">
        <v>47</v>
      </c>
      <c r="M7" s="313" t="s">
        <v>204</v>
      </c>
      <c r="N7" s="314" t="s">
        <v>205</v>
      </c>
      <c r="O7" s="314" t="s">
        <v>206</v>
      </c>
      <c r="P7" s="314" t="s">
        <v>207</v>
      </c>
      <c r="Q7" s="307" t="s">
        <v>47</v>
      </c>
      <c r="R7" s="306" t="s">
        <v>204</v>
      </c>
      <c r="S7" s="307" t="s">
        <v>205</v>
      </c>
      <c r="T7" s="307" t="s">
        <v>206</v>
      </c>
      <c r="U7" s="307" t="s">
        <v>207</v>
      </c>
    </row>
    <row r="8" spans="2:21" ht="15" x14ac:dyDescent="0.25">
      <c r="B8" s="288"/>
      <c r="C8" s="324"/>
      <c r="D8" s="256"/>
      <c r="E8" s="322"/>
      <c r="F8" s="315"/>
      <c r="G8" s="316"/>
      <c r="H8" s="316"/>
      <c r="I8" s="316"/>
      <c r="K8" s="325"/>
      <c r="L8" s="322"/>
      <c r="M8" s="315"/>
      <c r="N8" s="316"/>
      <c r="O8" s="316"/>
      <c r="P8" s="316"/>
      <c r="Q8" s="323"/>
      <c r="R8" s="308"/>
      <c r="S8" s="309"/>
      <c r="T8" s="309"/>
      <c r="U8" s="309"/>
    </row>
    <row r="9" spans="2:21" ht="15" x14ac:dyDescent="0.25">
      <c r="B9" s="288"/>
      <c r="C9" s="324"/>
      <c r="D9" s="256"/>
      <c r="E9" s="322"/>
      <c r="F9" s="315"/>
      <c r="G9" s="316"/>
      <c r="H9" s="316"/>
      <c r="I9" s="316"/>
      <c r="K9" s="325"/>
      <c r="L9" s="322"/>
      <c r="M9" s="315"/>
      <c r="N9" s="316"/>
      <c r="O9" s="316"/>
      <c r="P9" s="316"/>
      <c r="Q9" s="323"/>
      <c r="R9" s="308"/>
      <c r="S9" s="309"/>
      <c r="T9" s="309"/>
      <c r="U9" s="309"/>
    </row>
    <row r="10" spans="2:21" ht="15" x14ac:dyDescent="0.25">
      <c r="B10" s="288"/>
      <c r="C10" s="324"/>
      <c r="D10" s="256"/>
      <c r="E10" s="322"/>
      <c r="F10" s="315"/>
      <c r="G10" s="316"/>
      <c r="H10" s="316"/>
      <c r="I10" s="316"/>
      <c r="K10" s="325"/>
      <c r="L10" s="322"/>
      <c r="M10" s="315"/>
      <c r="N10" s="316"/>
      <c r="O10" s="316"/>
      <c r="P10" s="316"/>
      <c r="Q10" s="323"/>
      <c r="R10" s="308"/>
      <c r="S10" s="309"/>
      <c r="T10" s="309"/>
      <c r="U10" s="309"/>
    </row>
    <row r="11" spans="2:21" ht="15" x14ac:dyDescent="0.25">
      <c r="B11" s="288"/>
      <c r="C11" s="324"/>
      <c r="D11" s="256"/>
      <c r="E11" s="322"/>
      <c r="F11" s="315"/>
      <c r="G11" s="316"/>
      <c r="H11" s="316"/>
      <c r="I11" s="316"/>
    </row>
    <row r="12" spans="2:21" ht="15" x14ac:dyDescent="0.25">
      <c r="B12" s="288"/>
      <c r="C12" s="324"/>
      <c r="D12" s="256"/>
      <c r="E12" s="322"/>
      <c r="F12" s="315"/>
      <c r="G12" s="316"/>
      <c r="H12" s="316"/>
      <c r="I12" s="316"/>
    </row>
    <row r="13" spans="2:21" ht="15" x14ac:dyDescent="0.25">
      <c r="B13" s="288"/>
      <c r="C13" s="324"/>
      <c r="D13" s="256"/>
      <c r="E13" s="322"/>
      <c r="F13" s="315"/>
      <c r="G13" s="316"/>
      <c r="H13" s="316"/>
      <c r="I13" s="316"/>
    </row>
    <row r="14" spans="2:21" ht="15" x14ac:dyDescent="0.25">
      <c r="B14" s="288"/>
      <c r="C14" s="324"/>
      <c r="D14" s="256"/>
      <c r="E14" s="322"/>
      <c r="F14" s="315"/>
      <c r="G14" s="316"/>
      <c r="H14" s="316"/>
      <c r="I14" s="316"/>
    </row>
    <row r="15" spans="2:21" ht="15" x14ac:dyDescent="0.25">
      <c r="B15" s="288"/>
      <c r="C15" s="324"/>
      <c r="D15" s="256"/>
      <c r="E15" s="322"/>
      <c r="F15" s="315"/>
      <c r="G15" s="316"/>
      <c r="H15" s="316"/>
      <c r="I15" s="316"/>
    </row>
    <row r="16" spans="2:21" ht="15" x14ac:dyDescent="0.25">
      <c r="B16" s="288"/>
      <c r="C16" s="324"/>
      <c r="D16" s="256"/>
      <c r="E16" s="322"/>
      <c r="F16" s="315"/>
      <c r="G16" s="316"/>
      <c r="H16" s="316"/>
      <c r="I16" s="316"/>
    </row>
    <row r="17" spans="2:9" ht="15" x14ac:dyDescent="0.25">
      <c r="B17" s="288"/>
      <c r="C17" s="324"/>
      <c r="D17" s="256"/>
      <c r="E17" s="322"/>
      <c r="F17" s="315"/>
      <c r="G17" s="316"/>
      <c r="H17" s="316"/>
      <c r="I17" s="316"/>
    </row>
    <row r="18" spans="2:9" ht="15" x14ac:dyDescent="0.25">
      <c r="B18" s="288"/>
      <c r="C18" s="324"/>
      <c r="D18" s="256"/>
      <c r="E18" s="322"/>
      <c r="F18" s="315"/>
      <c r="G18" s="316"/>
      <c r="H18" s="316"/>
      <c r="I18" s="316"/>
    </row>
    <row r="19" spans="2:9" ht="15" x14ac:dyDescent="0.25">
      <c r="B19" s="288"/>
      <c r="C19" s="324"/>
      <c r="D19" s="256"/>
      <c r="E19" s="322"/>
      <c r="F19" s="315"/>
      <c r="G19" s="316"/>
      <c r="H19" s="316"/>
      <c r="I19" s="316"/>
    </row>
    <row r="20" spans="2:9" ht="15" x14ac:dyDescent="0.25">
      <c r="B20" s="288"/>
      <c r="C20" s="324"/>
      <c r="D20" s="256"/>
      <c r="E20" s="322"/>
      <c r="F20" s="315"/>
      <c r="G20" s="316"/>
      <c r="H20" s="316"/>
      <c r="I20" s="316"/>
    </row>
    <row r="21" spans="2:9" ht="15" x14ac:dyDescent="0.25">
      <c r="B21" s="288"/>
      <c r="C21" s="324"/>
      <c r="D21" s="256"/>
      <c r="E21" s="322"/>
      <c r="F21" s="315"/>
      <c r="G21" s="316"/>
      <c r="H21" s="316"/>
      <c r="I21" s="316"/>
    </row>
    <row r="22" spans="2:9" ht="15" x14ac:dyDescent="0.25">
      <c r="B22" s="288"/>
      <c r="C22" s="324"/>
      <c r="D22" s="256"/>
      <c r="E22" s="322"/>
      <c r="F22" s="315"/>
      <c r="G22" s="316"/>
      <c r="H22" s="316"/>
      <c r="I22" s="316"/>
    </row>
    <row r="23" spans="2:9" ht="15" x14ac:dyDescent="0.25">
      <c r="B23" s="288"/>
      <c r="C23" s="324"/>
      <c r="D23" s="256"/>
      <c r="E23" s="322"/>
      <c r="F23" s="315"/>
      <c r="G23" s="316"/>
      <c r="H23" s="316"/>
      <c r="I23" s="316"/>
    </row>
    <row r="24" spans="2:9" ht="15" x14ac:dyDescent="0.25">
      <c r="B24" s="288"/>
      <c r="C24" s="324"/>
      <c r="D24" s="256"/>
      <c r="E24" s="322"/>
      <c r="F24" s="315"/>
      <c r="G24" s="316"/>
      <c r="H24" s="316"/>
      <c r="I24" s="316"/>
    </row>
    <row r="25" spans="2:9" ht="15" x14ac:dyDescent="0.25">
      <c r="B25" s="288"/>
      <c r="C25" s="324"/>
      <c r="D25" s="256"/>
      <c r="E25" s="322"/>
      <c r="F25" s="315"/>
      <c r="G25" s="316"/>
      <c r="H25" s="316"/>
      <c r="I25" s="316"/>
    </row>
    <row r="26" spans="2:9" ht="15" x14ac:dyDescent="0.25">
      <c r="B26" s="288"/>
      <c r="C26" s="324"/>
      <c r="D26" s="256"/>
      <c r="E26" s="322"/>
      <c r="F26" s="315"/>
      <c r="G26" s="316"/>
      <c r="H26" s="316"/>
      <c r="I26" s="316"/>
    </row>
    <row r="27" spans="2:9" ht="15" x14ac:dyDescent="0.25">
      <c r="B27" s="288"/>
      <c r="C27" s="324"/>
      <c r="D27" s="256"/>
      <c r="E27" s="322"/>
      <c r="F27" s="315"/>
      <c r="G27" s="316"/>
      <c r="H27" s="316"/>
      <c r="I27" s="316"/>
    </row>
    <row r="28" spans="2:9" ht="15" x14ac:dyDescent="0.25">
      <c r="B28" s="288"/>
      <c r="C28" s="324"/>
      <c r="D28" s="256"/>
      <c r="E28" s="322"/>
      <c r="F28" s="315"/>
      <c r="G28" s="316"/>
      <c r="H28" s="316"/>
      <c r="I28" s="316"/>
    </row>
    <row r="29" spans="2:9" ht="15" x14ac:dyDescent="0.25">
      <c r="B29" s="288"/>
      <c r="C29" s="324"/>
      <c r="D29" s="256"/>
      <c r="E29" s="322"/>
      <c r="F29" s="315"/>
      <c r="G29" s="316"/>
      <c r="H29" s="316"/>
      <c r="I29" s="316"/>
    </row>
    <row r="30" spans="2:9" ht="15" x14ac:dyDescent="0.25">
      <c r="B30" s="288"/>
      <c r="C30" s="324"/>
      <c r="D30" s="256"/>
      <c r="E30" s="322"/>
      <c r="F30" s="315"/>
      <c r="G30" s="316"/>
      <c r="H30" s="316"/>
      <c r="I30" s="316"/>
    </row>
    <row r="31" spans="2:9" ht="15" x14ac:dyDescent="0.25">
      <c r="B31" s="288"/>
      <c r="C31" s="324"/>
      <c r="D31" s="256"/>
      <c r="E31" s="322"/>
      <c r="F31" s="315"/>
      <c r="G31" s="316"/>
      <c r="H31" s="316"/>
      <c r="I31" s="316"/>
    </row>
    <row r="32" spans="2:9" ht="15" x14ac:dyDescent="0.25">
      <c r="B32" s="288"/>
      <c r="C32" s="324"/>
      <c r="D32" s="256"/>
      <c r="E32" s="322"/>
      <c r="F32" s="315"/>
      <c r="G32" s="316"/>
      <c r="H32" s="316"/>
      <c r="I32" s="316"/>
    </row>
    <row r="33" spans="2:9" ht="15" x14ac:dyDescent="0.25">
      <c r="B33" s="288"/>
      <c r="C33" s="324"/>
      <c r="D33" s="256"/>
      <c r="E33" s="322"/>
      <c r="F33" s="315"/>
      <c r="G33" s="316"/>
      <c r="H33" s="316"/>
      <c r="I33" s="316"/>
    </row>
    <row r="34" spans="2:9" ht="15" x14ac:dyDescent="0.25">
      <c r="B34" s="288"/>
      <c r="C34" s="324"/>
      <c r="D34" s="256"/>
      <c r="E34" s="322"/>
      <c r="F34" s="315"/>
      <c r="G34" s="316"/>
      <c r="H34" s="316"/>
      <c r="I34" s="316"/>
    </row>
    <row r="35" spans="2:9" ht="15" x14ac:dyDescent="0.25">
      <c r="B35" s="288"/>
      <c r="C35" s="324"/>
      <c r="D35" s="256"/>
      <c r="E35" s="322"/>
      <c r="F35" s="315"/>
      <c r="G35" s="316"/>
      <c r="H35" s="316"/>
      <c r="I35" s="316"/>
    </row>
    <row r="36" spans="2:9" ht="15" x14ac:dyDescent="0.25">
      <c r="B36" s="288"/>
      <c r="C36" s="324"/>
      <c r="D36" s="256"/>
      <c r="E36" s="322"/>
      <c r="F36" s="315"/>
      <c r="G36" s="316"/>
      <c r="H36" s="316"/>
      <c r="I36" s="316"/>
    </row>
    <row r="37" spans="2:9" ht="15" x14ac:dyDescent="0.25">
      <c r="B37" s="288"/>
      <c r="C37" s="324"/>
      <c r="D37" s="256"/>
      <c r="E37" s="322"/>
      <c r="F37" s="315"/>
      <c r="G37" s="316"/>
      <c r="H37" s="316"/>
      <c r="I37" s="316"/>
    </row>
    <row r="38" spans="2:9" ht="15" x14ac:dyDescent="0.25">
      <c r="B38" s="288"/>
      <c r="C38" s="324"/>
      <c r="D38" s="256"/>
      <c r="E38" s="322"/>
      <c r="F38" s="315"/>
      <c r="G38" s="316"/>
      <c r="H38" s="316"/>
      <c r="I38" s="316"/>
    </row>
    <row r="39" spans="2:9" ht="15" x14ac:dyDescent="0.25">
      <c r="B39" s="288"/>
      <c r="C39" s="324"/>
      <c r="D39" s="256"/>
      <c r="E39" s="322"/>
      <c r="F39" s="315"/>
      <c r="G39" s="316"/>
      <c r="H39" s="316"/>
      <c r="I39" s="316"/>
    </row>
    <row r="40" spans="2:9" ht="15" x14ac:dyDescent="0.25">
      <c r="B40" s="288"/>
      <c r="C40" s="324"/>
      <c r="D40" s="256"/>
      <c r="E40" s="322"/>
      <c r="F40" s="315"/>
      <c r="G40" s="316"/>
      <c r="H40" s="316"/>
      <c r="I40" s="316"/>
    </row>
    <row r="41" spans="2:9" ht="15" x14ac:dyDescent="0.25">
      <c r="B41" s="288"/>
      <c r="C41" s="324"/>
      <c r="D41" s="256"/>
      <c r="E41" s="322"/>
      <c r="F41" s="315"/>
      <c r="G41" s="316"/>
      <c r="H41" s="316"/>
      <c r="I41" s="316"/>
    </row>
    <row r="42" spans="2:9" ht="15" x14ac:dyDescent="0.25">
      <c r="B42" s="288"/>
      <c r="C42" s="324"/>
      <c r="D42" s="256"/>
      <c r="E42" s="322"/>
      <c r="F42" s="315"/>
      <c r="G42" s="316"/>
      <c r="H42" s="316"/>
      <c r="I42" s="316"/>
    </row>
  </sheetData>
  <mergeCells count="3">
    <mergeCell ref="E6:I6"/>
    <mergeCell ref="L6:P6"/>
    <mergeCell ref="Q6:U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99F9F-27AB-4B87-8C0F-AB9A0E6F04D7}">
  <sheetPr codeName="Sheet36">
    <tabColor theme="9" tint="0.79998168889431442"/>
  </sheetPr>
  <dimension ref="A1:AL60"/>
  <sheetViews>
    <sheetView showGridLines="0" zoomScaleNormal="100" workbookViewId="0">
      <pane xSplit="1" ySplit="4" topLeftCell="B5" activePane="bottomRight" state="frozen"/>
      <selection activeCell="AE26" sqref="AE26"/>
      <selection pane="topRight" activeCell="AE26" sqref="AE26"/>
      <selection pane="bottomLeft" activeCell="AE26" sqref="AE26"/>
      <selection pane="bottomRight" activeCell="D5" sqref="D5"/>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300" t="str">
        <f>HYPERLINK("#'Contents'!B1", "Go to contents")</f>
        <v>Go to contents</v>
      </c>
      <c r="C1" s="164"/>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6"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6"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6"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6"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6"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6"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s="32" customFormat="1" x14ac:dyDescent="0.25">
      <c r="A14" s="326" t="s">
        <v>15</v>
      </c>
      <c r="B14" s="103" t="s">
        <v>16</v>
      </c>
      <c r="C14" s="103" t="s">
        <v>2</v>
      </c>
      <c r="D14" s="33"/>
      <c r="H14" s="33"/>
      <c r="K14" s="33"/>
      <c r="N14" s="33"/>
      <c r="O14" s="33"/>
      <c r="P14" s="33"/>
      <c r="R14" s="33"/>
      <c r="V14" s="33"/>
      <c r="X14" s="33"/>
      <c r="AC14" s="33"/>
      <c r="AD14" s="33"/>
    </row>
    <row r="15" spans="1:32" s="32" customFormat="1" x14ac:dyDescent="0.25">
      <c r="A15" s="326" t="s">
        <v>17</v>
      </c>
      <c r="B15" s="103" t="s">
        <v>18</v>
      </c>
      <c r="C15" s="103" t="s">
        <v>2</v>
      </c>
      <c r="D15" s="33"/>
      <c r="H15" s="33"/>
      <c r="K15" s="33"/>
      <c r="N15" s="33"/>
      <c r="O15" s="33"/>
      <c r="P15" s="33"/>
      <c r="R15" s="33"/>
      <c r="V15" s="33"/>
      <c r="X15" s="33"/>
      <c r="AC15" s="33"/>
      <c r="AD15" s="33"/>
    </row>
    <row r="16" spans="1:32" s="32" customFormat="1" x14ac:dyDescent="0.25">
      <c r="A16" s="326" t="s">
        <v>19</v>
      </c>
      <c r="B16" s="103" t="s">
        <v>20</v>
      </c>
      <c r="C16" s="103" t="s">
        <v>2</v>
      </c>
      <c r="D16" s="33"/>
      <c r="H16" s="33"/>
      <c r="K16" s="33"/>
      <c r="N16" s="33"/>
      <c r="O16" s="33"/>
      <c r="P16" s="33"/>
      <c r="R16" s="33"/>
      <c r="V16" s="33"/>
      <c r="X16" s="33"/>
      <c r="AC16" s="33"/>
      <c r="AD16" s="33"/>
    </row>
    <row r="17" spans="1:32" s="32" customFormat="1" x14ac:dyDescent="0.25">
      <c r="A17" s="326" t="s">
        <v>21</v>
      </c>
      <c r="B17" s="103" t="s">
        <v>22</v>
      </c>
      <c r="C17" s="103" t="s">
        <v>2</v>
      </c>
      <c r="D17" s="33"/>
      <c r="H17" s="33"/>
      <c r="K17" s="33"/>
      <c r="N17" s="33"/>
      <c r="O17" s="33"/>
      <c r="P17" s="33"/>
      <c r="R17" s="33"/>
      <c r="V17" s="33"/>
      <c r="X17" s="33"/>
      <c r="AC17" s="33"/>
      <c r="AD17" s="33"/>
    </row>
    <row r="18" spans="1:32" s="32" customFormat="1" x14ac:dyDescent="0.25">
      <c r="A18" s="326" t="s">
        <v>23</v>
      </c>
      <c r="B18" s="103" t="s">
        <v>24</v>
      </c>
      <c r="C18" s="103" t="s">
        <v>2</v>
      </c>
      <c r="D18" s="33"/>
      <c r="H18" s="33"/>
      <c r="K18" s="33"/>
      <c r="N18" s="33"/>
      <c r="O18" s="33"/>
      <c r="P18" s="33"/>
      <c r="R18" s="33"/>
      <c r="V18" s="33"/>
      <c r="X18" s="33"/>
      <c r="AC18" s="33"/>
      <c r="AD18" s="33"/>
    </row>
    <row r="19" spans="1:32" s="32" customFormat="1" x14ac:dyDescent="0.25">
      <c r="A19" s="326" t="s">
        <v>392</v>
      </c>
      <c r="B19" s="103" t="s">
        <v>393</v>
      </c>
      <c r="C19" s="103" t="s">
        <v>3</v>
      </c>
      <c r="D19" s="33"/>
      <c r="H19" s="33"/>
      <c r="K19" s="33"/>
      <c r="N19" s="33"/>
      <c r="O19" s="33"/>
      <c r="P19" s="33"/>
      <c r="R19" s="33"/>
      <c r="V19" s="33"/>
      <c r="X19" s="33"/>
      <c r="AC19" s="33"/>
      <c r="AD19" s="33"/>
    </row>
    <row r="20" spans="1:32" s="32" customFormat="1" x14ac:dyDescent="0.25">
      <c r="A20" s="326" t="s">
        <v>31</v>
      </c>
      <c r="B20" s="103" t="s">
        <v>32</v>
      </c>
      <c r="C20" s="103" t="s">
        <v>3</v>
      </c>
      <c r="D20" s="33"/>
      <c r="H20" s="33"/>
      <c r="K20" s="33"/>
      <c r="N20" s="33"/>
      <c r="O20" s="33"/>
      <c r="P20" s="33"/>
      <c r="R20" s="33"/>
      <c r="V20" s="33"/>
      <c r="X20" s="33"/>
      <c r="AC20" s="33"/>
      <c r="AD20" s="33"/>
    </row>
    <row r="21" spans="1:32" s="32" customFormat="1" x14ac:dyDescent="0.25">
      <c r="A21" s="326" t="s">
        <v>33</v>
      </c>
      <c r="B21" s="103" t="s">
        <v>34</v>
      </c>
      <c r="C21" s="103" t="s">
        <v>3</v>
      </c>
      <c r="D21" s="33"/>
      <c r="H21" s="33"/>
      <c r="K21" s="33"/>
      <c r="N21" s="33"/>
      <c r="O21" s="33"/>
      <c r="P21" s="33"/>
      <c r="R21" s="33"/>
      <c r="V21" s="33"/>
      <c r="X21" s="33"/>
      <c r="AC21" s="33"/>
      <c r="AD21" s="33"/>
    </row>
    <row r="22" spans="1:32" s="32" customFormat="1" x14ac:dyDescent="0.25">
      <c r="A22" s="326" t="s">
        <v>35</v>
      </c>
      <c r="B22" s="103" t="s">
        <v>36</v>
      </c>
      <c r="C22" s="103" t="s">
        <v>3</v>
      </c>
      <c r="D22" s="33"/>
      <c r="H22" s="33"/>
      <c r="K22" s="33"/>
      <c r="N22" s="33"/>
      <c r="O22" s="33"/>
      <c r="P22" s="33"/>
      <c r="R22" s="33"/>
      <c r="V22" s="33"/>
      <c r="X22" s="33"/>
      <c r="AC22" s="33"/>
      <c r="AD22" s="33"/>
    </row>
    <row r="23" spans="1:32" s="32" customFormat="1" x14ac:dyDescent="0.25">
      <c r="A23" s="326" t="s">
        <v>37</v>
      </c>
      <c r="B23" s="103" t="s">
        <v>38</v>
      </c>
      <c r="C23" s="103" t="s">
        <v>3</v>
      </c>
      <c r="D23" s="33"/>
      <c r="H23" s="33"/>
      <c r="K23" s="33"/>
      <c r="N23" s="33"/>
      <c r="O23" s="33"/>
      <c r="P23" s="33"/>
      <c r="R23" s="33"/>
      <c r="V23" s="33"/>
      <c r="X23" s="33"/>
      <c r="AC23" s="33"/>
      <c r="AD23" s="33"/>
    </row>
    <row r="24" spans="1:32" s="32" customFormat="1" x14ac:dyDescent="0.25">
      <c r="A24" s="326" t="s">
        <v>39</v>
      </c>
      <c r="B24" s="103" t="s">
        <v>40</v>
      </c>
      <c r="C24" s="103" t="s">
        <v>3</v>
      </c>
      <c r="D24" s="33"/>
      <c r="H24" s="33"/>
      <c r="K24" s="33"/>
      <c r="N24" s="33"/>
      <c r="O24" s="33"/>
      <c r="P24" s="33"/>
      <c r="R24" s="33"/>
      <c r="V24" s="33"/>
      <c r="X24" s="33"/>
      <c r="AC24" s="33"/>
      <c r="AD24" s="33"/>
    </row>
    <row r="25" spans="1:32" s="32" customFormat="1" x14ac:dyDescent="0.25">
      <c r="A25" s="326" t="s">
        <v>41</v>
      </c>
      <c r="B25" s="103" t="s">
        <v>42</v>
      </c>
      <c r="C25" s="103" t="s">
        <v>3</v>
      </c>
      <c r="D25" s="33"/>
      <c r="H25" s="33"/>
      <c r="K25" s="33"/>
      <c r="N25" s="33"/>
      <c r="O25" s="33"/>
      <c r="P25" s="33"/>
      <c r="R25" s="33"/>
      <c r="V25" s="33"/>
      <c r="X25" s="33"/>
      <c r="AC25" s="33"/>
      <c r="AD25" s="33"/>
    </row>
    <row r="26" spans="1:32" s="32" customFormat="1" x14ac:dyDescent="0.25">
      <c r="A26" s="326" t="s">
        <v>43</v>
      </c>
      <c r="B26" s="103" t="s">
        <v>44</v>
      </c>
      <c r="C26" s="103" t="s">
        <v>3</v>
      </c>
      <c r="D26" s="33"/>
      <c r="H26" s="33"/>
      <c r="K26" s="33"/>
      <c r="N26" s="33"/>
      <c r="O26" s="33"/>
      <c r="P26" s="33"/>
      <c r="R26" s="33"/>
      <c r="V26" s="33"/>
      <c r="X26" s="33"/>
      <c r="AC26" s="33"/>
      <c r="AD26" s="33"/>
    </row>
    <row r="27" spans="1:32" s="32" customFormat="1" x14ac:dyDescent="0.25">
      <c r="A27" s="326" t="s">
        <v>45</v>
      </c>
      <c r="B27" s="103" t="s">
        <v>46</v>
      </c>
      <c r="C27" s="103" t="s">
        <v>3</v>
      </c>
      <c r="D27" s="33"/>
      <c r="H27" s="33"/>
      <c r="K27" s="33"/>
      <c r="N27" s="33"/>
      <c r="O27" s="33"/>
      <c r="P27" s="33"/>
      <c r="R27" s="33"/>
      <c r="V27" s="33"/>
      <c r="X27" s="33"/>
      <c r="AC27" s="33"/>
      <c r="AD27" s="33"/>
    </row>
    <row r="28" spans="1:32" s="32" customFormat="1" x14ac:dyDescent="0.25">
      <c r="A28" s="326" t="s">
        <v>331</v>
      </c>
      <c r="B28" s="103" t="s">
        <v>332</v>
      </c>
      <c r="C28" s="103" t="s">
        <v>333</v>
      </c>
      <c r="D28" s="33"/>
      <c r="H28" s="33"/>
      <c r="K28" s="33"/>
      <c r="N28" s="33"/>
      <c r="O28" s="33"/>
      <c r="P28" s="33"/>
      <c r="R28" s="33"/>
      <c r="V28" s="33"/>
      <c r="X28" s="33"/>
      <c r="AC28" s="33"/>
      <c r="AD28" s="33"/>
    </row>
    <row r="29" spans="1:32" s="32" customFormat="1" x14ac:dyDescent="0.25">
      <c r="A29" s="326" t="s">
        <v>349</v>
      </c>
      <c r="B29" s="103" t="s">
        <v>373</v>
      </c>
      <c r="C29" s="103" t="s">
        <v>333</v>
      </c>
      <c r="D29" s="33"/>
      <c r="H29" s="33"/>
      <c r="K29" s="33"/>
      <c r="N29" s="33"/>
      <c r="O29" s="33"/>
      <c r="P29" s="33"/>
      <c r="R29" s="33"/>
      <c r="V29" s="33"/>
      <c r="X29" s="33"/>
      <c r="AC29" s="33"/>
      <c r="AD29" s="33"/>
    </row>
    <row r="30" spans="1:32" s="32" customFormat="1" x14ac:dyDescent="0.25">
      <c r="A30" s="326" t="s">
        <v>341</v>
      </c>
      <c r="B30" s="103" t="s">
        <v>355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6"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6"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6" t="s">
        <v>343</v>
      </c>
      <c r="B33" s="103" t="s">
        <v>352</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6"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6"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6"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6"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6"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6"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6"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6"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6" t="s">
        <v>370</v>
      </c>
      <c r="B42" s="103" t="s">
        <v>369</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6"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6"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6"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6" t="s">
        <v>371</v>
      </c>
      <c r="B46" s="103" t="s">
        <v>378</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6"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6" t="s">
        <v>364</v>
      </c>
      <c r="B48" s="103" t="s">
        <v>380</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6"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6"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6"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6"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6"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6"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6"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6"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B57" s="34"/>
      <c r="C57" s="34"/>
      <c r="D57" s="33"/>
      <c r="H57" s="33"/>
      <c r="K57" s="33"/>
      <c r="N57" s="33"/>
      <c r="O57" s="33"/>
      <c r="P57" s="33"/>
      <c r="R57" s="33"/>
      <c r="V57" s="33"/>
      <c r="X57" s="33"/>
      <c r="AC57" s="33"/>
      <c r="AD57" s="33"/>
    </row>
    <row r="58" spans="1:32" s="32" customFormat="1" x14ac:dyDescent="0.25">
      <c r="B58" s="34"/>
      <c r="C58" s="34"/>
      <c r="D58" s="33"/>
      <c r="H58" s="33"/>
      <c r="K58" s="33"/>
      <c r="N58" s="33"/>
      <c r="O58" s="33"/>
      <c r="P58" s="33"/>
      <c r="R58" s="33"/>
      <c r="V58" s="33"/>
      <c r="X58" s="33"/>
      <c r="AC58" s="33"/>
      <c r="AD58" s="33"/>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6">
    <cfRule type="expression" dxfId="39" priority="1">
      <formula>$D5=""</formula>
    </cfRule>
  </conditionalFormatting>
  <hyperlinks>
    <hyperlink ref="A49" location="'Dorset P3'!A1" display="Dorset" xr:uid="{D384D73C-FFF4-4269-8D33-17259C6B3FCB}"/>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3C2AB-302F-4868-8E7A-4EAC62223A84}">
  <sheetPr>
    <tabColor theme="9" tint="0.79998168889431442"/>
  </sheetPr>
  <dimension ref="A1:AL58"/>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activeCell="D5" sqref="D5"/>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300" t="str">
        <f>HYPERLINK("#'Contents'!B1", "Go to contents")</f>
        <v>Go to contents</v>
      </c>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6"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6"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6"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6"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6"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6"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x14ac:dyDescent="0.25">
      <c r="A14" s="326" t="s">
        <v>15</v>
      </c>
      <c r="B14" s="102" t="s">
        <v>16</v>
      </c>
      <c r="C14" s="102" t="s">
        <v>2</v>
      </c>
      <c r="D14" s="33"/>
      <c r="E14" s="32"/>
      <c r="F14" s="32"/>
      <c r="G14" s="32"/>
      <c r="H14" s="33"/>
      <c r="I14" s="32"/>
      <c r="J14" s="32"/>
      <c r="K14" s="33"/>
      <c r="L14" s="32"/>
      <c r="M14" s="32"/>
      <c r="N14" s="33"/>
      <c r="O14" s="33"/>
      <c r="P14" s="33"/>
      <c r="Q14" s="32"/>
      <c r="R14" s="33"/>
      <c r="S14" s="32"/>
      <c r="T14" s="32"/>
      <c r="U14" s="32"/>
      <c r="V14" s="33"/>
      <c r="W14" s="32"/>
      <c r="X14" s="33"/>
      <c r="Y14" s="32"/>
      <c r="Z14" s="32"/>
      <c r="AA14" s="32"/>
      <c r="AB14" s="32"/>
      <c r="AC14" s="33"/>
      <c r="AD14" s="33"/>
      <c r="AE14" s="32"/>
      <c r="AF14" s="32"/>
    </row>
    <row r="15" spans="1:32" s="32" customFormat="1" x14ac:dyDescent="0.25">
      <c r="A15" s="326" t="s">
        <v>17</v>
      </c>
      <c r="B15" s="103" t="s">
        <v>18</v>
      </c>
      <c r="C15" s="103" t="s">
        <v>2</v>
      </c>
      <c r="D15" s="33"/>
      <c r="H15" s="33"/>
      <c r="K15" s="33"/>
      <c r="N15" s="33"/>
      <c r="O15" s="33"/>
      <c r="P15" s="33"/>
      <c r="R15" s="33"/>
      <c r="V15" s="33"/>
      <c r="X15" s="33"/>
      <c r="AC15" s="33"/>
      <c r="AD15" s="33"/>
    </row>
    <row r="16" spans="1:32" s="32" customFormat="1" x14ac:dyDescent="0.25">
      <c r="A16" s="326" t="s">
        <v>19</v>
      </c>
      <c r="B16" s="103" t="s">
        <v>20</v>
      </c>
      <c r="C16" s="103" t="s">
        <v>2</v>
      </c>
      <c r="D16" s="33"/>
      <c r="H16" s="33"/>
      <c r="K16" s="33"/>
      <c r="N16" s="33"/>
      <c r="O16" s="33"/>
      <c r="P16" s="33"/>
      <c r="R16" s="33"/>
      <c r="V16" s="33"/>
      <c r="X16" s="33"/>
      <c r="AC16" s="33"/>
      <c r="AD16" s="33"/>
    </row>
    <row r="17" spans="1:32" s="32" customFormat="1" x14ac:dyDescent="0.25">
      <c r="A17" s="326" t="s">
        <v>21</v>
      </c>
      <c r="B17" s="103" t="s">
        <v>22</v>
      </c>
      <c r="C17" s="103" t="s">
        <v>2</v>
      </c>
      <c r="D17" s="33"/>
      <c r="H17" s="33"/>
      <c r="K17" s="33"/>
      <c r="N17" s="33"/>
      <c r="O17" s="33"/>
      <c r="P17" s="33"/>
      <c r="R17" s="33"/>
      <c r="V17" s="33"/>
      <c r="X17" s="33"/>
      <c r="AC17" s="33"/>
      <c r="AD17" s="33"/>
    </row>
    <row r="18" spans="1:32" s="32" customFormat="1" x14ac:dyDescent="0.25">
      <c r="A18" s="326" t="s">
        <v>23</v>
      </c>
      <c r="B18" s="103" t="s">
        <v>24</v>
      </c>
      <c r="C18" s="103" t="s">
        <v>2</v>
      </c>
      <c r="D18" s="33"/>
      <c r="H18" s="33"/>
      <c r="K18" s="33"/>
      <c r="N18" s="33"/>
      <c r="O18" s="33"/>
      <c r="P18" s="33"/>
      <c r="R18" s="33"/>
      <c r="V18" s="33"/>
      <c r="X18" s="33"/>
      <c r="AC18" s="33"/>
      <c r="AD18" s="33"/>
    </row>
    <row r="19" spans="1:32" s="32" customFormat="1" x14ac:dyDescent="0.25">
      <c r="A19" s="326" t="s">
        <v>392</v>
      </c>
      <c r="B19" s="103" t="s">
        <v>393</v>
      </c>
      <c r="C19" s="103" t="s">
        <v>3</v>
      </c>
      <c r="D19" s="33"/>
      <c r="H19" s="33"/>
      <c r="K19" s="33"/>
      <c r="N19" s="33"/>
      <c r="O19" s="33"/>
      <c r="P19" s="33"/>
      <c r="R19" s="33"/>
      <c r="V19" s="33"/>
      <c r="X19" s="33"/>
      <c r="AC19" s="33"/>
      <c r="AD19" s="33"/>
    </row>
    <row r="20" spans="1:32" s="32" customFormat="1" x14ac:dyDescent="0.25">
      <c r="A20" s="326" t="s">
        <v>31</v>
      </c>
      <c r="B20" s="103" t="s">
        <v>32</v>
      </c>
      <c r="C20" s="103" t="s">
        <v>3</v>
      </c>
      <c r="D20" s="33"/>
      <c r="H20" s="33"/>
      <c r="K20" s="33"/>
      <c r="N20" s="33"/>
      <c r="O20" s="33"/>
      <c r="P20" s="33"/>
      <c r="R20" s="33"/>
      <c r="V20" s="33"/>
      <c r="X20" s="33"/>
      <c r="AC20" s="33"/>
      <c r="AD20" s="33"/>
    </row>
    <row r="21" spans="1:32" s="32" customFormat="1" x14ac:dyDescent="0.25">
      <c r="A21" s="326" t="s">
        <v>33</v>
      </c>
      <c r="B21" s="103" t="s">
        <v>34</v>
      </c>
      <c r="C21" s="103" t="s">
        <v>3</v>
      </c>
      <c r="D21" s="33"/>
      <c r="H21" s="33"/>
      <c r="K21" s="33"/>
      <c r="N21" s="33"/>
      <c r="O21" s="33"/>
      <c r="P21" s="33"/>
      <c r="R21" s="33"/>
      <c r="V21" s="33"/>
      <c r="X21" s="33"/>
      <c r="AC21" s="33"/>
      <c r="AD21" s="33"/>
    </row>
    <row r="22" spans="1:32" s="32" customFormat="1" x14ac:dyDescent="0.25">
      <c r="A22" s="326" t="s">
        <v>35</v>
      </c>
      <c r="B22" s="103" t="s">
        <v>36</v>
      </c>
      <c r="C22" s="103" t="s">
        <v>3</v>
      </c>
      <c r="D22" s="33"/>
      <c r="H22" s="33"/>
      <c r="K22" s="33"/>
      <c r="N22" s="33"/>
      <c r="O22" s="33"/>
      <c r="P22" s="33"/>
      <c r="R22" s="33"/>
      <c r="V22" s="33"/>
      <c r="X22" s="33"/>
      <c r="AC22" s="33"/>
      <c r="AD22" s="33"/>
    </row>
    <row r="23" spans="1:32" s="32" customFormat="1" x14ac:dyDescent="0.25">
      <c r="A23" s="326" t="s">
        <v>37</v>
      </c>
      <c r="B23" s="103" t="s">
        <v>38</v>
      </c>
      <c r="C23" s="103" t="s">
        <v>3</v>
      </c>
      <c r="D23" s="33"/>
      <c r="H23" s="33"/>
      <c r="K23" s="33"/>
      <c r="N23" s="33"/>
      <c r="O23" s="33"/>
      <c r="P23" s="33"/>
      <c r="R23" s="33"/>
      <c r="V23" s="33"/>
      <c r="X23" s="33"/>
      <c r="AC23" s="33"/>
      <c r="AD23" s="33"/>
    </row>
    <row r="24" spans="1:32" s="32" customFormat="1" x14ac:dyDescent="0.25">
      <c r="A24" s="326" t="s">
        <v>39</v>
      </c>
      <c r="B24" s="103" t="s">
        <v>40</v>
      </c>
      <c r="C24" s="103" t="s">
        <v>3</v>
      </c>
      <c r="D24" s="33"/>
      <c r="H24" s="33"/>
      <c r="K24" s="33"/>
      <c r="N24" s="33"/>
      <c r="O24" s="33"/>
      <c r="P24" s="33"/>
      <c r="R24" s="33"/>
      <c r="V24" s="33"/>
      <c r="X24" s="33"/>
      <c r="AC24" s="33"/>
      <c r="AD24" s="33"/>
    </row>
    <row r="25" spans="1:32" s="32" customFormat="1" x14ac:dyDescent="0.25">
      <c r="A25" s="326" t="s">
        <v>41</v>
      </c>
      <c r="B25" s="103" t="s">
        <v>42</v>
      </c>
      <c r="C25" s="103" t="s">
        <v>3</v>
      </c>
      <c r="D25" s="33"/>
      <c r="H25" s="33"/>
      <c r="K25" s="33"/>
      <c r="N25" s="33"/>
      <c r="O25" s="33"/>
      <c r="P25" s="33"/>
      <c r="R25" s="33"/>
      <c r="V25" s="33"/>
      <c r="X25" s="33"/>
      <c r="AC25" s="33"/>
      <c r="AD25" s="33"/>
    </row>
    <row r="26" spans="1:32" s="32" customFormat="1" x14ac:dyDescent="0.25">
      <c r="A26" s="326" t="s">
        <v>43</v>
      </c>
      <c r="B26" s="103" t="s">
        <v>44</v>
      </c>
      <c r="C26" s="103" t="s">
        <v>3</v>
      </c>
      <c r="D26" s="33"/>
      <c r="H26" s="33"/>
      <c r="K26" s="33"/>
      <c r="N26" s="33"/>
      <c r="O26" s="33"/>
      <c r="P26" s="33"/>
      <c r="R26" s="33"/>
      <c r="V26" s="33"/>
      <c r="X26" s="33"/>
      <c r="AC26" s="33"/>
      <c r="AD26" s="33"/>
    </row>
    <row r="27" spans="1:32" s="32" customFormat="1" x14ac:dyDescent="0.25">
      <c r="A27" s="326" t="s">
        <v>45</v>
      </c>
      <c r="B27" s="103" t="s">
        <v>46</v>
      </c>
      <c r="C27" s="103" t="s">
        <v>3</v>
      </c>
      <c r="D27" s="33"/>
      <c r="H27" s="33"/>
      <c r="K27" s="33"/>
      <c r="N27" s="33"/>
      <c r="O27" s="33"/>
      <c r="P27" s="33"/>
      <c r="R27" s="33"/>
      <c r="V27" s="33"/>
      <c r="X27" s="33"/>
      <c r="AC27" s="33"/>
      <c r="AD27" s="33"/>
    </row>
    <row r="28" spans="1:32" s="32" customFormat="1" x14ac:dyDescent="0.25">
      <c r="A28" s="326" t="s">
        <v>331</v>
      </c>
      <c r="B28" s="103" t="s">
        <v>332</v>
      </c>
      <c r="C28" s="103" t="s">
        <v>333</v>
      </c>
      <c r="D28" s="33"/>
      <c r="H28" s="33"/>
      <c r="K28" s="33"/>
      <c r="N28" s="33"/>
      <c r="O28" s="33"/>
      <c r="P28" s="33"/>
      <c r="R28" s="33"/>
      <c r="V28" s="33"/>
      <c r="X28" s="33"/>
      <c r="AC28" s="33"/>
      <c r="AD28" s="33"/>
    </row>
    <row r="29" spans="1:32" s="32" customFormat="1" x14ac:dyDescent="0.25">
      <c r="A29" s="326" t="s">
        <v>349</v>
      </c>
      <c r="B29" s="103" t="s">
        <v>373</v>
      </c>
      <c r="C29" s="103" t="s">
        <v>333</v>
      </c>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row>
    <row r="30" spans="1:32" s="32" customFormat="1" x14ac:dyDescent="0.25">
      <c r="A30" s="326" t="s">
        <v>341</v>
      </c>
      <c r="B30" s="103" t="s">
        <v>355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6"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6"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6" t="s">
        <v>343</v>
      </c>
      <c r="B33" s="103" t="s">
        <v>352</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6"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6"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6"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6"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6"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6"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6"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6"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6" t="s">
        <v>370</v>
      </c>
      <c r="B42" s="103" t="s">
        <v>369</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6"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6"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6"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6" t="s">
        <v>371</v>
      </c>
      <c r="B46" s="103" t="s">
        <v>378</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6"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6" t="s">
        <v>364</v>
      </c>
      <c r="B48" s="103" t="s">
        <v>380</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6"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6"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6"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6"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6"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6"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6"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6"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B57" s="34"/>
      <c r="C57" s="34"/>
      <c r="D57" s="33"/>
      <c r="H57" s="33"/>
      <c r="K57" s="33"/>
      <c r="N57" s="33"/>
      <c r="O57" s="33"/>
      <c r="P57" s="33"/>
      <c r="R57" s="33"/>
      <c r="V57" s="33"/>
      <c r="X57" s="33"/>
      <c r="AC57" s="33"/>
      <c r="AD57" s="33"/>
    </row>
    <row r="58" spans="1:32" s="32" customFormat="1" x14ac:dyDescent="0.25">
      <c r="B58" s="34"/>
      <c r="C58" s="34"/>
      <c r="D58" s="33"/>
      <c r="H58" s="33"/>
      <c r="K58" s="33"/>
      <c r="N58" s="33"/>
      <c r="O58" s="33"/>
      <c r="P58" s="33"/>
      <c r="R58" s="33"/>
      <c r="V58" s="33"/>
      <c r="X58" s="33"/>
      <c r="AC58" s="33"/>
      <c r="AD58" s="33"/>
    </row>
  </sheetData>
  <phoneticPr fontId="22" type="noConversion"/>
  <conditionalFormatting sqref="D5:AF56">
    <cfRule type="expression" dxfId="38" priority="2">
      <formula>$D5=""</formula>
    </cfRule>
  </conditionalFormatting>
  <conditionalFormatting sqref="D51:AF51">
    <cfRule type="expression" dxfId="37" priority="1">
      <formula>$D51=""</formula>
    </cfRule>
  </conditionalFormatting>
  <hyperlinks>
    <hyperlink ref="A51" location="'Dorset P3'!A1" display="Dorset" xr:uid="{ADDBEF01-58DC-46EA-BCEA-3825DAEA4BA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D46E-53E7-4EE7-ABD0-A93C442BB044}">
  <sheetPr>
    <tabColor theme="9" tint="0.79998168889431442"/>
  </sheetPr>
  <dimension ref="A1:AL60"/>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activeCell="D5" sqref="D5"/>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3" width="10.7109375" style="1" customWidth="1"/>
    <col min="39" max="16384" width="8.85546875" style="1"/>
  </cols>
  <sheetData>
    <row r="1" spans="1:33" ht="18.75" x14ac:dyDescent="0.25">
      <c r="A1" s="17" t="s">
        <v>198</v>
      </c>
      <c r="B1" s="300" t="str">
        <f>HYPERLINK("#'Contents'!B1", "Go to contents")</f>
        <v>Go to contents</v>
      </c>
      <c r="C1" s="164"/>
      <c r="D1" s="159"/>
      <c r="S1" s="163"/>
    </row>
    <row r="2" spans="1:33" x14ac:dyDescent="0.25">
      <c r="B2" s="228">
        <v>2</v>
      </c>
      <c r="C2" s="166">
        <v>3</v>
      </c>
      <c r="D2" s="167">
        <v>4</v>
      </c>
      <c r="E2" s="166">
        <v>5</v>
      </c>
      <c r="F2" s="166"/>
      <c r="G2" s="228">
        <v>6</v>
      </c>
      <c r="H2" s="166">
        <v>9</v>
      </c>
      <c r="I2" s="166">
        <v>7</v>
      </c>
      <c r="J2" s="167">
        <v>8</v>
      </c>
      <c r="K2" s="167">
        <v>12</v>
      </c>
      <c r="L2" s="228">
        <v>10</v>
      </c>
      <c r="M2" s="166">
        <v>11</v>
      </c>
      <c r="N2" s="167">
        <v>13</v>
      </c>
      <c r="O2" s="167"/>
      <c r="P2" s="167">
        <v>17</v>
      </c>
      <c r="Q2" s="166">
        <v>15</v>
      </c>
      <c r="R2" s="229">
        <v>18</v>
      </c>
      <c r="S2" s="166">
        <v>19</v>
      </c>
      <c r="T2" s="167">
        <v>20</v>
      </c>
      <c r="U2" s="166">
        <v>21</v>
      </c>
      <c r="V2" s="167">
        <v>16</v>
      </c>
      <c r="W2" s="167">
        <v>28</v>
      </c>
      <c r="X2" s="166">
        <v>23</v>
      </c>
      <c r="Y2" s="167">
        <v>24</v>
      </c>
      <c r="Z2" s="166">
        <v>25</v>
      </c>
      <c r="AA2" s="228">
        <v>26</v>
      </c>
      <c r="AB2" s="166">
        <v>27</v>
      </c>
      <c r="AC2" s="228">
        <v>22</v>
      </c>
      <c r="AD2" s="229">
        <v>30</v>
      </c>
      <c r="AE2" s="166">
        <v>29</v>
      </c>
      <c r="AF2" s="166">
        <v>31</v>
      </c>
      <c r="AG2" s="166"/>
    </row>
    <row r="3" spans="1:33"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c r="AG3" s="111"/>
    </row>
    <row r="4" spans="1:33"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c r="AG4" s="101" t="s">
        <v>307</v>
      </c>
    </row>
    <row r="5" spans="1:33" s="33" customFormat="1" x14ac:dyDescent="0.25">
      <c r="A5" s="104" t="s">
        <v>2</v>
      </c>
      <c r="B5" s="105"/>
      <c r="C5" s="105"/>
      <c r="D5" s="33">
        <f>'Summary by project'!D5-'Summary by project prev'!D5</f>
        <v>0</v>
      </c>
      <c r="E5" s="33">
        <f>'Summary by project'!E5-'Summary by project prev'!E5</f>
        <v>0</v>
      </c>
      <c r="F5" s="33">
        <f>'Summary by project'!F5-'Summary by project prev'!F5</f>
        <v>0</v>
      </c>
      <c r="G5" s="33">
        <f>'Summary by project'!G5-'Summary by project prev'!G5</f>
        <v>0</v>
      </c>
      <c r="H5" s="33">
        <f>'Summary by project'!H5-'Summary by project prev'!H5</f>
        <v>0</v>
      </c>
      <c r="I5" s="33">
        <f>'Summary by project'!I5-'Summary by project prev'!I5</f>
        <v>0</v>
      </c>
      <c r="J5" s="33">
        <f>'Summary by project'!J5-'Summary by project prev'!J5</f>
        <v>0</v>
      </c>
      <c r="K5" s="33">
        <f>'Summary by project'!K5-'Summary by project prev'!K5</f>
        <v>0</v>
      </c>
      <c r="L5" s="33">
        <f>'Summary by project'!L5-'Summary by project prev'!L5</f>
        <v>0</v>
      </c>
      <c r="M5" s="33">
        <f>'Summary by project'!M5-'Summary by project prev'!M5</f>
        <v>0</v>
      </c>
      <c r="N5" s="33">
        <f>'Summary by project'!N5-'Summary by project prev'!N5</f>
        <v>0</v>
      </c>
      <c r="O5" s="33">
        <f>'Summary by project'!O5-'Summary by project prev'!O5</f>
        <v>0</v>
      </c>
      <c r="P5" s="33">
        <f>'Summary by project'!P5-'Summary by project prev'!P5</f>
        <v>0</v>
      </c>
      <c r="Q5" s="33">
        <f>'Summary by project'!Q5-'Summary by project prev'!Q5</f>
        <v>0</v>
      </c>
      <c r="R5" s="33">
        <f>'Summary by project'!R5-'Summary by project prev'!R5</f>
        <v>0</v>
      </c>
      <c r="S5" s="33">
        <f>'Summary by project'!S5-'Summary by project prev'!S5</f>
        <v>0</v>
      </c>
      <c r="T5" s="33">
        <f>'Summary by project'!T5-'Summary by project prev'!T5</f>
        <v>0</v>
      </c>
      <c r="U5" s="33">
        <f>'Summary by project'!U5-'Summary by project prev'!U5</f>
        <v>0</v>
      </c>
      <c r="V5" s="33">
        <f>'Summary by project'!V5-'Summary by project prev'!V5</f>
        <v>0</v>
      </c>
      <c r="W5" s="33">
        <f>'Summary by project'!W5-'Summary by project prev'!W5</f>
        <v>0</v>
      </c>
      <c r="X5" s="33">
        <f>'Summary by project'!X5-'Summary by project prev'!X5</f>
        <v>0</v>
      </c>
      <c r="Y5" s="33">
        <f>'Summary by project'!Y5-'Summary by project prev'!Y5</f>
        <v>0</v>
      </c>
      <c r="Z5" s="33">
        <f>'Summary by project'!Z5-'Summary by project prev'!Z5</f>
        <v>0</v>
      </c>
      <c r="AA5" s="33">
        <f>'Summary by project'!AA5-'Summary by project prev'!AA5</f>
        <v>0</v>
      </c>
      <c r="AB5" s="33">
        <f>'Summary by project'!AB5-'Summary by project prev'!AB5</f>
        <v>0</v>
      </c>
      <c r="AC5" s="33">
        <f>'Summary by project'!AC5-'Summary by project prev'!AC5</f>
        <v>0</v>
      </c>
      <c r="AD5" s="33">
        <f>'Summary by project'!AD5-'Summary by project prev'!AD5</f>
        <v>0</v>
      </c>
      <c r="AE5" s="33">
        <f>'Summary by project'!AE5-'Summary by project prev'!AE5</f>
        <v>0</v>
      </c>
      <c r="AF5" s="33">
        <f>'Summary by project'!AF5-'Summary by project prev'!AF5</f>
        <v>0</v>
      </c>
      <c r="AG5" s="230"/>
    </row>
    <row r="6" spans="1:33" s="33" customFormat="1" x14ac:dyDescent="0.25">
      <c r="A6" s="104" t="s">
        <v>334</v>
      </c>
      <c r="B6" s="105"/>
      <c r="C6" s="105"/>
      <c r="D6" s="33">
        <f>'Summary by project'!D6-'Summary by project prev'!D6</f>
        <v>0</v>
      </c>
      <c r="E6" s="33">
        <f>'Summary by project'!E6-'Summary by project prev'!E6</f>
        <v>0</v>
      </c>
      <c r="F6" s="33">
        <f>'Summary by project'!F6-'Summary by project prev'!F6</f>
        <v>0</v>
      </c>
      <c r="G6" s="33">
        <f>'Summary by project'!G6-'Summary by project prev'!G6</f>
        <v>0</v>
      </c>
      <c r="H6" s="33">
        <f>'Summary by project'!H6-'Summary by project prev'!H6</f>
        <v>0</v>
      </c>
      <c r="I6" s="33">
        <f>'Summary by project'!I6-'Summary by project prev'!I6</f>
        <v>0</v>
      </c>
      <c r="J6" s="33">
        <f>'Summary by project'!J6-'Summary by project prev'!J6</f>
        <v>0</v>
      </c>
      <c r="K6" s="33">
        <f>'Summary by project'!K6-'Summary by project prev'!K6</f>
        <v>0</v>
      </c>
      <c r="L6" s="33">
        <f>'Summary by project'!L6-'Summary by project prev'!L6</f>
        <v>0</v>
      </c>
      <c r="M6" s="33">
        <f>'Summary by project'!M6-'Summary by project prev'!M6</f>
        <v>0</v>
      </c>
      <c r="N6" s="33">
        <f>'Summary by project'!N6-'Summary by project prev'!N6</f>
        <v>0</v>
      </c>
      <c r="O6" s="33">
        <f>'Summary by project'!O6-'Summary by project prev'!O6</f>
        <v>0</v>
      </c>
      <c r="P6" s="33">
        <f>'Summary by project'!P6-'Summary by project prev'!P6</f>
        <v>0</v>
      </c>
      <c r="Q6" s="33">
        <f>'Summary by project'!Q6-'Summary by project prev'!Q6</f>
        <v>0</v>
      </c>
      <c r="R6" s="33">
        <f>'Summary by project'!R6-'Summary by project prev'!R6</f>
        <v>0</v>
      </c>
      <c r="S6" s="33">
        <f>'Summary by project'!S6-'Summary by project prev'!S6</f>
        <v>0</v>
      </c>
      <c r="T6" s="33">
        <f>'Summary by project'!T6-'Summary by project prev'!T6</f>
        <v>0</v>
      </c>
      <c r="U6" s="33">
        <f>'Summary by project'!U6-'Summary by project prev'!U6</f>
        <v>0</v>
      </c>
      <c r="V6" s="33">
        <f>'Summary by project'!V6-'Summary by project prev'!V6</f>
        <v>0</v>
      </c>
      <c r="W6" s="33">
        <f>'Summary by project'!W6-'Summary by project prev'!W6</f>
        <v>0</v>
      </c>
      <c r="X6" s="33">
        <f>'Summary by project'!X6-'Summary by project prev'!X6</f>
        <v>0</v>
      </c>
      <c r="Y6" s="33">
        <f>'Summary by project'!Y6-'Summary by project prev'!Y6</f>
        <v>0</v>
      </c>
      <c r="Z6" s="33">
        <f>'Summary by project'!Z6-'Summary by project prev'!Z6</f>
        <v>0</v>
      </c>
      <c r="AA6" s="33">
        <f>'Summary by project'!AA6-'Summary by project prev'!AA6</f>
        <v>0</v>
      </c>
      <c r="AB6" s="33">
        <f>'Summary by project'!AB6-'Summary by project prev'!AB6</f>
        <v>0</v>
      </c>
      <c r="AC6" s="33">
        <f>'Summary by project'!AC6-'Summary by project prev'!AC6</f>
        <v>0</v>
      </c>
      <c r="AD6" s="33">
        <f>'Summary by project'!AD6-'Summary by project prev'!AD6</f>
        <v>0</v>
      </c>
      <c r="AE6" s="33">
        <f>'Summary by project'!AE6-'Summary by project prev'!AE6</f>
        <v>0</v>
      </c>
      <c r="AF6" s="33">
        <f>'Summary by project'!AF6-'Summary by project prev'!AF6</f>
        <v>0</v>
      </c>
      <c r="AG6" s="230"/>
    </row>
    <row r="7" spans="1:33" s="33" customFormat="1" x14ac:dyDescent="0.25">
      <c r="A7" s="104" t="s">
        <v>47</v>
      </c>
      <c r="B7" s="105"/>
      <c r="C7" s="105"/>
      <c r="D7" s="33">
        <f>'Summary by project'!D7-'Summary by project prev'!D7</f>
        <v>0</v>
      </c>
      <c r="E7" s="33">
        <f>'Summary by project'!E7-'Summary by project prev'!E7</f>
        <v>0</v>
      </c>
      <c r="F7" s="33">
        <f>'Summary by project'!F7-'Summary by project prev'!F7</f>
        <v>0</v>
      </c>
      <c r="G7" s="33">
        <f>'Summary by project'!G7-'Summary by project prev'!G7</f>
        <v>0</v>
      </c>
      <c r="H7" s="33">
        <f>'Summary by project'!H7-'Summary by project prev'!H7</f>
        <v>0</v>
      </c>
      <c r="I7" s="33">
        <f>'Summary by project'!I7-'Summary by project prev'!I7</f>
        <v>0</v>
      </c>
      <c r="J7" s="33">
        <f>'Summary by project'!J7-'Summary by project prev'!J7</f>
        <v>0</v>
      </c>
      <c r="K7" s="33">
        <f>'Summary by project'!K7-'Summary by project prev'!K7</f>
        <v>0</v>
      </c>
      <c r="L7" s="33">
        <f>'Summary by project'!L7-'Summary by project prev'!L7</f>
        <v>0</v>
      </c>
      <c r="M7" s="33">
        <f>'Summary by project'!M7-'Summary by project prev'!M7</f>
        <v>0</v>
      </c>
      <c r="N7" s="33">
        <f>'Summary by project'!N7-'Summary by project prev'!N7</f>
        <v>0</v>
      </c>
      <c r="O7" s="33">
        <f>'Summary by project'!O7-'Summary by project prev'!O7</f>
        <v>0</v>
      </c>
      <c r="P7" s="33">
        <f>'Summary by project'!P7-'Summary by project prev'!P7</f>
        <v>0</v>
      </c>
      <c r="Q7" s="33">
        <f>'Summary by project'!Q7-'Summary by project prev'!Q7</f>
        <v>0</v>
      </c>
      <c r="R7" s="33">
        <f>'Summary by project'!R7-'Summary by project prev'!R7</f>
        <v>0</v>
      </c>
      <c r="S7" s="33">
        <f>'Summary by project'!S7-'Summary by project prev'!S7</f>
        <v>0</v>
      </c>
      <c r="T7" s="33">
        <f>'Summary by project'!T7-'Summary by project prev'!T7</f>
        <v>0</v>
      </c>
      <c r="U7" s="33">
        <f>'Summary by project'!U7-'Summary by project prev'!U7</f>
        <v>0</v>
      </c>
      <c r="V7" s="33">
        <f>'Summary by project'!V7-'Summary by project prev'!V7</f>
        <v>0</v>
      </c>
      <c r="W7" s="33">
        <f>'Summary by project'!W7-'Summary by project prev'!W7</f>
        <v>0</v>
      </c>
      <c r="X7" s="33">
        <f>'Summary by project'!X7-'Summary by project prev'!X7</f>
        <v>0</v>
      </c>
      <c r="Y7" s="33">
        <f>'Summary by project'!Y7-'Summary by project prev'!Y7</f>
        <v>0</v>
      </c>
      <c r="Z7" s="33">
        <f>'Summary by project'!Z7-'Summary by project prev'!Z7</f>
        <v>0</v>
      </c>
      <c r="AA7" s="33">
        <f>'Summary by project'!AA7-'Summary by project prev'!AA7</f>
        <v>0</v>
      </c>
      <c r="AB7" s="33">
        <f>'Summary by project'!AB7-'Summary by project prev'!AB7</f>
        <v>0</v>
      </c>
      <c r="AC7" s="33">
        <f>'Summary by project'!AC7-'Summary by project prev'!AC7</f>
        <v>0</v>
      </c>
      <c r="AD7" s="33">
        <f>'Summary by project'!AD7-'Summary by project prev'!AD7</f>
        <v>0</v>
      </c>
      <c r="AE7" s="33">
        <f>'Summary by project'!AE7-'Summary by project prev'!AE7</f>
        <v>0</v>
      </c>
      <c r="AF7" s="33">
        <f>'Summary by project'!AF7-'Summary by project prev'!AF7</f>
        <v>0</v>
      </c>
      <c r="AG7" s="230"/>
    </row>
    <row r="8" spans="1:33" x14ac:dyDescent="0.25">
      <c r="A8" s="326" t="s">
        <v>437</v>
      </c>
      <c r="B8" s="102" t="s">
        <v>4</v>
      </c>
      <c r="C8" s="102" t="s">
        <v>2</v>
      </c>
      <c r="D8" s="33">
        <f>'Summary by project'!D8-'Summary by project prev'!D8</f>
        <v>0</v>
      </c>
      <c r="E8" s="32">
        <f>'Summary by project'!E8-'Summary by project prev'!E8</f>
        <v>0</v>
      </c>
      <c r="F8" s="32">
        <f>'Summary by project'!F8-'Summary by project prev'!F8</f>
        <v>0</v>
      </c>
      <c r="G8" s="32">
        <f>'Summary by project'!G8-'Summary by project prev'!G8</f>
        <v>0</v>
      </c>
      <c r="H8" s="33">
        <f>'Summary by project'!H8-'Summary by project prev'!H8</f>
        <v>0</v>
      </c>
      <c r="I8" s="32">
        <f>'Summary by project'!I8-'Summary by project prev'!I8</f>
        <v>0</v>
      </c>
      <c r="J8" s="32">
        <f>'Summary by project'!J8-'Summary by project prev'!J8</f>
        <v>0</v>
      </c>
      <c r="K8" s="33">
        <f>'Summary by project'!K8-'Summary by project prev'!K8</f>
        <v>0</v>
      </c>
      <c r="L8" s="32">
        <f>'Summary by project'!L8-'Summary by project prev'!L8</f>
        <v>0</v>
      </c>
      <c r="M8" s="32">
        <f>'Summary by project'!M8-'Summary by project prev'!M8</f>
        <v>0</v>
      </c>
      <c r="N8" s="33">
        <f>'Summary by project'!N8-'Summary by project prev'!N8</f>
        <v>0</v>
      </c>
      <c r="O8" s="33">
        <f>'Summary by project'!O8-'Summary by project prev'!O8</f>
        <v>0</v>
      </c>
      <c r="P8" s="33">
        <f>'Summary by project'!P8-'Summary by project prev'!P8</f>
        <v>0</v>
      </c>
      <c r="Q8" s="32">
        <f>'Summary by project'!Q8-'Summary by project prev'!Q8</f>
        <v>0</v>
      </c>
      <c r="R8" s="33">
        <f>'Summary by project'!R8-'Summary by project prev'!R8</f>
        <v>0</v>
      </c>
      <c r="S8" s="32">
        <f>'Summary by project'!S8-'Summary by project prev'!S8</f>
        <v>0</v>
      </c>
      <c r="T8" s="32">
        <f>'Summary by project'!T8-'Summary by project prev'!T8</f>
        <v>0</v>
      </c>
      <c r="U8" s="32">
        <f>'Summary by project'!U8-'Summary by project prev'!U8</f>
        <v>0</v>
      </c>
      <c r="V8" s="33">
        <f>'Summary by project'!V8-'Summary by project prev'!V8</f>
        <v>0</v>
      </c>
      <c r="W8" s="32">
        <f>'Summary by project'!W8-'Summary by project prev'!W8</f>
        <v>0</v>
      </c>
      <c r="X8" s="33">
        <f>'Summary by project'!X8-'Summary by project prev'!X8</f>
        <v>0</v>
      </c>
      <c r="Y8" s="32">
        <f>'Summary by project'!Y8-'Summary by project prev'!Y8</f>
        <v>0</v>
      </c>
      <c r="Z8" s="32">
        <f>'Summary by project'!Z8-'Summary by project prev'!Z8</f>
        <v>0</v>
      </c>
      <c r="AA8" s="32">
        <f>'Summary by project'!AA8-'Summary by project prev'!AA8</f>
        <v>0</v>
      </c>
      <c r="AB8" s="32">
        <f>'Summary by project'!AB8-'Summary by project prev'!AB8</f>
        <v>0</v>
      </c>
      <c r="AC8" s="33">
        <f>'Summary by project'!AC8-'Summary by project prev'!AC8</f>
        <v>0</v>
      </c>
      <c r="AD8" s="33">
        <f>'Summary by project'!AD8-'Summary by project prev'!AD8</f>
        <v>0</v>
      </c>
      <c r="AE8" s="32">
        <f>'Summary by project'!AE8-'Summary by project prev'!AE8</f>
        <v>0</v>
      </c>
      <c r="AF8" s="32">
        <f>'Summary by project'!AF8-'Summary by project prev'!AF8</f>
        <v>0</v>
      </c>
      <c r="AG8" s="230"/>
    </row>
    <row r="9" spans="1:33" x14ac:dyDescent="0.25">
      <c r="A9" s="326" t="s">
        <v>5</v>
      </c>
      <c r="B9" s="102" t="s">
        <v>6</v>
      </c>
      <c r="C9" s="102" t="s">
        <v>2</v>
      </c>
      <c r="D9" s="33">
        <f>'Summary by project'!D9-'Summary by project prev'!D9</f>
        <v>0</v>
      </c>
      <c r="E9" s="32">
        <f>'Summary by project'!E9-'Summary by project prev'!E9</f>
        <v>0</v>
      </c>
      <c r="F9" s="32">
        <f>'Summary by project'!F9-'Summary by project prev'!F9</f>
        <v>0</v>
      </c>
      <c r="G9" s="32">
        <f>'Summary by project'!G9-'Summary by project prev'!G9</f>
        <v>0</v>
      </c>
      <c r="H9" s="33">
        <f>'Summary by project'!H9-'Summary by project prev'!H9</f>
        <v>0</v>
      </c>
      <c r="I9" s="32">
        <f>'Summary by project'!I9-'Summary by project prev'!I9</f>
        <v>0</v>
      </c>
      <c r="J9" s="32">
        <f>'Summary by project'!J9-'Summary by project prev'!J9</f>
        <v>0</v>
      </c>
      <c r="K9" s="33">
        <f>'Summary by project'!K9-'Summary by project prev'!K9</f>
        <v>0</v>
      </c>
      <c r="L9" s="32">
        <f>'Summary by project'!L9-'Summary by project prev'!L9</f>
        <v>0</v>
      </c>
      <c r="M9" s="32">
        <f>'Summary by project'!M9-'Summary by project prev'!M9</f>
        <v>0</v>
      </c>
      <c r="N9" s="33">
        <f>'Summary by project'!N9-'Summary by project prev'!N9</f>
        <v>0</v>
      </c>
      <c r="O9" s="33">
        <f>'Summary by project'!O9-'Summary by project prev'!O9</f>
        <v>0</v>
      </c>
      <c r="P9" s="33">
        <f>'Summary by project'!P9-'Summary by project prev'!P9</f>
        <v>0</v>
      </c>
      <c r="Q9" s="32">
        <f>'Summary by project'!Q9-'Summary by project prev'!Q9</f>
        <v>0</v>
      </c>
      <c r="R9" s="33">
        <f>'Summary by project'!R9-'Summary by project prev'!R9</f>
        <v>0</v>
      </c>
      <c r="S9" s="32">
        <f>'Summary by project'!S9-'Summary by project prev'!S9</f>
        <v>0</v>
      </c>
      <c r="T9" s="32">
        <f>'Summary by project'!T9-'Summary by project prev'!T9</f>
        <v>0</v>
      </c>
      <c r="U9" s="32">
        <f>'Summary by project'!U9-'Summary by project prev'!U9</f>
        <v>0</v>
      </c>
      <c r="V9" s="33">
        <f>'Summary by project'!V9-'Summary by project prev'!V9</f>
        <v>0</v>
      </c>
      <c r="W9" s="32">
        <f>'Summary by project'!W9-'Summary by project prev'!W9</f>
        <v>0</v>
      </c>
      <c r="X9" s="33">
        <f>'Summary by project'!X9-'Summary by project prev'!X9</f>
        <v>0</v>
      </c>
      <c r="Y9" s="32">
        <f>'Summary by project'!Y9-'Summary by project prev'!Y9</f>
        <v>0</v>
      </c>
      <c r="Z9" s="32">
        <f>'Summary by project'!Z9-'Summary by project prev'!Z9</f>
        <v>0</v>
      </c>
      <c r="AA9" s="32">
        <f>'Summary by project'!AA9-'Summary by project prev'!AA9</f>
        <v>0</v>
      </c>
      <c r="AB9" s="32">
        <f>'Summary by project'!AB9-'Summary by project prev'!AB9</f>
        <v>0</v>
      </c>
      <c r="AC9" s="33">
        <f>'Summary by project'!AC9-'Summary by project prev'!AC9</f>
        <v>0</v>
      </c>
      <c r="AD9" s="33">
        <f>'Summary by project'!AD9-'Summary by project prev'!AD9</f>
        <v>0</v>
      </c>
      <c r="AE9" s="32">
        <f>'Summary by project'!AE9-'Summary by project prev'!AE9</f>
        <v>0</v>
      </c>
      <c r="AF9" s="32">
        <f>'Summary by project'!AF9-'Summary by project prev'!AF9</f>
        <v>0</v>
      </c>
      <c r="AG9" s="230"/>
    </row>
    <row r="10" spans="1:33" x14ac:dyDescent="0.25">
      <c r="A10" s="326" t="s">
        <v>7</v>
      </c>
      <c r="B10" s="102" t="s">
        <v>8</v>
      </c>
      <c r="C10" s="102" t="s">
        <v>2</v>
      </c>
      <c r="D10" s="33">
        <f>'Summary by project'!D10-'Summary by project prev'!D10</f>
        <v>0</v>
      </c>
      <c r="E10" s="32">
        <f>'Summary by project'!E10-'Summary by project prev'!E10</f>
        <v>0</v>
      </c>
      <c r="F10" s="32">
        <f>'Summary by project'!F10-'Summary by project prev'!F10</f>
        <v>0</v>
      </c>
      <c r="G10" s="32">
        <f>'Summary by project'!G10-'Summary by project prev'!G10</f>
        <v>0</v>
      </c>
      <c r="H10" s="33">
        <f>'Summary by project'!H10-'Summary by project prev'!H10</f>
        <v>0</v>
      </c>
      <c r="I10" s="32">
        <f>'Summary by project'!I10-'Summary by project prev'!I10</f>
        <v>0</v>
      </c>
      <c r="J10" s="32">
        <f>'Summary by project'!J10-'Summary by project prev'!J10</f>
        <v>0</v>
      </c>
      <c r="K10" s="33">
        <f>'Summary by project'!K10-'Summary by project prev'!K10</f>
        <v>0</v>
      </c>
      <c r="L10" s="32">
        <f>'Summary by project'!L10-'Summary by project prev'!L10</f>
        <v>0</v>
      </c>
      <c r="M10" s="32">
        <f>'Summary by project'!M10-'Summary by project prev'!M10</f>
        <v>0</v>
      </c>
      <c r="N10" s="33">
        <f>'Summary by project'!N10-'Summary by project prev'!N10</f>
        <v>0</v>
      </c>
      <c r="O10" s="33">
        <f>'Summary by project'!O10-'Summary by project prev'!O10</f>
        <v>0</v>
      </c>
      <c r="P10" s="33">
        <f>'Summary by project'!P10-'Summary by project prev'!P10</f>
        <v>0</v>
      </c>
      <c r="Q10" s="32">
        <f>'Summary by project'!Q10-'Summary by project prev'!Q10</f>
        <v>0</v>
      </c>
      <c r="R10" s="33">
        <f>'Summary by project'!R10-'Summary by project prev'!R10</f>
        <v>0</v>
      </c>
      <c r="S10" s="32">
        <f>'Summary by project'!S10-'Summary by project prev'!S10</f>
        <v>0</v>
      </c>
      <c r="T10" s="32">
        <f>'Summary by project'!T10-'Summary by project prev'!T10</f>
        <v>0</v>
      </c>
      <c r="U10" s="32">
        <f>'Summary by project'!U10-'Summary by project prev'!U10</f>
        <v>0</v>
      </c>
      <c r="V10" s="33">
        <f>'Summary by project'!V10-'Summary by project prev'!V10</f>
        <v>0</v>
      </c>
      <c r="W10" s="32">
        <f>'Summary by project'!W10-'Summary by project prev'!W10</f>
        <v>0</v>
      </c>
      <c r="X10" s="33">
        <f>'Summary by project'!X10-'Summary by project prev'!X10</f>
        <v>0</v>
      </c>
      <c r="Y10" s="32">
        <f>'Summary by project'!Y10-'Summary by project prev'!Y10</f>
        <v>0</v>
      </c>
      <c r="Z10" s="32">
        <f>'Summary by project'!Z10-'Summary by project prev'!Z10</f>
        <v>0</v>
      </c>
      <c r="AA10" s="32">
        <f>'Summary by project'!AA10-'Summary by project prev'!AA10</f>
        <v>0</v>
      </c>
      <c r="AB10" s="32">
        <f>'Summary by project'!AB10-'Summary by project prev'!AB10</f>
        <v>0</v>
      </c>
      <c r="AC10" s="33">
        <f>'Summary by project'!AC10-'Summary by project prev'!AC10</f>
        <v>0</v>
      </c>
      <c r="AD10" s="33">
        <f>'Summary by project'!AD10-'Summary by project prev'!AD10</f>
        <v>0</v>
      </c>
      <c r="AE10" s="32">
        <f>'Summary by project'!AE10-'Summary by project prev'!AE10</f>
        <v>0</v>
      </c>
      <c r="AF10" s="32">
        <f>'Summary by project'!AF10-'Summary by project prev'!AF10</f>
        <v>0</v>
      </c>
      <c r="AG10" s="230"/>
    </row>
    <row r="11" spans="1:33" x14ac:dyDescent="0.25">
      <c r="A11" s="326" t="s">
        <v>9</v>
      </c>
      <c r="B11" s="102" t="s">
        <v>10</v>
      </c>
      <c r="C11" s="102" t="s">
        <v>2</v>
      </c>
      <c r="D11" s="33">
        <f>'Summary by project'!D11-'Summary by project prev'!D11</f>
        <v>0</v>
      </c>
      <c r="E11" s="32">
        <f>'Summary by project'!E11-'Summary by project prev'!E11</f>
        <v>0</v>
      </c>
      <c r="F11" s="32">
        <f>'Summary by project'!F11-'Summary by project prev'!F11</f>
        <v>0</v>
      </c>
      <c r="G11" s="32">
        <f>'Summary by project'!G11-'Summary by project prev'!G11</f>
        <v>0</v>
      </c>
      <c r="H11" s="33">
        <f>'Summary by project'!H11-'Summary by project prev'!H11</f>
        <v>0</v>
      </c>
      <c r="I11" s="32">
        <f>'Summary by project'!I11-'Summary by project prev'!I11</f>
        <v>0</v>
      </c>
      <c r="J11" s="32">
        <f>'Summary by project'!J11-'Summary by project prev'!J11</f>
        <v>0</v>
      </c>
      <c r="K11" s="33">
        <f>'Summary by project'!K11-'Summary by project prev'!K11</f>
        <v>0</v>
      </c>
      <c r="L11" s="32">
        <f>'Summary by project'!L11-'Summary by project prev'!L11</f>
        <v>0</v>
      </c>
      <c r="M11" s="32">
        <f>'Summary by project'!M11-'Summary by project prev'!M11</f>
        <v>0</v>
      </c>
      <c r="N11" s="33">
        <f>'Summary by project'!N11-'Summary by project prev'!N11</f>
        <v>0</v>
      </c>
      <c r="O11" s="33">
        <f>'Summary by project'!O11-'Summary by project prev'!O11</f>
        <v>0</v>
      </c>
      <c r="P11" s="33">
        <f>'Summary by project'!P11-'Summary by project prev'!P11</f>
        <v>0</v>
      </c>
      <c r="Q11" s="32">
        <f>'Summary by project'!Q11-'Summary by project prev'!Q11</f>
        <v>0</v>
      </c>
      <c r="R11" s="33">
        <f>'Summary by project'!R11-'Summary by project prev'!R11</f>
        <v>0</v>
      </c>
      <c r="S11" s="32">
        <f>'Summary by project'!S11-'Summary by project prev'!S11</f>
        <v>0</v>
      </c>
      <c r="T11" s="32">
        <f>'Summary by project'!T11-'Summary by project prev'!T11</f>
        <v>0</v>
      </c>
      <c r="U11" s="32">
        <f>'Summary by project'!U11-'Summary by project prev'!U11</f>
        <v>0</v>
      </c>
      <c r="V11" s="33">
        <f>'Summary by project'!V11-'Summary by project prev'!V11</f>
        <v>0</v>
      </c>
      <c r="W11" s="32">
        <f>'Summary by project'!W11-'Summary by project prev'!W11</f>
        <v>0</v>
      </c>
      <c r="X11" s="33">
        <f>'Summary by project'!X11-'Summary by project prev'!X11</f>
        <v>0</v>
      </c>
      <c r="Y11" s="32">
        <f>'Summary by project'!Y11-'Summary by project prev'!Y11</f>
        <v>0</v>
      </c>
      <c r="Z11" s="32">
        <f>'Summary by project'!Z11-'Summary by project prev'!Z11</f>
        <v>0</v>
      </c>
      <c r="AA11" s="32">
        <f>'Summary by project'!AA11-'Summary by project prev'!AA11</f>
        <v>0</v>
      </c>
      <c r="AB11" s="32">
        <f>'Summary by project'!AB11-'Summary by project prev'!AB11</f>
        <v>0</v>
      </c>
      <c r="AC11" s="33">
        <f>'Summary by project'!AC11-'Summary by project prev'!AC11</f>
        <v>0</v>
      </c>
      <c r="AD11" s="33">
        <f>'Summary by project'!AD11-'Summary by project prev'!AD11</f>
        <v>0</v>
      </c>
      <c r="AE11" s="32">
        <f>'Summary by project'!AE11-'Summary by project prev'!AE11</f>
        <v>0</v>
      </c>
      <c r="AF11" s="32">
        <f>'Summary by project'!AF11-'Summary by project prev'!AF11</f>
        <v>0</v>
      </c>
      <c r="AG11" s="230"/>
    </row>
    <row r="12" spans="1:33" x14ac:dyDescent="0.25">
      <c r="A12" s="326" t="s">
        <v>11</v>
      </c>
      <c r="B12" s="102" t="s">
        <v>12</v>
      </c>
      <c r="C12" s="102" t="s">
        <v>2</v>
      </c>
      <c r="D12" s="33">
        <f>'Summary by project'!D12-'Summary by project prev'!D12</f>
        <v>0</v>
      </c>
      <c r="E12" s="32">
        <f>'Summary by project'!E12-'Summary by project prev'!E12</f>
        <v>0</v>
      </c>
      <c r="F12" s="32">
        <f>'Summary by project'!F12-'Summary by project prev'!F12</f>
        <v>0</v>
      </c>
      <c r="G12" s="32">
        <f>'Summary by project'!G12-'Summary by project prev'!G12</f>
        <v>0</v>
      </c>
      <c r="H12" s="33">
        <f>'Summary by project'!H12-'Summary by project prev'!H12</f>
        <v>0</v>
      </c>
      <c r="I12" s="32">
        <f>'Summary by project'!I12-'Summary by project prev'!I12</f>
        <v>0</v>
      </c>
      <c r="J12" s="32">
        <f>'Summary by project'!J12-'Summary by project prev'!J12</f>
        <v>0</v>
      </c>
      <c r="K12" s="33">
        <f>'Summary by project'!K12-'Summary by project prev'!K12</f>
        <v>0</v>
      </c>
      <c r="L12" s="32">
        <f>'Summary by project'!L12-'Summary by project prev'!L12</f>
        <v>0</v>
      </c>
      <c r="M12" s="32">
        <f>'Summary by project'!M12-'Summary by project prev'!M12</f>
        <v>0</v>
      </c>
      <c r="N12" s="33">
        <f>'Summary by project'!N12-'Summary by project prev'!N12</f>
        <v>0</v>
      </c>
      <c r="O12" s="33">
        <f>'Summary by project'!O12-'Summary by project prev'!O12</f>
        <v>0</v>
      </c>
      <c r="P12" s="33">
        <f>'Summary by project'!P12-'Summary by project prev'!P12</f>
        <v>0</v>
      </c>
      <c r="Q12" s="32">
        <f>'Summary by project'!Q12-'Summary by project prev'!Q12</f>
        <v>0</v>
      </c>
      <c r="R12" s="33">
        <f>'Summary by project'!R12-'Summary by project prev'!R12</f>
        <v>0</v>
      </c>
      <c r="S12" s="32">
        <f>'Summary by project'!S12-'Summary by project prev'!S12</f>
        <v>0</v>
      </c>
      <c r="T12" s="32">
        <f>'Summary by project'!T12-'Summary by project prev'!T12</f>
        <v>0</v>
      </c>
      <c r="U12" s="32">
        <f>'Summary by project'!U12-'Summary by project prev'!U12</f>
        <v>0</v>
      </c>
      <c r="V12" s="33">
        <f>'Summary by project'!V12-'Summary by project prev'!V12</f>
        <v>0</v>
      </c>
      <c r="W12" s="32">
        <f>'Summary by project'!W12-'Summary by project prev'!W12</f>
        <v>0</v>
      </c>
      <c r="X12" s="33">
        <f>'Summary by project'!X12-'Summary by project prev'!X12</f>
        <v>0</v>
      </c>
      <c r="Y12" s="32">
        <f>'Summary by project'!Y12-'Summary by project prev'!Y12</f>
        <v>0</v>
      </c>
      <c r="Z12" s="32">
        <f>'Summary by project'!Z12-'Summary by project prev'!Z12</f>
        <v>0</v>
      </c>
      <c r="AA12" s="32">
        <f>'Summary by project'!AA12-'Summary by project prev'!AA12</f>
        <v>0</v>
      </c>
      <c r="AB12" s="32">
        <f>'Summary by project'!AB12-'Summary by project prev'!AB12</f>
        <v>0</v>
      </c>
      <c r="AC12" s="33">
        <f>'Summary by project'!AC12-'Summary by project prev'!AC12</f>
        <v>0</v>
      </c>
      <c r="AD12" s="33">
        <f>'Summary by project'!AD12-'Summary by project prev'!AD12</f>
        <v>0</v>
      </c>
      <c r="AE12" s="32">
        <f>'Summary by project'!AE12-'Summary by project prev'!AE12</f>
        <v>0</v>
      </c>
      <c r="AF12" s="32">
        <f>'Summary by project'!AF12-'Summary by project prev'!AF12</f>
        <v>0</v>
      </c>
      <c r="AG12" s="230"/>
    </row>
    <row r="13" spans="1:33" x14ac:dyDescent="0.25">
      <c r="A13" s="326" t="s">
        <v>13</v>
      </c>
      <c r="B13" s="102" t="s">
        <v>14</v>
      </c>
      <c r="C13" s="102" t="s">
        <v>2</v>
      </c>
      <c r="D13" s="33">
        <f>'Summary by project'!D13-'Summary by project prev'!D13</f>
        <v>0</v>
      </c>
      <c r="E13" s="32">
        <f>'Summary by project'!E13-'Summary by project prev'!E13</f>
        <v>0</v>
      </c>
      <c r="F13" s="32">
        <f>'Summary by project'!F13-'Summary by project prev'!F13</f>
        <v>0</v>
      </c>
      <c r="G13" s="32">
        <f>'Summary by project'!G13-'Summary by project prev'!G13</f>
        <v>0</v>
      </c>
      <c r="H13" s="33">
        <f>'Summary by project'!H13-'Summary by project prev'!H13</f>
        <v>0</v>
      </c>
      <c r="I13" s="32">
        <f>'Summary by project'!I13-'Summary by project prev'!I13</f>
        <v>0</v>
      </c>
      <c r="J13" s="32">
        <f>'Summary by project'!J13-'Summary by project prev'!J13</f>
        <v>0</v>
      </c>
      <c r="K13" s="33">
        <f>'Summary by project'!K13-'Summary by project prev'!K13</f>
        <v>0</v>
      </c>
      <c r="L13" s="32">
        <f>'Summary by project'!L13-'Summary by project prev'!L13</f>
        <v>0</v>
      </c>
      <c r="M13" s="32">
        <f>'Summary by project'!M13-'Summary by project prev'!M13</f>
        <v>0</v>
      </c>
      <c r="N13" s="33">
        <f>'Summary by project'!N13-'Summary by project prev'!N13</f>
        <v>0</v>
      </c>
      <c r="O13" s="33">
        <f>'Summary by project'!O13-'Summary by project prev'!O13</f>
        <v>0</v>
      </c>
      <c r="P13" s="33">
        <f>'Summary by project'!P13-'Summary by project prev'!P13</f>
        <v>0</v>
      </c>
      <c r="Q13" s="32">
        <f>'Summary by project'!Q13-'Summary by project prev'!Q13</f>
        <v>0</v>
      </c>
      <c r="R13" s="33">
        <f>'Summary by project'!R13-'Summary by project prev'!R13</f>
        <v>0</v>
      </c>
      <c r="S13" s="32">
        <f>'Summary by project'!S13-'Summary by project prev'!S13</f>
        <v>0</v>
      </c>
      <c r="T13" s="32">
        <f>'Summary by project'!T13-'Summary by project prev'!T13</f>
        <v>0</v>
      </c>
      <c r="U13" s="32">
        <f>'Summary by project'!U13-'Summary by project prev'!U13</f>
        <v>0</v>
      </c>
      <c r="V13" s="33">
        <f>'Summary by project'!V13-'Summary by project prev'!V13</f>
        <v>0</v>
      </c>
      <c r="W13" s="32">
        <f>'Summary by project'!W13-'Summary by project prev'!W13</f>
        <v>0</v>
      </c>
      <c r="X13" s="33">
        <f>'Summary by project'!X13-'Summary by project prev'!X13</f>
        <v>0</v>
      </c>
      <c r="Y13" s="32">
        <f>'Summary by project'!Y13-'Summary by project prev'!Y13</f>
        <v>0</v>
      </c>
      <c r="Z13" s="32">
        <f>'Summary by project'!Z13-'Summary by project prev'!Z13</f>
        <v>0</v>
      </c>
      <c r="AA13" s="32">
        <f>'Summary by project'!AA13-'Summary by project prev'!AA13</f>
        <v>0</v>
      </c>
      <c r="AB13" s="32">
        <f>'Summary by project'!AB13-'Summary by project prev'!AB13</f>
        <v>0</v>
      </c>
      <c r="AC13" s="33">
        <f>'Summary by project'!AC13-'Summary by project prev'!AC13</f>
        <v>0</v>
      </c>
      <c r="AD13" s="33">
        <f>'Summary by project'!AD13-'Summary by project prev'!AD13</f>
        <v>0</v>
      </c>
      <c r="AE13" s="32">
        <f>'Summary by project'!AE13-'Summary by project prev'!AE13</f>
        <v>0</v>
      </c>
      <c r="AF13" s="32">
        <f>'Summary by project'!AF13-'Summary by project prev'!AF13</f>
        <v>0</v>
      </c>
      <c r="AG13" s="230"/>
    </row>
    <row r="14" spans="1:33" x14ac:dyDescent="0.25">
      <c r="A14" s="326" t="s">
        <v>15</v>
      </c>
      <c r="B14" s="102" t="s">
        <v>16</v>
      </c>
      <c r="C14" s="102" t="s">
        <v>2</v>
      </c>
      <c r="D14" s="33">
        <f>'Summary by project'!D14-'Summary by project prev'!D14</f>
        <v>0</v>
      </c>
      <c r="E14" s="32">
        <f>'Summary by project'!E14-'Summary by project prev'!E14</f>
        <v>0</v>
      </c>
      <c r="F14" s="32">
        <f>'Summary by project'!F14-'Summary by project prev'!F14</f>
        <v>0</v>
      </c>
      <c r="G14" s="32">
        <f>'Summary by project'!G14-'Summary by project prev'!G14</f>
        <v>0</v>
      </c>
      <c r="H14" s="33">
        <f>'Summary by project'!H14-'Summary by project prev'!H14</f>
        <v>0</v>
      </c>
      <c r="I14" s="32">
        <f>'Summary by project'!I14-'Summary by project prev'!I14</f>
        <v>0</v>
      </c>
      <c r="J14" s="32">
        <f>'Summary by project'!J14-'Summary by project prev'!J14</f>
        <v>0</v>
      </c>
      <c r="K14" s="33">
        <f>'Summary by project'!K14-'Summary by project prev'!K14</f>
        <v>0</v>
      </c>
      <c r="L14" s="32">
        <f>'Summary by project'!L14-'Summary by project prev'!L14</f>
        <v>0</v>
      </c>
      <c r="M14" s="32">
        <f>'Summary by project'!M14-'Summary by project prev'!M14</f>
        <v>0</v>
      </c>
      <c r="N14" s="33">
        <f>'Summary by project'!N14-'Summary by project prev'!N14</f>
        <v>0</v>
      </c>
      <c r="O14" s="33">
        <f>'Summary by project'!O14-'Summary by project prev'!O14</f>
        <v>0</v>
      </c>
      <c r="P14" s="33">
        <f>'Summary by project'!P14-'Summary by project prev'!P14</f>
        <v>0</v>
      </c>
      <c r="Q14" s="32">
        <f>'Summary by project'!Q14-'Summary by project prev'!Q14</f>
        <v>0</v>
      </c>
      <c r="R14" s="33">
        <f>'Summary by project'!R14-'Summary by project prev'!R14</f>
        <v>0</v>
      </c>
      <c r="S14" s="32">
        <f>'Summary by project'!S14-'Summary by project prev'!S14</f>
        <v>0</v>
      </c>
      <c r="T14" s="32">
        <f>'Summary by project'!T14-'Summary by project prev'!T14</f>
        <v>0</v>
      </c>
      <c r="U14" s="32">
        <f>'Summary by project'!U14-'Summary by project prev'!U14</f>
        <v>0</v>
      </c>
      <c r="V14" s="33">
        <f>'Summary by project'!V14-'Summary by project prev'!V14</f>
        <v>0</v>
      </c>
      <c r="W14" s="32">
        <f>'Summary by project'!W14-'Summary by project prev'!W14</f>
        <v>0</v>
      </c>
      <c r="X14" s="33">
        <f>'Summary by project'!X14-'Summary by project prev'!X14</f>
        <v>0</v>
      </c>
      <c r="Y14" s="32">
        <f>'Summary by project'!Y14-'Summary by project prev'!Y14</f>
        <v>0</v>
      </c>
      <c r="Z14" s="32">
        <f>'Summary by project'!Z14-'Summary by project prev'!Z14</f>
        <v>0</v>
      </c>
      <c r="AA14" s="32">
        <f>'Summary by project'!AA14-'Summary by project prev'!AA14</f>
        <v>0</v>
      </c>
      <c r="AB14" s="32">
        <f>'Summary by project'!AB14-'Summary by project prev'!AB14</f>
        <v>0</v>
      </c>
      <c r="AC14" s="33">
        <f>'Summary by project'!AC14-'Summary by project prev'!AC14</f>
        <v>0</v>
      </c>
      <c r="AD14" s="33">
        <f>'Summary by project'!AD14-'Summary by project prev'!AD14</f>
        <v>0</v>
      </c>
      <c r="AE14" s="32">
        <f>'Summary by project'!AE14-'Summary by project prev'!AE14</f>
        <v>0</v>
      </c>
      <c r="AF14" s="32">
        <f>'Summary by project'!AF14-'Summary by project prev'!AF14</f>
        <v>0</v>
      </c>
      <c r="AG14" s="230"/>
    </row>
    <row r="15" spans="1:33" s="32" customFormat="1" x14ac:dyDescent="0.25">
      <c r="A15" s="326" t="s">
        <v>17</v>
      </c>
      <c r="B15" s="103" t="s">
        <v>18</v>
      </c>
      <c r="C15" s="103" t="s">
        <v>2</v>
      </c>
      <c r="D15" s="33">
        <f>'Summary by project'!D15-'Summary by project prev'!D15</f>
        <v>0</v>
      </c>
      <c r="E15" s="32">
        <f>'Summary by project'!E15-'Summary by project prev'!E15</f>
        <v>0</v>
      </c>
      <c r="F15" s="32">
        <f>'Summary by project'!F15-'Summary by project prev'!F15</f>
        <v>0</v>
      </c>
      <c r="G15" s="32">
        <f>'Summary by project'!G15-'Summary by project prev'!G15</f>
        <v>0</v>
      </c>
      <c r="H15" s="33">
        <f>'Summary by project'!H15-'Summary by project prev'!H15</f>
        <v>0</v>
      </c>
      <c r="I15" s="32">
        <f>'Summary by project'!I15-'Summary by project prev'!I15</f>
        <v>0</v>
      </c>
      <c r="J15" s="32">
        <f>'Summary by project'!J15-'Summary by project prev'!J15</f>
        <v>0</v>
      </c>
      <c r="K15" s="33">
        <f>'Summary by project'!K15-'Summary by project prev'!K15</f>
        <v>0</v>
      </c>
      <c r="L15" s="32">
        <f>'Summary by project'!L15-'Summary by project prev'!L15</f>
        <v>0</v>
      </c>
      <c r="M15" s="32">
        <f>'Summary by project'!M15-'Summary by project prev'!M15</f>
        <v>0</v>
      </c>
      <c r="N15" s="33">
        <f>'Summary by project'!N15-'Summary by project prev'!N15</f>
        <v>0</v>
      </c>
      <c r="O15" s="33">
        <f>'Summary by project'!O15-'Summary by project prev'!O15</f>
        <v>0</v>
      </c>
      <c r="P15" s="33">
        <f>'Summary by project'!P15-'Summary by project prev'!P15</f>
        <v>0</v>
      </c>
      <c r="Q15" s="32">
        <f>'Summary by project'!Q15-'Summary by project prev'!Q15</f>
        <v>0</v>
      </c>
      <c r="R15" s="33">
        <f>'Summary by project'!R15-'Summary by project prev'!R15</f>
        <v>0</v>
      </c>
      <c r="S15" s="32">
        <f>'Summary by project'!S15-'Summary by project prev'!S15</f>
        <v>0</v>
      </c>
      <c r="T15" s="32">
        <f>'Summary by project'!T15-'Summary by project prev'!T15</f>
        <v>0</v>
      </c>
      <c r="U15" s="32">
        <f>'Summary by project'!U15-'Summary by project prev'!U15</f>
        <v>0</v>
      </c>
      <c r="V15" s="33">
        <f>'Summary by project'!V15-'Summary by project prev'!V15</f>
        <v>0</v>
      </c>
      <c r="W15" s="32">
        <f>'Summary by project'!W15-'Summary by project prev'!W15</f>
        <v>0</v>
      </c>
      <c r="X15" s="33">
        <f>'Summary by project'!X15-'Summary by project prev'!X15</f>
        <v>0</v>
      </c>
      <c r="Y15" s="32">
        <f>'Summary by project'!Y15-'Summary by project prev'!Y15</f>
        <v>0</v>
      </c>
      <c r="Z15" s="32">
        <f>'Summary by project'!Z15-'Summary by project prev'!Z15</f>
        <v>0</v>
      </c>
      <c r="AA15" s="32">
        <f>'Summary by project'!AA15-'Summary by project prev'!AA15</f>
        <v>0</v>
      </c>
      <c r="AB15" s="32">
        <f>'Summary by project'!AB15-'Summary by project prev'!AB15</f>
        <v>0</v>
      </c>
      <c r="AC15" s="33">
        <f>'Summary by project'!AC15-'Summary by project prev'!AC15</f>
        <v>0</v>
      </c>
      <c r="AD15" s="33">
        <f>'Summary by project'!AD15-'Summary by project prev'!AD15</f>
        <v>0</v>
      </c>
      <c r="AE15" s="32">
        <f>'Summary by project'!AE15-'Summary by project prev'!AE15</f>
        <v>0</v>
      </c>
      <c r="AF15" s="32">
        <f>'Summary by project'!AF15-'Summary by project prev'!AF15</f>
        <v>0</v>
      </c>
      <c r="AG15" s="230"/>
    </row>
    <row r="16" spans="1:33" s="32" customFormat="1" x14ac:dyDescent="0.25">
      <c r="A16" s="326" t="s">
        <v>19</v>
      </c>
      <c r="B16" s="103" t="s">
        <v>20</v>
      </c>
      <c r="C16" s="103" t="s">
        <v>2</v>
      </c>
      <c r="D16" s="33">
        <f>'Summary by project'!D16-'Summary by project prev'!D16</f>
        <v>0</v>
      </c>
      <c r="E16" s="32">
        <f>'Summary by project'!E16-'Summary by project prev'!E16</f>
        <v>0</v>
      </c>
      <c r="F16" s="32">
        <f>'Summary by project'!F16-'Summary by project prev'!F16</f>
        <v>0</v>
      </c>
      <c r="G16" s="32">
        <f>'Summary by project'!G16-'Summary by project prev'!G16</f>
        <v>0</v>
      </c>
      <c r="H16" s="33">
        <f>'Summary by project'!H16-'Summary by project prev'!H16</f>
        <v>0</v>
      </c>
      <c r="I16" s="32">
        <f>'Summary by project'!I16-'Summary by project prev'!I16</f>
        <v>0</v>
      </c>
      <c r="J16" s="32">
        <f>'Summary by project'!J16-'Summary by project prev'!J16</f>
        <v>0</v>
      </c>
      <c r="K16" s="33">
        <f>'Summary by project'!K16-'Summary by project prev'!K16</f>
        <v>0</v>
      </c>
      <c r="L16" s="32">
        <f>'Summary by project'!L16-'Summary by project prev'!L16</f>
        <v>0</v>
      </c>
      <c r="M16" s="32">
        <f>'Summary by project'!M16-'Summary by project prev'!M16</f>
        <v>0</v>
      </c>
      <c r="N16" s="33">
        <f>'Summary by project'!N16-'Summary by project prev'!N16</f>
        <v>0</v>
      </c>
      <c r="O16" s="33">
        <f>'Summary by project'!O16-'Summary by project prev'!O16</f>
        <v>0</v>
      </c>
      <c r="P16" s="33">
        <f>'Summary by project'!P16-'Summary by project prev'!P16</f>
        <v>0</v>
      </c>
      <c r="Q16" s="32">
        <f>'Summary by project'!Q16-'Summary by project prev'!Q16</f>
        <v>0</v>
      </c>
      <c r="R16" s="33">
        <f>'Summary by project'!R16-'Summary by project prev'!R16</f>
        <v>0</v>
      </c>
      <c r="S16" s="32">
        <f>'Summary by project'!S16-'Summary by project prev'!S16</f>
        <v>0</v>
      </c>
      <c r="T16" s="32">
        <f>'Summary by project'!T16-'Summary by project prev'!T16</f>
        <v>0</v>
      </c>
      <c r="U16" s="32">
        <f>'Summary by project'!U16-'Summary by project prev'!U16</f>
        <v>0</v>
      </c>
      <c r="V16" s="33">
        <f>'Summary by project'!V16-'Summary by project prev'!V16</f>
        <v>0</v>
      </c>
      <c r="W16" s="32">
        <f>'Summary by project'!W16-'Summary by project prev'!W16</f>
        <v>0</v>
      </c>
      <c r="X16" s="33">
        <f>'Summary by project'!X16-'Summary by project prev'!X16</f>
        <v>0</v>
      </c>
      <c r="Y16" s="32">
        <f>'Summary by project'!Y16-'Summary by project prev'!Y16</f>
        <v>0</v>
      </c>
      <c r="Z16" s="32">
        <f>'Summary by project'!Z16-'Summary by project prev'!Z16</f>
        <v>0</v>
      </c>
      <c r="AA16" s="32">
        <f>'Summary by project'!AA16-'Summary by project prev'!AA16</f>
        <v>0</v>
      </c>
      <c r="AB16" s="32">
        <f>'Summary by project'!AB16-'Summary by project prev'!AB16</f>
        <v>0</v>
      </c>
      <c r="AC16" s="33">
        <f>'Summary by project'!AC16-'Summary by project prev'!AC16</f>
        <v>0</v>
      </c>
      <c r="AD16" s="33">
        <f>'Summary by project'!AD16-'Summary by project prev'!AD16</f>
        <v>0</v>
      </c>
      <c r="AE16" s="32">
        <f>'Summary by project'!AE16-'Summary by project prev'!AE16</f>
        <v>0</v>
      </c>
      <c r="AF16" s="32">
        <f>'Summary by project'!AF16-'Summary by project prev'!AF16</f>
        <v>0</v>
      </c>
      <c r="AG16" s="230"/>
    </row>
    <row r="17" spans="1:33" s="32" customFormat="1" x14ac:dyDescent="0.25">
      <c r="A17" s="326" t="s">
        <v>21</v>
      </c>
      <c r="B17" s="103" t="s">
        <v>22</v>
      </c>
      <c r="C17" s="103" t="s">
        <v>2</v>
      </c>
      <c r="D17" s="33">
        <f>'Summary by project'!D17-'Summary by project prev'!D17</f>
        <v>0</v>
      </c>
      <c r="E17" s="32">
        <f>'Summary by project'!E17-'Summary by project prev'!E17</f>
        <v>0</v>
      </c>
      <c r="F17" s="32">
        <f>'Summary by project'!F17-'Summary by project prev'!F17</f>
        <v>0</v>
      </c>
      <c r="G17" s="32">
        <f>'Summary by project'!G17-'Summary by project prev'!G17</f>
        <v>0</v>
      </c>
      <c r="H17" s="33">
        <f>'Summary by project'!H17-'Summary by project prev'!H17</f>
        <v>0</v>
      </c>
      <c r="I17" s="32">
        <f>'Summary by project'!I17-'Summary by project prev'!I17</f>
        <v>0</v>
      </c>
      <c r="J17" s="32">
        <f>'Summary by project'!J17-'Summary by project prev'!J17</f>
        <v>0</v>
      </c>
      <c r="K17" s="33">
        <f>'Summary by project'!K17-'Summary by project prev'!K17</f>
        <v>0</v>
      </c>
      <c r="L17" s="32">
        <f>'Summary by project'!L17-'Summary by project prev'!L17</f>
        <v>0</v>
      </c>
      <c r="M17" s="32">
        <f>'Summary by project'!M17-'Summary by project prev'!M17</f>
        <v>0</v>
      </c>
      <c r="N17" s="33">
        <f>'Summary by project'!N17-'Summary by project prev'!N17</f>
        <v>0</v>
      </c>
      <c r="O17" s="33">
        <f>'Summary by project'!O17-'Summary by project prev'!O17</f>
        <v>0</v>
      </c>
      <c r="P17" s="33">
        <f>'Summary by project'!P17-'Summary by project prev'!P17</f>
        <v>0</v>
      </c>
      <c r="Q17" s="32">
        <f>'Summary by project'!Q17-'Summary by project prev'!Q17</f>
        <v>0</v>
      </c>
      <c r="R17" s="33">
        <f>'Summary by project'!R17-'Summary by project prev'!R17</f>
        <v>0</v>
      </c>
      <c r="S17" s="32">
        <f>'Summary by project'!S17-'Summary by project prev'!S17</f>
        <v>0</v>
      </c>
      <c r="T17" s="32">
        <f>'Summary by project'!T17-'Summary by project prev'!T17</f>
        <v>0</v>
      </c>
      <c r="U17" s="32">
        <f>'Summary by project'!U17-'Summary by project prev'!U17</f>
        <v>0</v>
      </c>
      <c r="V17" s="33">
        <f>'Summary by project'!V17-'Summary by project prev'!V17</f>
        <v>0</v>
      </c>
      <c r="W17" s="32">
        <f>'Summary by project'!W17-'Summary by project prev'!W17</f>
        <v>0</v>
      </c>
      <c r="X17" s="33">
        <f>'Summary by project'!X17-'Summary by project prev'!X17</f>
        <v>0</v>
      </c>
      <c r="Y17" s="32">
        <f>'Summary by project'!Y17-'Summary by project prev'!Y17</f>
        <v>0</v>
      </c>
      <c r="Z17" s="32">
        <f>'Summary by project'!Z17-'Summary by project prev'!Z17</f>
        <v>0</v>
      </c>
      <c r="AA17" s="32">
        <f>'Summary by project'!AA17-'Summary by project prev'!AA17</f>
        <v>0</v>
      </c>
      <c r="AB17" s="32">
        <f>'Summary by project'!AB17-'Summary by project prev'!AB17</f>
        <v>0</v>
      </c>
      <c r="AC17" s="33">
        <f>'Summary by project'!AC17-'Summary by project prev'!AC17</f>
        <v>0</v>
      </c>
      <c r="AD17" s="33">
        <f>'Summary by project'!AD17-'Summary by project prev'!AD17</f>
        <v>0</v>
      </c>
      <c r="AE17" s="32">
        <f>'Summary by project'!AE17-'Summary by project prev'!AE17</f>
        <v>0</v>
      </c>
      <c r="AF17" s="32">
        <f>'Summary by project'!AF17-'Summary by project prev'!AF17</f>
        <v>0</v>
      </c>
      <c r="AG17" s="230"/>
    </row>
    <row r="18" spans="1:33" s="32" customFormat="1" x14ac:dyDescent="0.25">
      <c r="A18" s="326" t="s">
        <v>23</v>
      </c>
      <c r="B18" s="103" t="s">
        <v>24</v>
      </c>
      <c r="C18" s="103" t="s">
        <v>2</v>
      </c>
      <c r="D18" s="33">
        <f>'Summary by project'!D18-'Summary by project prev'!D18</f>
        <v>0</v>
      </c>
      <c r="E18" s="32">
        <f>'Summary by project'!E18-'Summary by project prev'!E18</f>
        <v>0</v>
      </c>
      <c r="F18" s="32">
        <f>'Summary by project'!F18-'Summary by project prev'!F18</f>
        <v>0</v>
      </c>
      <c r="G18" s="32">
        <f>'Summary by project'!G18-'Summary by project prev'!G18</f>
        <v>0</v>
      </c>
      <c r="H18" s="33">
        <f>'Summary by project'!H18-'Summary by project prev'!H18</f>
        <v>0</v>
      </c>
      <c r="I18" s="32">
        <f>'Summary by project'!I18-'Summary by project prev'!I18</f>
        <v>0</v>
      </c>
      <c r="J18" s="32">
        <f>'Summary by project'!J18-'Summary by project prev'!J18</f>
        <v>0</v>
      </c>
      <c r="K18" s="33">
        <f>'Summary by project'!K18-'Summary by project prev'!K18</f>
        <v>0</v>
      </c>
      <c r="L18" s="32">
        <f>'Summary by project'!L18-'Summary by project prev'!L18</f>
        <v>0</v>
      </c>
      <c r="M18" s="32">
        <f>'Summary by project'!M18-'Summary by project prev'!M18</f>
        <v>0</v>
      </c>
      <c r="N18" s="33">
        <f>'Summary by project'!N18-'Summary by project prev'!N18</f>
        <v>0</v>
      </c>
      <c r="O18" s="33">
        <f>'Summary by project'!O18-'Summary by project prev'!O18</f>
        <v>0</v>
      </c>
      <c r="P18" s="33">
        <f>'Summary by project'!P18-'Summary by project prev'!P18</f>
        <v>0</v>
      </c>
      <c r="Q18" s="32">
        <f>'Summary by project'!Q18-'Summary by project prev'!Q18</f>
        <v>0</v>
      </c>
      <c r="R18" s="33">
        <f>'Summary by project'!R18-'Summary by project prev'!R18</f>
        <v>0</v>
      </c>
      <c r="S18" s="32">
        <f>'Summary by project'!S18-'Summary by project prev'!S18</f>
        <v>0</v>
      </c>
      <c r="T18" s="32">
        <f>'Summary by project'!T18-'Summary by project prev'!T18</f>
        <v>0</v>
      </c>
      <c r="U18" s="32">
        <f>'Summary by project'!U18-'Summary by project prev'!U18</f>
        <v>0</v>
      </c>
      <c r="V18" s="33">
        <f>'Summary by project'!V18-'Summary by project prev'!V18</f>
        <v>0</v>
      </c>
      <c r="W18" s="32">
        <f>'Summary by project'!W18-'Summary by project prev'!W18</f>
        <v>0</v>
      </c>
      <c r="X18" s="33">
        <f>'Summary by project'!X18-'Summary by project prev'!X18</f>
        <v>0</v>
      </c>
      <c r="Y18" s="32">
        <f>'Summary by project'!Y18-'Summary by project prev'!Y18</f>
        <v>0</v>
      </c>
      <c r="Z18" s="32">
        <f>'Summary by project'!Z18-'Summary by project prev'!Z18</f>
        <v>0</v>
      </c>
      <c r="AA18" s="32">
        <f>'Summary by project'!AA18-'Summary by project prev'!AA18</f>
        <v>0</v>
      </c>
      <c r="AB18" s="32">
        <f>'Summary by project'!AB18-'Summary by project prev'!AB18</f>
        <v>0</v>
      </c>
      <c r="AC18" s="33">
        <f>'Summary by project'!AC18-'Summary by project prev'!AC18</f>
        <v>0</v>
      </c>
      <c r="AD18" s="33">
        <f>'Summary by project'!AD18-'Summary by project prev'!AD18</f>
        <v>0</v>
      </c>
      <c r="AE18" s="32">
        <f>'Summary by project'!AE18-'Summary by project prev'!AE18</f>
        <v>0</v>
      </c>
      <c r="AF18" s="32">
        <f>'Summary by project'!AF18-'Summary by project prev'!AF18</f>
        <v>0</v>
      </c>
      <c r="AG18" s="230"/>
    </row>
    <row r="19" spans="1:33" s="32" customFormat="1" x14ac:dyDescent="0.25">
      <c r="A19" s="326" t="s">
        <v>392</v>
      </c>
      <c r="B19" s="103" t="s">
        <v>393</v>
      </c>
      <c r="C19" s="103" t="s">
        <v>3</v>
      </c>
      <c r="D19" s="33">
        <f>'Summary by project'!D19-'Summary by project prev'!D19</f>
        <v>0</v>
      </c>
      <c r="E19" s="32">
        <f>'Summary by project'!E19-'Summary by project prev'!E19</f>
        <v>0</v>
      </c>
      <c r="F19" s="32">
        <f>'Summary by project'!F19-'Summary by project prev'!F19</f>
        <v>0</v>
      </c>
      <c r="G19" s="32">
        <f>'Summary by project'!G19-'Summary by project prev'!G19</f>
        <v>0</v>
      </c>
      <c r="H19" s="33">
        <f>'Summary by project'!H19-'Summary by project prev'!H19</f>
        <v>0</v>
      </c>
      <c r="I19" s="32">
        <f>'Summary by project'!I19-'Summary by project prev'!I19</f>
        <v>0</v>
      </c>
      <c r="J19" s="32">
        <f>'Summary by project'!J19-'Summary by project prev'!J19</f>
        <v>0</v>
      </c>
      <c r="K19" s="33">
        <f>'Summary by project'!K19-'Summary by project prev'!K19</f>
        <v>0</v>
      </c>
      <c r="L19" s="32">
        <f>'Summary by project'!L19-'Summary by project prev'!L19</f>
        <v>0</v>
      </c>
      <c r="M19" s="32">
        <f>'Summary by project'!M19-'Summary by project prev'!M19</f>
        <v>0</v>
      </c>
      <c r="N19" s="33">
        <f>'Summary by project'!N19-'Summary by project prev'!N19</f>
        <v>0</v>
      </c>
      <c r="O19" s="33">
        <f>'Summary by project'!O19-'Summary by project prev'!O19</f>
        <v>0</v>
      </c>
      <c r="P19" s="33">
        <f>'Summary by project'!P19-'Summary by project prev'!P19</f>
        <v>0</v>
      </c>
      <c r="Q19" s="32">
        <f>'Summary by project'!Q19-'Summary by project prev'!Q19</f>
        <v>0</v>
      </c>
      <c r="R19" s="33">
        <f>'Summary by project'!R19-'Summary by project prev'!R19</f>
        <v>0</v>
      </c>
      <c r="S19" s="32">
        <f>'Summary by project'!S19-'Summary by project prev'!S19</f>
        <v>0</v>
      </c>
      <c r="T19" s="32">
        <f>'Summary by project'!T19-'Summary by project prev'!T19</f>
        <v>0</v>
      </c>
      <c r="U19" s="32">
        <f>'Summary by project'!U19-'Summary by project prev'!U19</f>
        <v>0</v>
      </c>
      <c r="V19" s="33">
        <f>'Summary by project'!V19-'Summary by project prev'!V19</f>
        <v>0</v>
      </c>
      <c r="W19" s="32">
        <f>'Summary by project'!W19-'Summary by project prev'!W19</f>
        <v>0</v>
      </c>
      <c r="X19" s="33">
        <f>'Summary by project'!X19-'Summary by project prev'!X19</f>
        <v>0</v>
      </c>
      <c r="Y19" s="32">
        <f>'Summary by project'!Y19-'Summary by project prev'!Y19</f>
        <v>0</v>
      </c>
      <c r="Z19" s="32">
        <f>'Summary by project'!Z19-'Summary by project prev'!Z19</f>
        <v>0</v>
      </c>
      <c r="AA19" s="32">
        <f>'Summary by project'!AA19-'Summary by project prev'!AA19</f>
        <v>0</v>
      </c>
      <c r="AB19" s="32">
        <f>'Summary by project'!AB19-'Summary by project prev'!AB19</f>
        <v>0</v>
      </c>
      <c r="AC19" s="33">
        <f>'Summary by project'!AC19-'Summary by project prev'!AC19</f>
        <v>0</v>
      </c>
      <c r="AD19" s="33">
        <f>'Summary by project'!AD19-'Summary by project prev'!AD19</f>
        <v>0</v>
      </c>
      <c r="AE19" s="32">
        <f>'Summary by project'!AE19-'Summary by project prev'!AE19</f>
        <v>0</v>
      </c>
      <c r="AF19" s="32">
        <f>'Summary by project'!AF19-'Summary by project prev'!AF19</f>
        <v>0</v>
      </c>
      <c r="AG19" s="230"/>
    </row>
    <row r="20" spans="1:33" s="32" customFormat="1" x14ac:dyDescent="0.25">
      <c r="A20" s="326" t="s">
        <v>31</v>
      </c>
      <c r="B20" s="103" t="s">
        <v>32</v>
      </c>
      <c r="C20" s="103" t="s">
        <v>3</v>
      </c>
      <c r="D20" s="33">
        <f>'Summary by project'!D20-'Summary by project prev'!D20</f>
        <v>0</v>
      </c>
      <c r="E20" s="32">
        <f>'Summary by project'!E20-'Summary by project prev'!E20</f>
        <v>0</v>
      </c>
      <c r="F20" s="32">
        <f>'Summary by project'!F20-'Summary by project prev'!F20</f>
        <v>0</v>
      </c>
      <c r="G20" s="32">
        <f>'Summary by project'!G20-'Summary by project prev'!G20</f>
        <v>0</v>
      </c>
      <c r="H20" s="33">
        <f>'Summary by project'!H20-'Summary by project prev'!H20</f>
        <v>0</v>
      </c>
      <c r="I20" s="32">
        <f>'Summary by project'!I20-'Summary by project prev'!I20</f>
        <v>0</v>
      </c>
      <c r="J20" s="32">
        <f>'Summary by project'!J20-'Summary by project prev'!J20</f>
        <v>0</v>
      </c>
      <c r="K20" s="33">
        <f>'Summary by project'!K20-'Summary by project prev'!K20</f>
        <v>0</v>
      </c>
      <c r="L20" s="32">
        <f>'Summary by project'!L20-'Summary by project prev'!L20</f>
        <v>0</v>
      </c>
      <c r="M20" s="32">
        <f>'Summary by project'!M20-'Summary by project prev'!M20</f>
        <v>0</v>
      </c>
      <c r="N20" s="33">
        <f>'Summary by project'!N20-'Summary by project prev'!N20</f>
        <v>0</v>
      </c>
      <c r="O20" s="33">
        <f>'Summary by project'!O20-'Summary by project prev'!O20</f>
        <v>0</v>
      </c>
      <c r="P20" s="33">
        <f>'Summary by project'!P20-'Summary by project prev'!P20</f>
        <v>0</v>
      </c>
      <c r="Q20" s="32">
        <f>'Summary by project'!Q20-'Summary by project prev'!Q20</f>
        <v>0</v>
      </c>
      <c r="R20" s="33">
        <f>'Summary by project'!R20-'Summary by project prev'!R20</f>
        <v>0</v>
      </c>
      <c r="S20" s="32">
        <f>'Summary by project'!S20-'Summary by project prev'!S20</f>
        <v>0</v>
      </c>
      <c r="T20" s="32">
        <f>'Summary by project'!T20-'Summary by project prev'!T20</f>
        <v>0</v>
      </c>
      <c r="U20" s="32">
        <f>'Summary by project'!U20-'Summary by project prev'!U20</f>
        <v>0</v>
      </c>
      <c r="V20" s="33">
        <f>'Summary by project'!V20-'Summary by project prev'!V20</f>
        <v>0</v>
      </c>
      <c r="W20" s="32">
        <f>'Summary by project'!W20-'Summary by project prev'!W20</f>
        <v>0</v>
      </c>
      <c r="X20" s="33">
        <f>'Summary by project'!X20-'Summary by project prev'!X20</f>
        <v>0</v>
      </c>
      <c r="Y20" s="32">
        <f>'Summary by project'!Y20-'Summary by project prev'!Y20</f>
        <v>0</v>
      </c>
      <c r="Z20" s="32">
        <f>'Summary by project'!Z20-'Summary by project prev'!Z20</f>
        <v>0</v>
      </c>
      <c r="AA20" s="32">
        <f>'Summary by project'!AA20-'Summary by project prev'!AA20</f>
        <v>0</v>
      </c>
      <c r="AB20" s="32">
        <f>'Summary by project'!AB20-'Summary by project prev'!AB20</f>
        <v>0</v>
      </c>
      <c r="AC20" s="33">
        <f>'Summary by project'!AC20-'Summary by project prev'!AC20</f>
        <v>0</v>
      </c>
      <c r="AD20" s="33">
        <f>'Summary by project'!AD20-'Summary by project prev'!AD20</f>
        <v>0</v>
      </c>
      <c r="AE20" s="32">
        <f>'Summary by project'!AE20-'Summary by project prev'!AE20</f>
        <v>0</v>
      </c>
      <c r="AF20" s="32">
        <f>'Summary by project'!AF20-'Summary by project prev'!AF20</f>
        <v>0</v>
      </c>
      <c r="AG20" s="230"/>
    </row>
    <row r="21" spans="1:33" s="32" customFormat="1" x14ac:dyDescent="0.25">
      <c r="A21" s="326" t="s">
        <v>33</v>
      </c>
      <c r="B21" s="103" t="s">
        <v>34</v>
      </c>
      <c r="C21" s="103" t="s">
        <v>3</v>
      </c>
      <c r="D21" s="33">
        <f>'Summary by project'!D21-'Summary by project prev'!D21</f>
        <v>0</v>
      </c>
      <c r="E21" s="32">
        <f>'Summary by project'!E21-'Summary by project prev'!E21</f>
        <v>0</v>
      </c>
      <c r="F21" s="32">
        <f>'Summary by project'!F21-'Summary by project prev'!F21</f>
        <v>0</v>
      </c>
      <c r="G21" s="32">
        <f>'Summary by project'!G21-'Summary by project prev'!G21</f>
        <v>0</v>
      </c>
      <c r="H21" s="33">
        <f>'Summary by project'!H21-'Summary by project prev'!H21</f>
        <v>0</v>
      </c>
      <c r="I21" s="32">
        <f>'Summary by project'!I21-'Summary by project prev'!I21</f>
        <v>0</v>
      </c>
      <c r="J21" s="32">
        <f>'Summary by project'!J21-'Summary by project prev'!J21</f>
        <v>0</v>
      </c>
      <c r="K21" s="33">
        <f>'Summary by project'!K21-'Summary by project prev'!K21</f>
        <v>0</v>
      </c>
      <c r="L21" s="32">
        <f>'Summary by project'!L21-'Summary by project prev'!L21</f>
        <v>0</v>
      </c>
      <c r="M21" s="32">
        <f>'Summary by project'!M21-'Summary by project prev'!M21</f>
        <v>0</v>
      </c>
      <c r="N21" s="33">
        <f>'Summary by project'!N21-'Summary by project prev'!N21</f>
        <v>0</v>
      </c>
      <c r="O21" s="33">
        <f>'Summary by project'!O21-'Summary by project prev'!O21</f>
        <v>0</v>
      </c>
      <c r="P21" s="33">
        <f>'Summary by project'!P21-'Summary by project prev'!P21</f>
        <v>0</v>
      </c>
      <c r="Q21" s="32">
        <f>'Summary by project'!Q21-'Summary by project prev'!Q21</f>
        <v>0</v>
      </c>
      <c r="R21" s="33">
        <f>'Summary by project'!R21-'Summary by project prev'!R21</f>
        <v>0</v>
      </c>
      <c r="S21" s="32">
        <f>'Summary by project'!S21-'Summary by project prev'!S21</f>
        <v>0</v>
      </c>
      <c r="T21" s="32">
        <f>'Summary by project'!T21-'Summary by project prev'!T21</f>
        <v>0</v>
      </c>
      <c r="U21" s="32">
        <f>'Summary by project'!U21-'Summary by project prev'!U21</f>
        <v>0</v>
      </c>
      <c r="V21" s="33">
        <f>'Summary by project'!V21-'Summary by project prev'!V21</f>
        <v>0</v>
      </c>
      <c r="W21" s="32">
        <f>'Summary by project'!W21-'Summary by project prev'!W21</f>
        <v>0</v>
      </c>
      <c r="X21" s="33">
        <f>'Summary by project'!X21-'Summary by project prev'!X21</f>
        <v>0</v>
      </c>
      <c r="Y21" s="32">
        <f>'Summary by project'!Y21-'Summary by project prev'!Y21</f>
        <v>0</v>
      </c>
      <c r="Z21" s="32">
        <f>'Summary by project'!Z21-'Summary by project prev'!Z21</f>
        <v>0</v>
      </c>
      <c r="AA21" s="32">
        <f>'Summary by project'!AA21-'Summary by project prev'!AA21</f>
        <v>0</v>
      </c>
      <c r="AB21" s="32">
        <f>'Summary by project'!AB21-'Summary by project prev'!AB21</f>
        <v>0</v>
      </c>
      <c r="AC21" s="33">
        <f>'Summary by project'!AC21-'Summary by project prev'!AC21</f>
        <v>0</v>
      </c>
      <c r="AD21" s="33">
        <f>'Summary by project'!AD21-'Summary by project prev'!AD21</f>
        <v>0</v>
      </c>
      <c r="AE21" s="32">
        <f>'Summary by project'!AE21-'Summary by project prev'!AE21</f>
        <v>0</v>
      </c>
      <c r="AF21" s="32">
        <f>'Summary by project'!AF21-'Summary by project prev'!AF21</f>
        <v>0</v>
      </c>
      <c r="AG21" s="230"/>
    </row>
    <row r="22" spans="1:33" s="32" customFormat="1" x14ac:dyDescent="0.25">
      <c r="A22" s="326" t="s">
        <v>35</v>
      </c>
      <c r="B22" s="103" t="s">
        <v>36</v>
      </c>
      <c r="C22" s="103" t="s">
        <v>3</v>
      </c>
      <c r="D22" s="33">
        <f>'Summary by project'!D22-'Summary by project prev'!D22</f>
        <v>0</v>
      </c>
      <c r="E22" s="32">
        <f>'Summary by project'!E22-'Summary by project prev'!E22</f>
        <v>0</v>
      </c>
      <c r="F22" s="32">
        <f>'Summary by project'!F22-'Summary by project prev'!F22</f>
        <v>0</v>
      </c>
      <c r="G22" s="32">
        <f>'Summary by project'!G22-'Summary by project prev'!G22</f>
        <v>0</v>
      </c>
      <c r="H22" s="33">
        <f>'Summary by project'!H22-'Summary by project prev'!H22</f>
        <v>0</v>
      </c>
      <c r="I22" s="32">
        <f>'Summary by project'!I22-'Summary by project prev'!I22</f>
        <v>0</v>
      </c>
      <c r="J22" s="32">
        <f>'Summary by project'!J22-'Summary by project prev'!J22</f>
        <v>0</v>
      </c>
      <c r="K22" s="33">
        <f>'Summary by project'!K22-'Summary by project prev'!K22</f>
        <v>0</v>
      </c>
      <c r="L22" s="32">
        <f>'Summary by project'!L22-'Summary by project prev'!L22</f>
        <v>0</v>
      </c>
      <c r="M22" s="32">
        <f>'Summary by project'!M22-'Summary by project prev'!M22</f>
        <v>0</v>
      </c>
      <c r="N22" s="33">
        <f>'Summary by project'!N22-'Summary by project prev'!N22</f>
        <v>0</v>
      </c>
      <c r="O22" s="33">
        <f>'Summary by project'!O22-'Summary by project prev'!O22</f>
        <v>0</v>
      </c>
      <c r="P22" s="33">
        <f>'Summary by project'!P22-'Summary by project prev'!P22</f>
        <v>0</v>
      </c>
      <c r="Q22" s="32">
        <f>'Summary by project'!Q22-'Summary by project prev'!Q22</f>
        <v>0</v>
      </c>
      <c r="R22" s="33">
        <f>'Summary by project'!R22-'Summary by project prev'!R22</f>
        <v>0</v>
      </c>
      <c r="S22" s="32">
        <f>'Summary by project'!S22-'Summary by project prev'!S22</f>
        <v>0</v>
      </c>
      <c r="T22" s="32">
        <f>'Summary by project'!T22-'Summary by project prev'!T22</f>
        <v>0</v>
      </c>
      <c r="U22" s="32">
        <f>'Summary by project'!U22-'Summary by project prev'!U22</f>
        <v>0</v>
      </c>
      <c r="V22" s="33">
        <f>'Summary by project'!V22-'Summary by project prev'!V22</f>
        <v>0</v>
      </c>
      <c r="W22" s="32">
        <f>'Summary by project'!W22-'Summary by project prev'!W22</f>
        <v>0</v>
      </c>
      <c r="X22" s="33">
        <f>'Summary by project'!X22-'Summary by project prev'!X22</f>
        <v>0</v>
      </c>
      <c r="Y22" s="32">
        <f>'Summary by project'!Y22-'Summary by project prev'!Y22</f>
        <v>0</v>
      </c>
      <c r="Z22" s="32">
        <f>'Summary by project'!Z22-'Summary by project prev'!Z22</f>
        <v>0</v>
      </c>
      <c r="AA22" s="32">
        <f>'Summary by project'!AA22-'Summary by project prev'!AA22</f>
        <v>0</v>
      </c>
      <c r="AB22" s="32">
        <f>'Summary by project'!AB22-'Summary by project prev'!AB22</f>
        <v>0</v>
      </c>
      <c r="AC22" s="33">
        <f>'Summary by project'!AC22-'Summary by project prev'!AC22</f>
        <v>0</v>
      </c>
      <c r="AD22" s="33">
        <f>'Summary by project'!AD22-'Summary by project prev'!AD22</f>
        <v>0</v>
      </c>
      <c r="AE22" s="32">
        <f>'Summary by project'!AE22-'Summary by project prev'!AE22</f>
        <v>0</v>
      </c>
      <c r="AF22" s="32">
        <f>'Summary by project'!AF22-'Summary by project prev'!AF22</f>
        <v>0</v>
      </c>
      <c r="AG22" s="230"/>
    </row>
    <row r="23" spans="1:33" s="32" customFormat="1" x14ac:dyDescent="0.25">
      <c r="A23" s="326" t="s">
        <v>37</v>
      </c>
      <c r="B23" s="103" t="s">
        <v>38</v>
      </c>
      <c r="C23" s="103" t="s">
        <v>3</v>
      </c>
      <c r="D23" s="33">
        <f>'Summary by project'!D23-'Summary by project prev'!D23</f>
        <v>0</v>
      </c>
      <c r="E23" s="32">
        <f>'Summary by project'!E23-'Summary by project prev'!E23</f>
        <v>0</v>
      </c>
      <c r="F23" s="32">
        <f>'Summary by project'!F23-'Summary by project prev'!F23</f>
        <v>0</v>
      </c>
      <c r="G23" s="32">
        <f>'Summary by project'!G23-'Summary by project prev'!G23</f>
        <v>0</v>
      </c>
      <c r="H23" s="33">
        <f>'Summary by project'!H23-'Summary by project prev'!H23</f>
        <v>0</v>
      </c>
      <c r="I23" s="32">
        <f>'Summary by project'!I23-'Summary by project prev'!I23</f>
        <v>0</v>
      </c>
      <c r="J23" s="32">
        <f>'Summary by project'!J23-'Summary by project prev'!J23</f>
        <v>0</v>
      </c>
      <c r="K23" s="33">
        <f>'Summary by project'!K23-'Summary by project prev'!K23</f>
        <v>0</v>
      </c>
      <c r="L23" s="32">
        <f>'Summary by project'!L23-'Summary by project prev'!L23</f>
        <v>0</v>
      </c>
      <c r="M23" s="32">
        <f>'Summary by project'!M23-'Summary by project prev'!M23</f>
        <v>0</v>
      </c>
      <c r="N23" s="33">
        <f>'Summary by project'!N23-'Summary by project prev'!N23</f>
        <v>0</v>
      </c>
      <c r="O23" s="33">
        <f>'Summary by project'!O23-'Summary by project prev'!O23</f>
        <v>0</v>
      </c>
      <c r="P23" s="33">
        <f>'Summary by project'!P23-'Summary by project prev'!P23</f>
        <v>0</v>
      </c>
      <c r="Q23" s="32">
        <f>'Summary by project'!Q23-'Summary by project prev'!Q23</f>
        <v>0</v>
      </c>
      <c r="R23" s="33">
        <f>'Summary by project'!R23-'Summary by project prev'!R23</f>
        <v>0</v>
      </c>
      <c r="S23" s="32">
        <f>'Summary by project'!S23-'Summary by project prev'!S23</f>
        <v>0</v>
      </c>
      <c r="T23" s="32">
        <f>'Summary by project'!T23-'Summary by project prev'!T23</f>
        <v>0</v>
      </c>
      <c r="U23" s="32">
        <f>'Summary by project'!U23-'Summary by project prev'!U23</f>
        <v>0</v>
      </c>
      <c r="V23" s="33">
        <f>'Summary by project'!V23-'Summary by project prev'!V23</f>
        <v>0</v>
      </c>
      <c r="W23" s="32">
        <f>'Summary by project'!W23-'Summary by project prev'!W23</f>
        <v>0</v>
      </c>
      <c r="X23" s="33">
        <f>'Summary by project'!X23-'Summary by project prev'!X23</f>
        <v>0</v>
      </c>
      <c r="Y23" s="32">
        <f>'Summary by project'!Y23-'Summary by project prev'!Y23</f>
        <v>0</v>
      </c>
      <c r="Z23" s="32">
        <f>'Summary by project'!Z23-'Summary by project prev'!Z23</f>
        <v>0</v>
      </c>
      <c r="AA23" s="32">
        <f>'Summary by project'!AA23-'Summary by project prev'!AA23</f>
        <v>0</v>
      </c>
      <c r="AB23" s="32">
        <f>'Summary by project'!AB23-'Summary by project prev'!AB23</f>
        <v>0</v>
      </c>
      <c r="AC23" s="33">
        <f>'Summary by project'!AC23-'Summary by project prev'!AC23</f>
        <v>0</v>
      </c>
      <c r="AD23" s="33">
        <f>'Summary by project'!AD23-'Summary by project prev'!AD23</f>
        <v>0</v>
      </c>
      <c r="AE23" s="32">
        <f>'Summary by project'!AE23-'Summary by project prev'!AE23</f>
        <v>0</v>
      </c>
      <c r="AF23" s="32">
        <f>'Summary by project'!AF23-'Summary by project prev'!AF23</f>
        <v>0</v>
      </c>
      <c r="AG23" s="230"/>
    </row>
    <row r="24" spans="1:33" s="32" customFormat="1" x14ac:dyDescent="0.25">
      <c r="A24" s="326" t="s">
        <v>39</v>
      </c>
      <c r="B24" s="103" t="s">
        <v>40</v>
      </c>
      <c r="C24" s="103" t="s">
        <v>3</v>
      </c>
      <c r="D24" s="33">
        <f>'Summary by project'!D24-'Summary by project prev'!D24</f>
        <v>0</v>
      </c>
      <c r="E24" s="32">
        <f>'Summary by project'!E24-'Summary by project prev'!E24</f>
        <v>0</v>
      </c>
      <c r="F24" s="32">
        <f>'Summary by project'!F24-'Summary by project prev'!F24</f>
        <v>0</v>
      </c>
      <c r="G24" s="32">
        <f>'Summary by project'!G24-'Summary by project prev'!G24</f>
        <v>0</v>
      </c>
      <c r="H24" s="33">
        <f>'Summary by project'!H24-'Summary by project prev'!H24</f>
        <v>0</v>
      </c>
      <c r="I24" s="32">
        <f>'Summary by project'!I24-'Summary by project prev'!I24</f>
        <v>0</v>
      </c>
      <c r="J24" s="32">
        <f>'Summary by project'!J24-'Summary by project prev'!J24</f>
        <v>0</v>
      </c>
      <c r="K24" s="33">
        <f>'Summary by project'!K24-'Summary by project prev'!K24</f>
        <v>0</v>
      </c>
      <c r="L24" s="32">
        <f>'Summary by project'!L24-'Summary by project prev'!L24</f>
        <v>0</v>
      </c>
      <c r="M24" s="32">
        <f>'Summary by project'!M24-'Summary by project prev'!M24</f>
        <v>0</v>
      </c>
      <c r="N24" s="33">
        <f>'Summary by project'!N24-'Summary by project prev'!N24</f>
        <v>0</v>
      </c>
      <c r="O24" s="33">
        <f>'Summary by project'!O24-'Summary by project prev'!O24</f>
        <v>0</v>
      </c>
      <c r="P24" s="33">
        <f>'Summary by project'!P24-'Summary by project prev'!P24</f>
        <v>0</v>
      </c>
      <c r="Q24" s="32">
        <f>'Summary by project'!Q24-'Summary by project prev'!Q24</f>
        <v>0</v>
      </c>
      <c r="R24" s="33">
        <f>'Summary by project'!R24-'Summary by project prev'!R24</f>
        <v>0</v>
      </c>
      <c r="S24" s="32">
        <f>'Summary by project'!S24-'Summary by project prev'!S24</f>
        <v>0</v>
      </c>
      <c r="T24" s="32">
        <f>'Summary by project'!T24-'Summary by project prev'!T24</f>
        <v>0</v>
      </c>
      <c r="U24" s="32">
        <f>'Summary by project'!U24-'Summary by project prev'!U24</f>
        <v>0</v>
      </c>
      <c r="V24" s="33">
        <f>'Summary by project'!V24-'Summary by project prev'!V24</f>
        <v>0</v>
      </c>
      <c r="W24" s="32">
        <f>'Summary by project'!W24-'Summary by project prev'!W24</f>
        <v>0</v>
      </c>
      <c r="X24" s="33">
        <f>'Summary by project'!X24-'Summary by project prev'!X24</f>
        <v>0</v>
      </c>
      <c r="Y24" s="32">
        <f>'Summary by project'!Y24-'Summary by project prev'!Y24</f>
        <v>0</v>
      </c>
      <c r="Z24" s="32">
        <f>'Summary by project'!Z24-'Summary by project prev'!Z24</f>
        <v>0</v>
      </c>
      <c r="AA24" s="32">
        <f>'Summary by project'!AA24-'Summary by project prev'!AA24</f>
        <v>0</v>
      </c>
      <c r="AB24" s="32">
        <f>'Summary by project'!AB24-'Summary by project prev'!AB24</f>
        <v>0</v>
      </c>
      <c r="AC24" s="33">
        <f>'Summary by project'!AC24-'Summary by project prev'!AC24</f>
        <v>0</v>
      </c>
      <c r="AD24" s="33">
        <f>'Summary by project'!AD24-'Summary by project prev'!AD24</f>
        <v>0</v>
      </c>
      <c r="AE24" s="32">
        <f>'Summary by project'!AE24-'Summary by project prev'!AE24</f>
        <v>0</v>
      </c>
      <c r="AF24" s="32">
        <f>'Summary by project'!AF24-'Summary by project prev'!AF24</f>
        <v>0</v>
      </c>
      <c r="AG24" s="230"/>
    </row>
    <row r="25" spans="1:33" s="32" customFormat="1" x14ac:dyDescent="0.25">
      <c r="A25" s="326" t="s">
        <v>41</v>
      </c>
      <c r="B25" s="103" t="s">
        <v>42</v>
      </c>
      <c r="C25" s="103" t="s">
        <v>3</v>
      </c>
      <c r="D25" s="33">
        <f>'Summary by project'!D25-'Summary by project prev'!D25</f>
        <v>0</v>
      </c>
      <c r="E25" s="32">
        <f>'Summary by project'!E25-'Summary by project prev'!E25</f>
        <v>0</v>
      </c>
      <c r="F25" s="32">
        <f>'Summary by project'!F25-'Summary by project prev'!F25</f>
        <v>0</v>
      </c>
      <c r="G25" s="32">
        <f>'Summary by project'!G25-'Summary by project prev'!G25</f>
        <v>0</v>
      </c>
      <c r="H25" s="33">
        <f>'Summary by project'!H25-'Summary by project prev'!H25</f>
        <v>0</v>
      </c>
      <c r="I25" s="32">
        <f>'Summary by project'!I25-'Summary by project prev'!I25</f>
        <v>0</v>
      </c>
      <c r="J25" s="32">
        <f>'Summary by project'!J25-'Summary by project prev'!J25</f>
        <v>0</v>
      </c>
      <c r="K25" s="33">
        <f>'Summary by project'!K25-'Summary by project prev'!K25</f>
        <v>0</v>
      </c>
      <c r="L25" s="32">
        <f>'Summary by project'!L25-'Summary by project prev'!L25</f>
        <v>0</v>
      </c>
      <c r="M25" s="32">
        <f>'Summary by project'!M25-'Summary by project prev'!M25</f>
        <v>0</v>
      </c>
      <c r="N25" s="33">
        <f>'Summary by project'!N25-'Summary by project prev'!N25</f>
        <v>0</v>
      </c>
      <c r="O25" s="33">
        <f>'Summary by project'!O25-'Summary by project prev'!O25</f>
        <v>0</v>
      </c>
      <c r="P25" s="33">
        <f>'Summary by project'!P25-'Summary by project prev'!P25</f>
        <v>0</v>
      </c>
      <c r="Q25" s="32">
        <f>'Summary by project'!Q25-'Summary by project prev'!Q25</f>
        <v>0</v>
      </c>
      <c r="R25" s="33">
        <f>'Summary by project'!R25-'Summary by project prev'!R25</f>
        <v>0</v>
      </c>
      <c r="S25" s="32">
        <f>'Summary by project'!S25-'Summary by project prev'!S25</f>
        <v>0</v>
      </c>
      <c r="T25" s="32">
        <f>'Summary by project'!T25-'Summary by project prev'!T25</f>
        <v>0</v>
      </c>
      <c r="U25" s="32">
        <f>'Summary by project'!U25-'Summary by project prev'!U25</f>
        <v>0</v>
      </c>
      <c r="V25" s="33">
        <f>'Summary by project'!V25-'Summary by project prev'!V25</f>
        <v>0</v>
      </c>
      <c r="W25" s="32">
        <f>'Summary by project'!W25-'Summary by project prev'!W25</f>
        <v>0</v>
      </c>
      <c r="X25" s="33">
        <f>'Summary by project'!X25-'Summary by project prev'!X25</f>
        <v>0</v>
      </c>
      <c r="Y25" s="32">
        <f>'Summary by project'!Y25-'Summary by project prev'!Y25</f>
        <v>0</v>
      </c>
      <c r="Z25" s="32">
        <f>'Summary by project'!Z25-'Summary by project prev'!Z25</f>
        <v>0</v>
      </c>
      <c r="AA25" s="32">
        <f>'Summary by project'!AA25-'Summary by project prev'!AA25</f>
        <v>0</v>
      </c>
      <c r="AB25" s="32">
        <f>'Summary by project'!AB25-'Summary by project prev'!AB25</f>
        <v>0</v>
      </c>
      <c r="AC25" s="33">
        <f>'Summary by project'!AC25-'Summary by project prev'!AC25</f>
        <v>0</v>
      </c>
      <c r="AD25" s="33">
        <f>'Summary by project'!AD25-'Summary by project prev'!AD25</f>
        <v>0</v>
      </c>
      <c r="AE25" s="32">
        <f>'Summary by project'!AE25-'Summary by project prev'!AE25</f>
        <v>0</v>
      </c>
      <c r="AF25" s="32">
        <f>'Summary by project'!AF25-'Summary by project prev'!AF25</f>
        <v>0</v>
      </c>
      <c r="AG25" s="230"/>
    </row>
    <row r="26" spans="1:33" s="32" customFormat="1" x14ac:dyDescent="0.25">
      <c r="A26" s="326" t="s">
        <v>43</v>
      </c>
      <c r="B26" s="103" t="s">
        <v>44</v>
      </c>
      <c r="C26" s="103" t="s">
        <v>3</v>
      </c>
      <c r="D26" s="33">
        <f>'Summary by project'!D26-'Summary by project prev'!D26</f>
        <v>0</v>
      </c>
      <c r="E26" s="32">
        <f>'Summary by project'!E26-'Summary by project prev'!E26</f>
        <v>0</v>
      </c>
      <c r="F26" s="32">
        <f>'Summary by project'!F26-'Summary by project prev'!F26</f>
        <v>0</v>
      </c>
      <c r="G26" s="32">
        <f>'Summary by project'!G26-'Summary by project prev'!G26</f>
        <v>0</v>
      </c>
      <c r="H26" s="33">
        <f>'Summary by project'!H26-'Summary by project prev'!H26</f>
        <v>0</v>
      </c>
      <c r="I26" s="32">
        <f>'Summary by project'!I26-'Summary by project prev'!I26</f>
        <v>0</v>
      </c>
      <c r="J26" s="32">
        <f>'Summary by project'!J26-'Summary by project prev'!J26</f>
        <v>0</v>
      </c>
      <c r="K26" s="33">
        <f>'Summary by project'!K26-'Summary by project prev'!K26</f>
        <v>0</v>
      </c>
      <c r="L26" s="32">
        <f>'Summary by project'!L26-'Summary by project prev'!L26</f>
        <v>0</v>
      </c>
      <c r="M26" s="32">
        <f>'Summary by project'!M26-'Summary by project prev'!M26</f>
        <v>0</v>
      </c>
      <c r="N26" s="33">
        <f>'Summary by project'!N26-'Summary by project prev'!N26</f>
        <v>0</v>
      </c>
      <c r="O26" s="33">
        <f>'Summary by project'!O26-'Summary by project prev'!O26</f>
        <v>0</v>
      </c>
      <c r="P26" s="33">
        <f>'Summary by project'!P26-'Summary by project prev'!P26</f>
        <v>0</v>
      </c>
      <c r="Q26" s="32">
        <f>'Summary by project'!Q26-'Summary by project prev'!Q26</f>
        <v>0</v>
      </c>
      <c r="R26" s="33">
        <f>'Summary by project'!R26-'Summary by project prev'!R26</f>
        <v>0</v>
      </c>
      <c r="S26" s="32">
        <f>'Summary by project'!S26-'Summary by project prev'!S26</f>
        <v>0</v>
      </c>
      <c r="T26" s="32">
        <f>'Summary by project'!T26-'Summary by project prev'!T26</f>
        <v>0</v>
      </c>
      <c r="U26" s="32">
        <f>'Summary by project'!U26-'Summary by project prev'!U26</f>
        <v>0</v>
      </c>
      <c r="V26" s="33">
        <f>'Summary by project'!V26-'Summary by project prev'!V26</f>
        <v>0</v>
      </c>
      <c r="W26" s="32">
        <f>'Summary by project'!W26-'Summary by project prev'!W26</f>
        <v>0</v>
      </c>
      <c r="X26" s="33">
        <f>'Summary by project'!X26-'Summary by project prev'!X26</f>
        <v>0</v>
      </c>
      <c r="Y26" s="32">
        <f>'Summary by project'!Y26-'Summary by project prev'!Y26</f>
        <v>0</v>
      </c>
      <c r="Z26" s="32">
        <f>'Summary by project'!Z26-'Summary by project prev'!Z26</f>
        <v>0</v>
      </c>
      <c r="AA26" s="32">
        <f>'Summary by project'!AA26-'Summary by project prev'!AA26</f>
        <v>0</v>
      </c>
      <c r="AB26" s="32">
        <f>'Summary by project'!AB26-'Summary by project prev'!AB26</f>
        <v>0</v>
      </c>
      <c r="AC26" s="33">
        <f>'Summary by project'!AC26-'Summary by project prev'!AC26</f>
        <v>0</v>
      </c>
      <c r="AD26" s="33">
        <f>'Summary by project'!AD26-'Summary by project prev'!AD26</f>
        <v>0</v>
      </c>
      <c r="AE26" s="32">
        <f>'Summary by project'!AE26-'Summary by project prev'!AE26</f>
        <v>0</v>
      </c>
      <c r="AF26" s="32">
        <f>'Summary by project'!AF26-'Summary by project prev'!AF26</f>
        <v>0</v>
      </c>
      <c r="AG26" s="230"/>
    </row>
    <row r="27" spans="1:33" s="32" customFormat="1" x14ac:dyDescent="0.25">
      <c r="A27" s="326" t="s">
        <v>45</v>
      </c>
      <c r="B27" s="103" t="s">
        <v>46</v>
      </c>
      <c r="C27" s="103" t="s">
        <v>3</v>
      </c>
      <c r="D27" s="33">
        <f>'Summary by project'!D27-'Summary by project prev'!D27</f>
        <v>0</v>
      </c>
      <c r="E27" s="32">
        <f>'Summary by project'!E27-'Summary by project prev'!E27</f>
        <v>0</v>
      </c>
      <c r="F27" s="32">
        <f>'Summary by project'!F27-'Summary by project prev'!F27</f>
        <v>0</v>
      </c>
      <c r="G27" s="32">
        <f>'Summary by project'!G27-'Summary by project prev'!G27</f>
        <v>0</v>
      </c>
      <c r="H27" s="33">
        <f>'Summary by project'!H27-'Summary by project prev'!H27</f>
        <v>0</v>
      </c>
      <c r="I27" s="32">
        <f>'Summary by project'!I27-'Summary by project prev'!I27</f>
        <v>0</v>
      </c>
      <c r="J27" s="32">
        <f>'Summary by project'!J27-'Summary by project prev'!J27</f>
        <v>0</v>
      </c>
      <c r="K27" s="33">
        <f>'Summary by project'!K27-'Summary by project prev'!K27</f>
        <v>0</v>
      </c>
      <c r="L27" s="32">
        <f>'Summary by project'!L27-'Summary by project prev'!L27</f>
        <v>0</v>
      </c>
      <c r="M27" s="32">
        <f>'Summary by project'!M27-'Summary by project prev'!M27</f>
        <v>0</v>
      </c>
      <c r="N27" s="33">
        <f>'Summary by project'!N27-'Summary by project prev'!N27</f>
        <v>0</v>
      </c>
      <c r="O27" s="33">
        <f>'Summary by project'!O27-'Summary by project prev'!O27</f>
        <v>0</v>
      </c>
      <c r="P27" s="33">
        <f>'Summary by project'!P27-'Summary by project prev'!P27</f>
        <v>0</v>
      </c>
      <c r="Q27" s="32">
        <f>'Summary by project'!Q27-'Summary by project prev'!Q27</f>
        <v>0</v>
      </c>
      <c r="R27" s="33">
        <f>'Summary by project'!R27-'Summary by project prev'!R27</f>
        <v>0</v>
      </c>
      <c r="S27" s="32">
        <f>'Summary by project'!S27-'Summary by project prev'!S27</f>
        <v>0</v>
      </c>
      <c r="T27" s="32">
        <f>'Summary by project'!T27-'Summary by project prev'!T27</f>
        <v>0</v>
      </c>
      <c r="U27" s="32">
        <f>'Summary by project'!U27-'Summary by project prev'!U27</f>
        <v>0</v>
      </c>
      <c r="V27" s="33">
        <f>'Summary by project'!V27-'Summary by project prev'!V27</f>
        <v>0</v>
      </c>
      <c r="W27" s="32">
        <f>'Summary by project'!W27-'Summary by project prev'!W27</f>
        <v>0</v>
      </c>
      <c r="X27" s="33">
        <f>'Summary by project'!X27-'Summary by project prev'!X27</f>
        <v>0</v>
      </c>
      <c r="Y27" s="32">
        <f>'Summary by project'!Y27-'Summary by project prev'!Y27</f>
        <v>0</v>
      </c>
      <c r="Z27" s="32">
        <f>'Summary by project'!Z27-'Summary by project prev'!Z27</f>
        <v>0</v>
      </c>
      <c r="AA27" s="32">
        <f>'Summary by project'!AA27-'Summary by project prev'!AA27</f>
        <v>0</v>
      </c>
      <c r="AB27" s="32">
        <f>'Summary by project'!AB27-'Summary by project prev'!AB27</f>
        <v>0</v>
      </c>
      <c r="AC27" s="33">
        <f>'Summary by project'!AC27-'Summary by project prev'!AC27</f>
        <v>0</v>
      </c>
      <c r="AD27" s="33">
        <f>'Summary by project'!AD27-'Summary by project prev'!AD27</f>
        <v>0</v>
      </c>
      <c r="AE27" s="32">
        <f>'Summary by project'!AE27-'Summary by project prev'!AE27</f>
        <v>0</v>
      </c>
      <c r="AF27" s="32">
        <f>'Summary by project'!AF27-'Summary by project prev'!AF27</f>
        <v>0</v>
      </c>
      <c r="AG27" s="230"/>
    </row>
    <row r="28" spans="1:33" s="32" customFormat="1" x14ac:dyDescent="0.25">
      <c r="A28" s="326" t="s">
        <v>331</v>
      </c>
      <c r="B28" s="103" t="s">
        <v>332</v>
      </c>
      <c r="C28" s="103" t="s">
        <v>333</v>
      </c>
      <c r="D28" s="33">
        <f>'Summary by project'!D28-'Summary by project prev'!D28</f>
        <v>0</v>
      </c>
      <c r="E28" s="32">
        <f>'Summary by project'!E28-'Summary by project prev'!E28</f>
        <v>0</v>
      </c>
      <c r="F28" s="32">
        <f>'Summary by project'!F28-'Summary by project prev'!F28</f>
        <v>0</v>
      </c>
      <c r="G28" s="32">
        <f>'Summary by project'!G28-'Summary by project prev'!G28</f>
        <v>0</v>
      </c>
      <c r="H28" s="33">
        <f>'Summary by project'!H28-'Summary by project prev'!H28</f>
        <v>0</v>
      </c>
      <c r="I28" s="32">
        <f>'Summary by project'!I28-'Summary by project prev'!I28</f>
        <v>0</v>
      </c>
      <c r="J28" s="32">
        <f>'Summary by project'!J28-'Summary by project prev'!J28</f>
        <v>0</v>
      </c>
      <c r="K28" s="33">
        <f>'Summary by project'!K28-'Summary by project prev'!K28</f>
        <v>0</v>
      </c>
      <c r="L28" s="32">
        <f>'Summary by project'!L28-'Summary by project prev'!L28</f>
        <v>0</v>
      </c>
      <c r="M28" s="32">
        <f>'Summary by project'!M28-'Summary by project prev'!M28</f>
        <v>0</v>
      </c>
      <c r="N28" s="33">
        <f>'Summary by project'!N28-'Summary by project prev'!N28</f>
        <v>0</v>
      </c>
      <c r="O28" s="33">
        <f>'Summary by project'!O28-'Summary by project prev'!O28</f>
        <v>0</v>
      </c>
      <c r="P28" s="33">
        <f>'Summary by project'!P28-'Summary by project prev'!P28</f>
        <v>0</v>
      </c>
      <c r="Q28" s="32">
        <f>'Summary by project'!Q28-'Summary by project prev'!Q28</f>
        <v>0</v>
      </c>
      <c r="R28" s="33">
        <f>'Summary by project'!R28-'Summary by project prev'!R28</f>
        <v>0</v>
      </c>
      <c r="S28" s="32">
        <f>'Summary by project'!S28-'Summary by project prev'!S28</f>
        <v>0</v>
      </c>
      <c r="T28" s="32">
        <f>'Summary by project'!T28-'Summary by project prev'!T28</f>
        <v>0</v>
      </c>
      <c r="U28" s="32">
        <f>'Summary by project'!U28-'Summary by project prev'!U28</f>
        <v>0</v>
      </c>
      <c r="V28" s="33">
        <f>'Summary by project'!V28-'Summary by project prev'!V28</f>
        <v>0</v>
      </c>
      <c r="W28" s="32">
        <f>'Summary by project'!W28-'Summary by project prev'!W28</f>
        <v>0</v>
      </c>
      <c r="X28" s="33">
        <f>'Summary by project'!X28-'Summary by project prev'!X28</f>
        <v>0</v>
      </c>
      <c r="Y28" s="32">
        <f>'Summary by project'!Y28-'Summary by project prev'!Y28</f>
        <v>0</v>
      </c>
      <c r="Z28" s="32">
        <f>'Summary by project'!Z28-'Summary by project prev'!Z28</f>
        <v>0</v>
      </c>
      <c r="AA28" s="32">
        <f>'Summary by project'!AA28-'Summary by project prev'!AA28</f>
        <v>0</v>
      </c>
      <c r="AB28" s="32">
        <f>'Summary by project'!AB28-'Summary by project prev'!AB28</f>
        <v>0</v>
      </c>
      <c r="AC28" s="33">
        <f>'Summary by project'!AC28-'Summary by project prev'!AC28</f>
        <v>0</v>
      </c>
      <c r="AD28" s="33">
        <f>'Summary by project'!AD28-'Summary by project prev'!AD28</f>
        <v>0</v>
      </c>
      <c r="AE28" s="32">
        <f>'Summary by project'!AE28-'Summary by project prev'!AE28</f>
        <v>0</v>
      </c>
      <c r="AF28" s="32">
        <f>'Summary by project'!AF28-'Summary by project prev'!AF28</f>
        <v>0</v>
      </c>
      <c r="AG28" s="230"/>
    </row>
    <row r="29" spans="1:33" s="32" customFormat="1" x14ac:dyDescent="0.25">
      <c r="A29" s="326" t="s">
        <v>349</v>
      </c>
      <c r="B29" s="103" t="s">
        <v>373</v>
      </c>
      <c r="C29" s="103" t="s">
        <v>333</v>
      </c>
      <c r="D29" s="33">
        <f>'Summary by project'!D29-'Summary by project prev'!D29</f>
        <v>0</v>
      </c>
      <c r="E29" s="33">
        <f>'Summary by project'!E29-'Summary by project prev'!E29</f>
        <v>0</v>
      </c>
      <c r="F29" s="33">
        <f>'Summary by project'!F29-'Summary by project prev'!F29</f>
        <v>0</v>
      </c>
      <c r="G29" s="33">
        <f>'Summary by project'!G29-'Summary by project prev'!G29</f>
        <v>0</v>
      </c>
      <c r="H29" s="33">
        <f>'Summary by project'!H29-'Summary by project prev'!H29</f>
        <v>0</v>
      </c>
      <c r="I29" s="33">
        <f>'Summary by project'!I29-'Summary by project prev'!I29</f>
        <v>0</v>
      </c>
      <c r="J29" s="33">
        <f>'Summary by project'!J29-'Summary by project prev'!J29</f>
        <v>0</v>
      </c>
      <c r="K29" s="33">
        <f>'Summary by project'!K29-'Summary by project prev'!K29</f>
        <v>0</v>
      </c>
      <c r="L29" s="33">
        <f>'Summary by project'!L29-'Summary by project prev'!L29</f>
        <v>0</v>
      </c>
      <c r="M29" s="33">
        <f>'Summary by project'!M29-'Summary by project prev'!M29</f>
        <v>0</v>
      </c>
      <c r="N29" s="33">
        <f>'Summary by project'!N29-'Summary by project prev'!N29</f>
        <v>0</v>
      </c>
      <c r="O29" s="33">
        <f>'Summary by project'!O29-'Summary by project prev'!O29</f>
        <v>0</v>
      </c>
      <c r="P29" s="33">
        <f>'Summary by project'!P29-'Summary by project prev'!P29</f>
        <v>0</v>
      </c>
      <c r="Q29" s="33">
        <f>'Summary by project'!Q29-'Summary by project prev'!Q29</f>
        <v>0</v>
      </c>
      <c r="R29" s="33">
        <f>'Summary by project'!R29-'Summary by project prev'!R29</f>
        <v>0</v>
      </c>
      <c r="S29" s="33">
        <f>'Summary by project'!S29-'Summary by project prev'!S29</f>
        <v>0</v>
      </c>
      <c r="T29" s="33">
        <f>'Summary by project'!T29-'Summary by project prev'!T29</f>
        <v>0</v>
      </c>
      <c r="U29" s="33">
        <f>'Summary by project'!U29-'Summary by project prev'!U29</f>
        <v>0</v>
      </c>
      <c r="V29" s="33">
        <f>'Summary by project'!V29-'Summary by project prev'!V29</f>
        <v>0</v>
      </c>
      <c r="W29" s="33">
        <f>'Summary by project'!W29-'Summary by project prev'!W29</f>
        <v>0</v>
      </c>
      <c r="X29" s="33">
        <f>'Summary by project'!X29-'Summary by project prev'!X29</f>
        <v>0</v>
      </c>
      <c r="Y29" s="33">
        <f>'Summary by project'!Y29-'Summary by project prev'!Y29</f>
        <v>0</v>
      </c>
      <c r="Z29" s="33">
        <f>'Summary by project'!Z29-'Summary by project prev'!Z29</f>
        <v>0</v>
      </c>
      <c r="AA29" s="33">
        <f>'Summary by project'!AA29-'Summary by project prev'!AA29</f>
        <v>0</v>
      </c>
      <c r="AB29" s="33">
        <f>'Summary by project'!AB29-'Summary by project prev'!AB29</f>
        <v>0</v>
      </c>
      <c r="AC29" s="33">
        <f>'Summary by project'!AC29-'Summary by project prev'!AC29</f>
        <v>0</v>
      </c>
      <c r="AD29" s="33">
        <f>'Summary by project'!AD29-'Summary by project prev'!AD29</f>
        <v>0</v>
      </c>
      <c r="AE29" s="33">
        <f>'Summary by project'!AE29-'Summary by project prev'!AE29</f>
        <v>0</v>
      </c>
      <c r="AF29" s="33">
        <f>'Summary by project'!AF29-'Summary by project prev'!AF29</f>
        <v>0</v>
      </c>
      <c r="AG29" s="230"/>
    </row>
    <row r="30" spans="1:33" s="32" customFormat="1" x14ac:dyDescent="0.25">
      <c r="A30" s="326" t="s">
        <v>341</v>
      </c>
      <c r="B30" s="103" t="s">
        <v>355</v>
      </c>
      <c r="C30" s="103" t="s">
        <v>333</v>
      </c>
      <c r="D30" s="33">
        <f>'Summary by project'!D30-'Summary by project prev'!D30</f>
        <v>0</v>
      </c>
      <c r="E30" s="33">
        <f>'Summary by project'!E30-'Summary by project prev'!E30</f>
        <v>0</v>
      </c>
      <c r="F30" s="33">
        <f>'Summary by project'!F30-'Summary by project prev'!F30</f>
        <v>0</v>
      </c>
      <c r="G30" s="33">
        <f>'Summary by project'!G30-'Summary by project prev'!G30</f>
        <v>0</v>
      </c>
      <c r="H30" s="33">
        <f>'Summary by project'!H30-'Summary by project prev'!H30</f>
        <v>0</v>
      </c>
      <c r="I30" s="33">
        <f>'Summary by project'!I30-'Summary by project prev'!I30</f>
        <v>0</v>
      </c>
      <c r="J30" s="33">
        <f>'Summary by project'!J30-'Summary by project prev'!J30</f>
        <v>0</v>
      </c>
      <c r="K30" s="33">
        <f>'Summary by project'!K30-'Summary by project prev'!K30</f>
        <v>0</v>
      </c>
      <c r="L30" s="33">
        <f>'Summary by project'!L30-'Summary by project prev'!L30</f>
        <v>0</v>
      </c>
      <c r="M30" s="33">
        <f>'Summary by project'!M30-'Summary by project prev'!M30</f>
        <v>0</v>
      </c>
      <c r="N30" s="33">
        <f>'Summary by project'!N30-'Summary by project prev'!N30</f>
        <v>0</v>
      </c>
      <c r="O30" s="33">
        <f>'Summary by project'!O30-'Summary by project prev'!O30</f>
        <v>0</v>
      </c>
      <c r="P30" s="33">
        <f>'Summary by project'!P30-'Summary by project prev'!P30</f>
        <v>0</v>
      </c>
      <c r="Q30" s="33">
        <f>'Summary by project'!Q30-'Summary by project prev'!Q30</f>
        <v>0</v>
      </c>
      <c r="R30" s="33">
        <f>'Summary by project'!R30-'Summary by project prev'!R30</f>
        <v>0</v>
      </c>
      <c r="S30" s="33">
        <f>'Summary by project'!S30-'Summary by project prev'!S30</f>
        <v>0</v>
      </c>
      <c r="T30" s="33">
        <f>'Summary by project'!T30-'Summary by project prev'!T30</f>
        <v>0</v>
      </c>
      <c r="U30" s="33">
        <f>'Summary by project'!U30-'Summary by project prev'!U30</f>
        <v>0</v>
      </c>
      <c r="V30" s="33">
        <f>'Summary by project'!V30-'Summary by project prev'!V30</f>
        <v>0</v>
      </c>
      <c r="W30" s="33">
        <f>'Summary by project'!W30-'Summary by project prev'!W30</f>
        <v>0</v>
      </c>
      <c r="X30" s="33">
        <f>'Summary by project'!X30-'Summary by project prev'!X30</f>
        <v>0</v>
      </c>
      <c r="Y30" s="33">
        <f>'Summary by project'!Y30-'Summary by project prev'!Y30</f>
        <v>0</v>
      </c>
      <c r="Z30" s="33">
        <f>'Summary by project'!Z30-'Summary by project prev'!Z30</f>
        <v>0</v>
      </c>
      <c r="AA30" s="33">
        <f>'Summary by project'!AA30-'Summary by project prev'!AA30</f>
        <v>0</v>
      </c>
      <c r="AB30" s="33">
        <f>'Summary by project'!AB30-'Summary by project prev'!AB30</f>
        <v>0</v>
      </c>
      <c r="AC30" s="33">
        <f>'Summary by project'!AC30-'Summary by project prev'!AC30</f>
        <v>0</v>
      </c>
      <c r="AD30" s="33">
        <f>'Summary by project'!AD30-'Summary by project prev'!AD30</f>
        <v>0</v>
      </c>
      <c r="AE30" s="33">
        <f>'Summary by project'!AE30-'Summary by project prev'!AE30</f>
        <v>0</v>
      </c>
      <c r="AF30" s="33">
        <f>'Summary by project'!AF30-'Summary by project prev'!AF30</f>
        <v>0</v>
      </c>
    </row>
    <row r="31" spans="1:33" s="32" customFormat="1" x14ac:dyDescent="0.25">
      <c r="A31" s="326" t="s">
        <v>342</v>
      </c>
      <c r="B31" s="103" t="s">
        <v>350</v>
      </c>
      <c r="C31" s="103" t="s">
        <v>333</v>
      </c>
      <c r="D31" s="33">
        <f>'Summary by project'!D31-'Summary by project prev'!D31</f>
        <v>0</v>
      </c>
      <c r="E31" s="33">
        <f>'Summary by project'!E31-'Summary by project prev'!E31</f>
        <v>0</v>
      </c>
      <c r="F31" s="33">
        <f>'Summary by project'!F31-'Summary by project prev'!F31</f>
        <v>0</v>
      </c>
      <c r="G31" s="33">
        <f>'Summary by project'!G31-'Summary by project prev'!G31</f>
        <v>0</v>
      </c>
      <c r="H31" s="33">
        <f>'Summary by project'!H31-'Summary by project prev'!H31</f>
        <v>0</v>
      </c>
      <c r="I31" s="33">
        <f>'Summary by project'!I31-'Summary by project prev'!I31</f>
        <v>0</v>
      </c>
      <c r="J31" s="33">
        <f>'Summary by project'!J31-'Summary by project prev'!J31</f>
        <v>0</v>
      </c>
      <c r="K31" s="33">
        <f>'Summary by project'!K31-'Summary by project prev'!K31</f>
        <v>0</v>
      </c>
      <c r="L31" s="33">
        <f>'Summary by project'!L31-'Summary by project prev'!L31</f>
        <v>0</v>
      </c>
      <c r="M31" s="33">
        <f>'Summary by project'!M31-'Summary by project prev'!M31</f>
        <v>0</v>
      </c>
      <c r="N31" s="33">
        <f>'Summary by project'!N31-'Summary by project prev'!N31</f>
        <v>0</v>
      </c>
      <c r="O31" s="33">
        <f>'Summary by project'!O31-'Summary by project prev'!O31</f>
        <v>0</v>
      </c>
      <c r="P31" s="33">
        <f>'Summary by project'!P31-'Summary by project prev'!P31</f>
        <v>0</v>
      </c>
      <c r="Q31" s="33">
        <f>'Summary by project'!Q31-'Summary by project prev'!Q31</f>
        <v>0</v>
      </c>
      <c r="R31" s="33">
        <f>'Summary by project'!R31-'Summary by project prev'!R31</f>
        <v>0</v>
      </c>
      <c r="S31" s="33">
        <f>'Summary by project'!S31-'Summary by project prev'!S31</f>
        <v>0</v>
      </c>
      <c r="T31" s="33">
        <f>'Summary by project'!T31-'Summary by project prev'!T31</f>
        <v>0</v>
      </c>
      <c r="U31" s="33">
        <f>'Summary by project'!U31-'Summary by project prev'!U31</f>
        <v>0</v>
      </c>
      <c r="V31" s="33">
        <f>'Summary by project'!V31-'Summary by project prev'!V31</f>
        <v>0</v>
      </c>
      <c r="W31" s="33">
        <f>'Summary by project'!W31-'Summary by project prev'!W31</f>
        <v>0</v>
      </c>
      <c r="X31" s="33">
        <f>'Summary by project'!X31-'Summary by project prev'!X31</f>
        <v>0</v>
      </c>
      <c r="Y31" s="33">
        <f>'Summary by project'!Y31-'Summary by project prev'!Y31</f>
        <v>0</v>
      </c>
      <c r="Z31" s="33">
        <f>'Summary by project'!Z31-'Summary by project prev'!Z31</f>
        <v>0</v>
      </c>
      <c r="AA31" s="33">
        <f>'Summary by project'!AA31-'Summary by project prev'!AA31</f>
        <v>0</v>
      </c>
      <c r="AB31" s="33">
        <f>'Summary by project'!AB31-'Summary by project prev'!AB31</f>
        <v>0</v>
      </c>
      <c r="AC31" s="33">
        <f>'Summary by project'!AC31-'Summary by project prev'!AC31</f>
        <v>0</v>
      </c>
      <c r="AD31" s="33">
        <f>'Summary by project'!AD31-'Summary by project prev'!AD31</f>
        <v>0</v>
      </c>
      <c r="AE31" s="33">
        <f>'Summary by project'!AE31-'Summary by project prev'!AE31</f>
        <v>0</v>
      </c>
      <c r="AF31" s="33">
        <f>'Summary by project'!AF31-'Summary by project prev'!AF31</f>
        <v>0</v>
      </c>
    </row>
    <row r="32" spans="1:33" s="32" customFormat="1" x14ac:dyDescent="0.25">
      <c r="A32" s="326" t="s">
        <v>351</v>
      </c>
      <c r="B32" s="103" t="s">
        <v>374</v>
      </c>
      <c r="C32" s="103" t="s">
        <v>333</v>
      </c>
      <c r="D32" s="33">
        <f>'Summary by project'!D32-'Summary by project prev'!D32</f>
        <v>0</v>
      </c>
      <c r="E32" s="33">
        <f>'Summary by project'!E32-'Summary by project prev'!E32</f>
        <v>0</v>
      </c>
      <c r="F32" s="33">
        <f>'Summary by project'!F32-'Summary by project prev'!F32</f>
        <v>0</v>
      </c>
      <c r="G32" s="33">
        <f>'Summary by project'!G32-'Summary by project prev'!G32</f>
        <v>0</v>
      </c>
      <c r="H32" s="33">
        <f>'Summary by project'!H32-'Summary by project prev'!H32</f>
        <v>0</v>
      </c>
      <c r="I32" s="33">
        <f>'Summary by project'!I32-'Summary by project prev'!I32</f>
        <v>0</v>
      </c>
      <c r="J32" s="33">
        <f>'Summary by project'!J32-'Summary by project prev'!J32</f>
        <v>0</v>
      </c>
      <c r="K32" s="33">
        <f>'Summary by project'!K32-'Summary by project prev'!K32</f>
        <v>0</v>
      </c>
      <c r="L32" s="33">
        <f>'Summary by project'!L32-'Summary by project prev'!L32</f>
        <v>0</v>
      </c>
      <c r="M32" s="33">
        <f>'Summary by project'!M32-'Summary by project prev'!M32</f>
        <v>0</v>
      </c>
      <c r="N32" s="33">
        <f>'Summary by project'!N32-'Summary by project prev'!N32</f>
        <v>0</v>
      </c>
      <c r="O32" s="33">
        <f>'Summary by project'!O32-'Summary by project prev'!O32</f>
        <v>0</v>
      </c>
      <c r="P32" s="33">
        <f>'Summary by project'!P32-'Summary by project prev'!P32</f>
        <v>0</v>
      </c>
      <c r="Q32" s="33">
        <f>'Summary by project'!Q32-'Summary by project prev'!Q32</f>
        <v>0</v>
      </c>
      <c r="R32" s="33">
        <f>'Summary by project'!R32-'Summary by project prev'!R32</f>
        <v>0</v>
      </c>
      <c r="S32" s="33">
        <f>'Summary by project'!S32-'Summary by project prev'!S32</f>
        <v>0</v>
      </c>
      <c r="T32" s="33">
        <f>'Summary by project'!T32-'Summary by project prev'!T32</f>
        <v>0</v>
      </c>
      <c r="U32" s="33">
        <f>'Summary by project'!U32-'Summary by project prev'!U32</f>
        <v>0</v>
      </c>
      <c r="V32" s="33">
        <f>'Summary by project'!V32-'Summary by project prev'!V32</f>
        <v>0</v>
      </c>
      <c r="W32" s="33">
        <f>'Summary by project'!W32-'Summary by project prev'!W32</f>
        <v>0</v>
      </c>
      <c r="X32" s="33">
        <f>'Summary by project'!X32-'Summary by project prev'!X32</f>
        <v>0</v>
      </c>
      <c r="Y32" s="33">
        <f>'Summary by project'!Y32-'Summary by project prev'!Y32</f>
        <v>0</v>
      </c>
      <c r="Z32" s="33">
        <f>'Summary by project'!Z32-'Summary by project prev'!Z32</f>
        <v>0</v>
      </c>
      <c r="AA32" s="33">
        <f>'Summary by project'!AA32-'Summary by project prev'!AA32</f>
        <v>0</v>
      </c>
      <c r="AB32" s="33">
        <f>'Summary by project'!AB32-'Summary by project prev'!AB32</f>
        <v>0</v>
      </c>
      <c r="AC32" s="33">
        <f>'Summary by project'!AC32-'Summary by project prev'!AC32</f>
        <v>0</v>
      </c>
      <c r="AD32" s="33">
        <f>'Summary by project'!AD32-'Summary by project prev'!AD32</f>
        <v>0</v>
      </c>
      <c r="AE32" s="33">
        <f>'Summary by project'!AE32-'Summary by project prev'!AE32</f>
        <v>0</v>
      </c>
      <c r="AF32" s="33">
        <f>'Summary by project'!AF32-'Summary by project prev'!AF32</f>
        <v>0</v>
      </c>
    </row>
    <row r="33" spans="1:32" s="32" customFormat="1" x14ac:dyDescent="0.25">
      <c r="A33" s="326" t="s">
        <v>343</v>
      </c>
      <c r="B33" s="103" t="s">
        <v>352</v>
      </c>
      <c r="C33" s="103" t="s">
        <v>333</v>
      </c>
      <c r="D33" s="33">
        <f>'Summary by project'!D33-'Summary by project prev'!D33</f>
        <v>0</v>
      </c>
      <c r="E33" s="33">
        <f>'Summary by project'!E33-'Summary by project prev'!E33</f>
        <v>0</v>
      </c>
      <c r="F33" s="33">
        <f>'Summary by project'!F33-'Summary by project prev'!F33</f>
        <v>0</v>
      </c>
      <c r="G33" s="33">
        <f>'Summary by project'!G33-'Summary by project prev'!G33</f>
        <v>0</v>
      </c>
      <c r="H33" s="33">
        <f>'Summary by project'!H33-'Summary by project prev'!H33</f>
        <v>0</v>
      </c>
      <c r="I33" s="33">
        <f>'Summary by project'!I33-'Summary by project prev'!I33</f>
        <v>0</v>
      </c>
      <c r="J33" s="33">
        <f>'Summary by project'!J33-'Summary by project prev'!J33</f>
        <v>0</v>
      </c>
      <c r="K33" s="33">
        <f>'Summary by project'!K33-'Summary by project prev'!K33</f>
        <v>0</v>
      </c>
      <c r="L33" s="33">
        <f>'Summary by project'!L33-'Summary by project prev'!L33</f>
        <v>0</v>
      </c>
      <c r="M33" s="33">
        <f>'Summary by project'!M33-'Summary by project prev'!M33</f>
        <v>0</v>
      </c>
      <c r="N33" s="33">
        <f>'Summary by project'!N33-'Summary by project prev'!N33</f>
        <v>0</v>
      </c>
      <c r="O33" s="33">
        <f>'Summary by project'!O33-'Summary by project prev'!O33</f>
        <v>0</v>
      </c>
      <c r="P33" s="33">
        <f>'Summary by project'!P33-'Summary by project prev'!P33</f>
        <v>0</v>
      </c>
      <c r="Q33" s="33">
        <f>'Summary by project'!Q33-'Summary by project prev'!Q33</f>
        <v>0</v>
      </c>
      <c r="R33" s="33">
        <f>'Summary by project'!R33-'Summary by project prev'!R33</f>
        <v>0</v>
      </c>
      <c r="S33" s="33">
        <f>'Summary by project'!S33-'Summary by project prev'!S33</f>
        <v>0</v>
      </c>
      <c r="T33" s="33">
        <f>'Summary by project'!T33-'Summary by project prev'!T33</f>
        <v>0</v>
      </c>
      <c r="U33" s="33">
        <f>'Summary by project'!U33-'Summary by project prev'!U33</f>
        <v>0</v>
      </c>
      <c r="V33" s="33">
        <f>'Summary by project'!V33-'Summary by project prev'!V33</f>
        <v>0</v>
      </c>
      <c r="W33" s="33">
        <f>'Summary by project'!W33-'Summary by project prev'!W33</f>
        <v>0</v>
      </c>
      <c r="X33" s="33">
        <f>'Summary by project'!X33-'Summary by project prev'!X33</f>
        <v>0</v>
      </c>
      <c r="Y33" s="33">
        <f>'Summary by project'!Y33-'Summary by project prev'!Y33</f>
        <v>0</v>
      </c>
      <c r="Z33" s="33">
        <f>'Summary by project'!Z33-'Summary by project prev'!Z33</f>
        <v>0</v>
      </c>
      <c r="AA33" s="33">
        <f>'Summary by project'!AA33-'Summary by project prev'!AA33</f>
        <v>0</v>
      </c>
      <c r="AB33" s="33">
        <f>'Summary by project'!AB33-'Summary by project prev'!AB33</f>
        <v>0</v>
      </c>
      <c r="AC33" s="33">
        <f>'Summary by project'!AC33-'Summary by project prev'!AC33</f>
        <v>0</v>
      </c>
      <c r="AD33" s="33">
        <f>'Summary by project'!AD33-'Summary by project prev'!AD33</f>
        <v>0</v>
      </c>
      <c r="AE33" s="33">
        <f>'Summary by project'!AE33-'Summary by project prev'!AE33</f>
        <v>0</v>
      </c>
      <c r="AF33" s="33">
        <f>'Summary by project'!AF33-'Summary by project prev'!AF33</f>
        <v>0</v>
      </c>
    </row>
    <row r="34" spans="1:32" s="32" customFormat="1" x14ac:dyDescent="0.25">
      <c r="A34" s="326" t="s">
        <v>438</v>
      </c>
      <c r="B34" s="103" t="s">
        <v>439</v>
      </c>
      <c r="C34" s="103" t="s">
        <v>333</v>
      </c>
      <c r="D34" s="33">
        <f>'Summary by project'!D34-'Summary by project prev'!D34</f>
        <v>0</v>
      </c>
      <c r="E34" s="33">
        <f>'Summary by project'!E34-'Summary by project prev'!E34</f>
        <v>0</v>
      </c>
      <c r="F34" s="33">
        <f>'Summary by project'!F34-'Summary by project prev'!F34</f>
        <v>0</v>
      </c>
      <c r="G34" s="33">
        <f>'Summary by project'!G34-'Summary by project prev'!G34</f>
        <v>0</v>
      </c>
      <c r="H34" s="33">
        <f>'Summary by project'!H34-'Summary by project prev'!H34</f>
        <v>0</v>
      </c>
      <c r="I34" s="33">
        <f>'Summary by project'!I34-'Summary by project prev'!I34</f>
        <v>0</v>
      </c>
      <c r="J34" s="33">
        <f>'Summary by project'!J34-'Summary by project prev'!J34</f>
        <v>0</v>
      </c>
      <c r="K34" s="33">
        <f>'Summary by project'!K34-'Summary by project prev'!K34</f>
        <v>0</v>
      </c>
      <c r="L34" s="33">
        <f>'Summary by project'!L34-'Summary by project prev'!L34</f>
        <v>0</v>
      </c>
      <c r="M34" s="33">
        <f>'Summary by project'!M34-'Summary by project prev'!M34</f>
        <v>0</v>
      </c>
      <c r="N34" s="33">
        <f>'Summary by project'!N34-'Summary by project prev'!N34</f>
        <v>0</v>
      </c>
      <c r="O34" s="33">
        <f>'Summary by project'!O34-'Summary by project prev'!O34</f>
        <v>0</v>
      </c>
      <c r="P34" s="33">
        <f>'Summary by project'!P34-'Summary by project prev'!P34</f>
        <v>0</v>
      </c>
      <c r="Q34" s="33">
        <f>'Summary by project'!Q34-'Summary by project prev'!Q34</f>
        <v>0</v>
      </c>
      <c r="R34" s="33">
        <f>'Summary by project'!R34-'Summary by project prev'!R34</f>
        <v>0</v>
      </c>
      <c r="S34" s="33">
        <f>'Summary by project'!S34-'Summary by project prev'!S34</f>
        <v>0</v>
      </c>
      <c r="T34" s="33">
        <f>'Summary by project'!T34-'Summary by project prev'!T34</f>
        <v>0</v>
      </c>
      <c r="U34" s="33">
        <f>'Summary by project'!U34-'Summary by project prev'!U34</f>
        <v>0</v>
      </c>
      <c r="V34" s="33">
        <f>'Summary by project'!V34-'Summary by project prev'!V34</f>
        <v>0</v>
      </c>
      <c r="W34" s="33">
        <f>'Summary by project'!W34-'Summary by project prev'!W34</f>
        <v>0</v>
      </c>
      <c r="X34" s="33">
        <f>'Summary by project'!X34-'Summary by project prev'!X34</f>
        <v>0</v>
      </c>
      <c r="Y34" s="33">
        <f>'Summary by project'!Y34-'Summary by project prev'!Y34</f>
        <v>0</v>
      </c>
      <c r="Z34" s="33">
        <f>'Summary by project'!Z34-'Summary by project prev'!Z34</f>
        <v>0</v>
      </c>
      <c r="AA34" s="33">
        <f>'Summary by project'!AA34-'Summary by project prev'!AA34</f>
        <v>0</v>
      </c>
      <c r="AB34" s="33">
        <f>'Summary by project'!AB34-'Summary by project prev'!AB34</f>
        <v>0</v>
      </c>
      <c r="AC34" s="33">
        <f>'Summary by project'!AC34-'Summary by project prev'!AC34</f>
        <v>0</v>
      </c>
      <c r="AD34" s="33">
        <f>'Summary by project'!AD34-'Summary by project prev'!AD34</f>
        <v>0</v>
      </c>
      <c r="AE34" s="33">
        <f>'Summary by project'!AE34-'Summary by project prev'!AE34</f>
        <v>0</v>
      </c>
      <c r="AF34" s="33">
        <f>'Summary by project'!AF34-'Summary by project prev'!AF34</f>
        <v>0</v>
      </c>
    </row>
    <row r="35" spans="1:32" s="32" customFormat="1" x14ac:dyDescent="0.25">
      <c r="A35" s="326" t="s">
        <v>353</v>
      </c>
      <c r="B35" s="103" t="s">
        <v>354</v>
      </c>
      <c r="C35" s="103" t="s">
        <v>333</v>
      </c>
      <c r="D35" s="33">
        <f>'Summary by project'!D35-'Summary by project prev'!D35</f>
        <v>0</v>
      </c>
      <c r="E35" s="33">
        <f>'Summary by project'!E35-'Summary by project prev'!E35</f>
        <v>0</v>
      </c>
      <c r="F35" s="33">
        <f>'Summary by project'!F35-'Summary by project prev'!F35</f>
        <v>0</v>
      </c>
      <c r="G35" s="33">
        <f>'Summary by project'!G35-'Summary by project prev'!G35</f>
        <v>0</v>
      </c>
      <c r="H35" s="33">
        <f>'Summary by project'!H35-'Summary by project prev'!H35</f>
        <v>0</v>
      </c>
      <c r="I35" s="33">
        <f>'Summary by project'!I35-'Summary by project prev'!I35</f>
        <v>0</v>
      </c>
      <c r="J35" s="33">
        <f>'Summary by project'!J35-'Summary by project prev'!J35</f>
        <v>0</v>
      </c>
      <c r="K35" s="33">
        <f>'Summary by project'!K35-'Summary by project prev'!K35</f>
        <v>0</v>
      </c>
      <c r="L35" s="33">
        <f>'Summary by project'!L35-'Summary by project prev'!L35</f>
        <v>0</v>
      </c>
      <c r="M35" s="33">
        <f>'Summary by project'!M35-'Summary by project prev'!M35</f>
        <v>0</v>
      </c>
      <c r="N35" s="33">
        <f>'Summary by project'!N35-'Summary by project prev'!N35</f>
        <v>0</v>
      </c>
      <c r="O35" s="33">
        <f>'Summary by project'!O35-'Summary by project prev'!O35</f>
        <v>0</v>
      </c>
      <c r="P35" s="33">
        <f>'Summary by project'!P35-'Summary by project prev'!P35</f>
        <v>0</v>
      </c>
      <c r="Q35" s="33">
        <f>'Summary by project'!Q35-'Summary by project prev'!Q35</f>
        <v>0</v>
      </c>
      <c r="R35" s="33">
        <f>'Summary by project'!R35-'Summary by project prev'!R35</f>
        <v>0</v>
      </c>
      <c r="S35" s="33">
        <f>'Summary by project'!S35-'Summary by project prev'!S35</f>
        <v>0</v>
      </c>
      <c r="T35" s="33">
        <f>'Summary by project'!T35-'Summary by project prev'!T35</f>
        <v>0</v>
      </c>
      <c r="U35" s="33">
        <f>'Summary by project'!U35-'Summary by project prev'!U35</f>
        <v>0</v>
      </c>
      <c r="V35" s="33">
        <f>'Summary by project'!V35-'Summary by project prev'!V35</f>
        <v>0</v>
      </c>
      <c r="W35" s="33">
        <f>'Summary by project'!W35-'Summary by project prev'!W35</f>
        <v>0</v>
      </c>
      <c r="X35" s="33">
        <f>'Summary by project'!X35-'Summary by project prev'!X35</f>
        <v>0</v>
      </c>
      <c r="Y35" s="33">
        <f>'Summary by project'!Y35-'Summary by project prev'!Y35</f>
        <v>0</v>
      </c>
      <c r="Z35" s="33">
        <f>'Summary by project'!Z35-'Summary by project prev'!Z35</f>
        <v>0</v>
      </c>
      <c r="AA35" s="33">
        <f>'Summary by project'!AA35-'Summary by project prev'!AA35</f>
        <v>0</v>
      </c>
      <c r="AB35" s="33">
        <f>'Summary by project'!AB35-'Summary by project prev'!AB35</f>
        <v>0</v>
      </c>
      <c r="AC35" s="33">
        <f>'Summary by project'!AC35-'Summary by project prev'!AC35</f>
        <v>0</v>
      </c>
      <c r="AD35" s="33">
        <f>'Summary by project'!AD35-'Summary by project prev'!AD35</f>
        <v>0</v>
      </c>
      <c r="AE35" s="33">
        <f>'Summary by project'!AE35-'Summary by project prev'!AE35</f>
        <v>0</v>
      </c>
      <c r="AF35" s="33">
        <f>'Summary by project'!AF35-'Summary by project prev'!AF35</f>
        <v>0</v>
      </c>
    </row>
    <row r="36" spans="1:32" s="32" customFormat="1" x14ac:dyDescent="0.25">
      <c r="A36" s="326" t="s">
        <v>357</v>
      </c>
      <c r="B36" s="103" t="s">
        <v>356</v>
      </c>
      <c r="C36" s="103" t="s">
        <v>333</v>
      </c>
      <c r="D36" s="33">
        <f>'Summary by project'!D36-'Summary by project prev'!D36</f>
        <v>0</v>
      </c>
      <c r="E36" s="33">
        <f>'Summary by project'!E36-'Summary by project prev'!E36</f>
        <v>0</v>
      </c>
      <c r="F36" s="33">
        <f>'Summary by project'!F36-'Summary by project prev'!F36</f>
        <v>0</v>
      </c>
      <c r="G36" s="33">
        <f>'Summary by project'!G36-'Summary by project prev'!G36</f>
        <v>0</v>
      </c>
      <c r="H36" s="33">
        <f>'Summary by project'!H36-'Summary by project prev'!H36</f>
        <v>0</v>
      </c>
      <c r="I36" s="33">
        <f>'Summary by project'!I36-'Summary by project prev'!I36</f>
        <v>0</v>
      </c>
      <c r="J36" s="33">
        <f>'Summary by project'!J36-'Summary by project prev'!J36</f>
        <v>0</v>
      </c>
      <c r="K36" s="33">
        <f>'Summary by project'!K36-'Summary by project prev'!K36</f>
        <v>0</v>
      </c>
      <c r="L36" s="33">
        <f>'Summary by project'!L36-'Summary by project prev'!L36</f>
        <v>0</v>
      </c>
      <c r="M36" s="33">
        <f>'Summary by project'!M36-'Summary by project prev'!M36</f>
        <v>0</v>
      </c>
      <c r="N36" s="33">
        <f>'Summary by project'!N36-'Summary by project prev'!N36</f>
        <v>0</v>
      </c>
      <c r="O36" s="33">
        <f>'Summary by project'!O36-'Summary by project prev'!O36</f>
        <v>0</v>
      </c>
      <c r="P36" s="33">
        <f>'Summary by project'!P36-'Summary by project prev'!P36</f>
        <v>0</v>
      </c>
      <c r="Q36" s="33">
        <f>'Summary by project'!Q36-'Summary by project prev'!Q36</f>
        <v>0</v>
      </c>
      <c r="R36" s="33">
        <f>'Summary by project'!R36-'Summary by project prev'!R36</f>
        <v>0</v>
      </c>
      <c r="S36" s="33">
        <f>'Summary by project'!S36-'Summary by project prev'!S36</f>
        <v>0</v>
      </c>
      <c r="T36" s="33">
        <f>'Summary by project'!T36-'Summary by project prev'!T36</f>
        <v>0</v>
      </c>
      <c r="U36" s="33">
        <f>'Summary by project'!U36-'Summary by project prev'!U36</f>
        <v>0</v>
      </c>
      <c r="V36" s="33">
        <f>'Summary by project'!V36-'Summary by project prev'!V36</f>
        <v>0</v>
      </c>
      <c r="W36" s="33">
        <f>'Summary by project'!W36-'Summary by project prev'!W36</f>
        <v>0</v>
      </c>
      <c r="X36" s="33">
        <f>'Summary by project'!X36-'Summary by project prev'!X36</f>
        <v>0</v>
      </c>
      <c r="Y36" s="33">
        <f>'Summary by project'!Y36-'Summary by project prev'!Y36</f>
        <v>0</v>
      </c>
      <c r="Z36" s="33">
        <f>'Summary by project'!Z36-'Summary by project prev'!Z36</f>
        <v>0</v>
      </c>
      <c r="AA36" s="33">
        <f>'Summary by project'!AA36-'Summary by project prev'!AA36</f>
        <v>0</v>
      </c>
      <c r="AB36" s="33">
        <f>'Summary by project'!AB36-'Summary by project prev'!AB36</f>
        <v>0</v>
      </c>
      <c r="AC36" s="33">
        <f>'Summary by project'!AC36-'Summary by project prev'!AC36</f>
        <v>0</v>
      </c>
      <c r="AD36" s="33">
        <f>'Summary by project'!AD36-'Summary by project prev'!AD36</f>
        <v>0</v>
      </c>
      <c r="AE36" s="33">
        <f>'Summary by project'!AE36-'Summary by project prev'!AE36</f>
        <v>0</v>
      </c>
      <c r="AF36" s="33">
        <f>'Summary by project'!AF36-'Summary by project prev'!AF36</f>
        <v>0</v>
      </c>
    </row>
    <row r="37" spans="1:32" s="32" customFormat="1" x14ac:dyDescent="0.25">
      <c r="A37" s="326" t="s">
        <v>344</v>
      </c>
      <c r="B37" s="103" t="s">
        <v>375</v>
      </c>
      <c r="C37" s="103" t="s">
        <v>333</v>
      </c>
      <c r="D37" s="33">
        <f>'Summary by project'!D37-'Summary by project prev'!D37</f>
        <v>0</v>
      </c>
      <c r="E37" s="33">
        <f>'Summary by project'!E37-'Summary by project prev'!E37</f>
        <v>0</v>
      </c>
      <c r="F37" s="33">
        <f>'Summary by project'!F37-'Summary by project prev'!F37</f>
        <v>0</v>
      </c>
      <c r="G37" s="33">
        <f>'Summary by project'!G37-'Summary by project prev'!G37</f>
        <v>0</v>
      </c>
      <c r="H37" s="33">
        <f>'Summary by project'!H37-'Summary by project prev'!H37</f>
        <v>0</v>
      </c>
      <c r="I37" s="33">
        <f>'Summary by project'!I37-'Summary by project prev'!I37</f>
        <v>0</v>
      </c>
      <c r="J37" s="33">
        <f>'Summary by project'!J37-'Summary by project prev'!J37</f>
        <v>0</v>
      </c>
      <c r="K37" s="33">
        <f>'Summary by project'!K37-'Summary by project prev'!K37</f>
        <v>0</v>
      </c>
      <c r="L37" s="33">
        <f>'Summary by project'!L37-'Summary by project prev'!L37</f>
        <v>0</v>
      </c>
      <c r="M37" s="33">
        <f>'Summary by project'!M37-'Summary by project prev'!M37</f>
        <v>0</v>
      </c>
      <c r="N37" s="33">
        <f>'Summary by project'!N37-'Summary by project prev'!N37</f>
        <v>0</v>
      </c>
      <c r="O37" s="33">
        <f>'Summary by project'!O37-'Summary by project prev'!O37</f>
        <v>0</v>
      </c>
      <c r="P37" s="33">
        <f>'Summary by project'!P37-'Summary by project prev'!P37</f>
        <v>0</v>
      </c>
      <c r="Q37" s="33">
        <f>'Summary by project'!Q37-'Summary by project prev'!Q37</f>
        <v>0</v>
      </c>
      <c r="R37" s="33">
        <f>'Summary by project'!R37-'Summary by project prev'!R37</f>
        <v>0</v>
      </c>
      <c r="S37" s="33">
        <f>'Summary by project'!S37-'Summary by project prev'!S37</f>
        <v>0</v>
      </c>
      <c r="T37" s="33">
        <f>'Summary by project'!T37-'Summary by project prev'!T37</f>
        <v>0</v>
      </c>
      <c r="U37" s="33">
        <f>'Summary by project'!U37-'Summary by project prev'!U37</f>
        <v>0</v>
      </c>
      <c r="V37" s="33">
        <f>'Summary by project'!V37-'Summary by project prev'!V37</f>
        <v>0</v>
      </c>
      <c r="W37" s="33">
        <f>'Summary by project'!W37-'Summary by project prev'!W37</f>
        <v>0</v>
      </c>
      <c r="X37" s="33">
        <f>'Summary by project'!X37-'Summary by project prev'!X37</f>
        <v>0</v>
      </c>
      <c r="Y37" s="33">
        <f>'Summary by project'!Y37-'Summary by project prev'!Y37</f>
        <v>0</v>
      </c>
      <c r="Z37" s="33">
        <f>'Summary by project'!Z37-'Summary by project prev'!Z37</f>
        <v>0</v>
      </c>
      <c r="AA37" s="33">
        <f>'Summary by project'!AA37-'Summary by project prev'!AA37</f>
        <v>0</v>
      </c>
      <c r="AB37" s="33">
        <f>'Summary by project'!AB37-'Summary by project prev'!AB37</f>
        <v>0</v>
      </c>
      <c r="AC37" s="33">
        <f>'Summary by project'!AC37-'Summary by project prev'!AC37</f>
        <v>0</v>
      </c>
      <c r="AD37" s="33">
        <f>'Summary by project'!AD37-'Summary by project prev'!AD37</f>
        <v>0</v>
      </c>
      <c r="AE37" s="33">
        <f>'Summary by project'!AE37-'Summary by project prev'!AE37</f>
        <v>0</v>
      </c>
      <c r="AF37" s="33">
        <f>'Summary by project'!AF37-'Summary by project prev'!AF37</f>
        <v>0</v>
      </c>
    </row>
    <row r="38" spans="1:32" s="32" customFormat="1" x14ac:dyDescent="0.25">
      <c r="A38" s="326" t="s">
        <v>345</v>
      </c>
      <c r="B38" s="103" t="s">
        <v>440</v>
      </c>
      <c r="C38" s="103" t="s">
        <v>333</v>
      </c>
      <c r="D38" s="33">
        <f>'Summary by project'!D38-'Summary by project prev'!D38</f>
        <v>0</v>
      </c>
      <c r="E38" s="33">
        <f>'Summary by project'!E38-'Summary by project prev'!E38</f>
        <v>0</v>
      </c>
      <c r="F38" s="33">
        <f>'Summary by project'!F38-'Summary by project prev'!F38</f>
        <v>0</v>
      </c>
      <c r="G38" s="33">
        <f>'Summary by project'!G38-'Summary by project prev'!G38</f>
        <v>0</v>
      </c>
      <c r="H38" s="33">
        <f>'Summary by project'!H38-'Summary by project prev'!H38</f>
        <v>0</v>
      </c>
      <c r="I38" s="33">
        <f>'Summary by project'!I38-'Summary by project prev'!I38</f>
        <v>0</v>
      </c>
      <c r="J38" s="33">
        <f>'Summary by project'!J38-'Summary by project prev'!J38</f>
        <v>0</v>
      </c>
      <c r="K38" s="33">
        <f>'Summary by project'!K38-'Summary by project prev'!K38</f>
        <v>0</v>
      </c>
      <c r="L38" s="33">
        <f>'Summary by project'!L38-'Summary by project prev'!L38</f>
        <v>0</v>
      </c>
      <c r="M38" s="33">
        <f>'Summary by project'!M38-'Summary by project prev'!M38</f>
        <v>0</v>
      </c>
      <c r="N38" s="33">
        <f>'Summary by project'!N38-'Summary by project prev'!N38</f>
        <v>0</v>
      </c>
      <c r="O38" s="33">
        <f>'Summary by project'!O38-'Summary by project prev'!O38</f>
        <v>0</v>
      </c>
      <c r="P38" s="33">
        <f>'Summary by project'!P38-'Summary by project prev'!P38</f>
        <v>0</v>
      </c>
      <c r="Q38" s="33">
        <f>'Summary by project'!Q38-'Summary by project prev'!Q38</f>
        <v>0</v>
      </c>
      <c r="R38" s="33">
        <f>'Summary by project'!R38-'Summary by project prev'!R38</f>
        <v>0</v>
      </c>
      <c r="S38" s="33">
        <f>'Summary by project'!S38-'Summary by project prev'!S38</f>
        <v>0</v>
      </c>
      <c r="T38" s="33">
        <f>'Summary by project'!T38-'Summary by project prev'!T38</f>
        <v>0</v>
      </c>
      <c r="U38" s="33">
        <f>'Summary by project'!U38-'Summary by project prev'!U38</f>
        <v>0</v>
      </c>
      <c r="V38" s="33">
        <f>'Summary by project'!V38-'Summary by project prev'!V38</f>
        <v>0</v>
      </c>
      <c r="W38" s="33">
        <f>'Summary by project'!W38-'Summary by project prev'!W38</f>
        <v>0</v>
      </c>
      <c r="X38" s="33">
        <f>'Summary by project'!X38-'Summary by project prev'!X38</f>
        <v>0</v>
      </c>
      <c r="Y38" s="33">
        <f>'Summary by project'!Y38-'Summary by project prev'!Y38</f>
        <v>0</v>
      </c>
      <c r="Z38" s="33">
        <f>'Summary by project'!Z38-'Summary by project prev'!Z38</f>
        <v>0</v>
      </c>
      <c r="AA38" s="33">
        <f>'Summary by project'!AA38-'Summary by project prev'!AA38</f>
        <v>0</v>
      </c>
      <c r="AB38" s="33">
        <f>'Summary by project'!AB38-'Summary by project prev'!AB38</f>
        <v>0</v>
      </c>
      <c r="AC38" s="33">
        <f>'Summary by project'!AC38-'Summary by project prev'!AC38</f>
        <v>0</v>
      </c>
      <c r="AD38" s="33">
        <f>'Summary by project'!AD38-'Summary by project prev'!AD38</f>
        <v>0</v>
      </c>
      <c r="AE38" s="33">
        <f>'Summary by project'!AE38-'Summary by project prev'!AE38</f>
        <v>0</v>
      </c>
      <c r="AF38" s="33">
        <f>'Summary by project'!AF38-'Summary by project prev'!AF38</f>
        <v>0</v>
      </c>
    </row>
    <row r="39" spans="1:32" s="32" customFormat="1" x14ac:dyDescent="0.25">
      <c r="A39" s="326" t="s">
        <v>358</v>
      </c>
      <c r="B39" s="103" t="s">
        <v>359</v>
      </c>
      <c r="C39" s="103" t="s">
        <v>333</v>
      </c>
      <c r="D39" s="33">
        <f>'Summary by project'!D39-'Summary by project prev'!D39</f>
        <v>0</v>
      </c>
      <c r="E39" s="33">
        <f>'Summary by project'!E39-'Summary by project prev'!E39</f>
        <v>0</v>
      </c>
      <c r="F39" s="33">
        <f>'Summary by project'!F39-'Summary by project prev'!F39</f>
        <v>0</v>
      </c>
      <c r="G39" s="33">
        <f>'Summary by project'!G39-'Summary by project prev'!G39</f>
        <v>0</v>
      </c>
      <c r="H39" s="33">
        <f>'Summary by project'!H39-'Summary by project prev'!H39</f>
        <v>0</v>
      </c>
      <c r="I39" s="33">
        <f>'Summary by project'!I39-'Summary by project prev'!I39</f>
        <v>0</v>
      </c>
      <c r="J39" s="33">
        <f>'Summary by project'!J39-'Summary by project prev'!J39</f>
        <v>0</v>
      </c>
      <c r="K39" s="33">
        <f>'Summary by project'!K39-'Summary by project prev'!K39</f>
        <v>0</v>
      </c>
      <c r="L39" s="33">
        <f>'Summary by project'!L39-'Summary by project prev'!L39</f>
        <v>0</v>
      </c>
      <c r="M39" s="33">
        <f>'Summary by project'!M39-'Summary by project prev'!M39</f>
        <v>0</v>
      </c>
      <c r="N39" s="33">
        <f>'Summary by project'!N39-'Summary by project prev'!N39</f>
        <v>0</v>
      </c>
      <c r="O39" s="33">
        <f>'Summary by project'!O39-'Summary by project prev'!O39</f>
        <v>0</v>
      </c>
      <c r="P39" s="33">
        <f>'Summary by project'!P39-'Summary by project prev'!P39</f>
        <v>0</v>
      </c>
      <c r="Q39" s="33">
        <f>'Summary by project'!Q39-'Summary by project prev'!Q39</f>
        <v>0</v>
      </c>
      <c r="R39" s="33">
        <f>'Summary by project'!R39-'Summary by project prev'!R39</f>
        <v>0</v>
      </c>
      <c r="S39" s="33">
        <f>'Summary by project'!S39-'Summary by project prev'!S39</f>
        <v>0</v>
      </c>
      <c r="T39" s="33">
        <f>'Summary by project'!T39-'Summary by project prev'!T39</f>
        <v>0</v>
      </c>
      <c r="U39" s="33">
        <f>'Summary by project'!U39-'Summary by project prev'!U39</f>
        <v>0</v>
      </c>
      <c r="V39" s="33">
        <f>'Summary by project'!V39-'Summary by project prev'!V39</f>
        <v>0</v>
      </c>
      <c r="W39" s="33">
        <f>'Summary by project'!W39-'Summary by project prev'!W39</f>
        <v>0</v>
      </c>
      <c r="X39" s="33">
        <f>'Summary by project'!X39-'Summary by project prev'!X39</f>
        <v>0</v>
      </c>
      <c r="Y39" s="33">
        <f>'Summary by project'!Y39-'Summary by project prev'!Y39</f>
        <v>0</v>
      </c>
      <c r="Z39" s="33">
        <f>'Summary by project'!Z39-'Summary by project prev'!Z39</f>
        <v>0</v>
      </c>
      <c r="AA39" s="33">
        <f>'Summary by project'!AA39-'Summary by project prev'!AA39</f>
        <v>0</v>
      </c>
      <c r="AB39" s="33">
        <f>'Summary by project'!AB39-'Summary by project prev'!AB39</f>
        <v>0</v>
      </c>
      <c r="AC39" s="33">
        <f>'Summary by project'!AC39-'Summary by project prev'!AC39</f>
        <v>0</v>
      </c>
      <c r="AD39" s="33">
        <f>'Summary by project'!AD39-'Summary by project prev'!AD39</f>
        <v>0</v>
      </c>
      <c r="AE39" s="33">
        <f>'Summary by project'!AE39-'Summary by project prev'!AE39</f>
        <v>0</v>
      </c>
      <c r="AF39" s="33">
        <f>'Summary by project'!AF39-'Summary by project prev'!AF39</f>
        <v>0</v>
      </c>
    </row>
    <row r="40" spans="1:32" s="32" customFormat="1" x14ac:dyDescent="0.25">
      <c r="A40" s="326" t="s">
        <v>441</v>
      </c>
      <c r="B40" s="103" t="s">
        <v>395</v>
      </c>
      <c r="C40" s="103" t="s">
        <v>394</v>
      </c>
      <c r="D40" s="33">
        <f>'Summary by project'!D40-'Summary by project prev'!D40</f>
        <v>0</v>
      </c>
      <c r="E40" s="33">
        <f>'Summary by project'!E40-'Summary by project prev'!E40</f>
        <v>0</v>
      </c>
      <c r="F40" s="33">
        <f>'Summary by project'!F40-'Summary by project prev'!F40</f>
        <v>0</v>
      </c>
      <c r="G40" s="33">
        <f>'Summary by project'!G40-'Summary by project prev'!G40</f>
        <v>0</v>
      </c>
      <c r="H40" s="33">
        <f>'Summary by project'!H40-'Summary by project prev'!H40</f>
        <v>0</v>
      </c>
      <c r="I40" s="33">
        <f>'Summary by project'!I40-'Summary by project prev'!I40</f>
        <v>0</v>
      </c>
      <c r="J40" s="33">
        <f>'Summary by project'!J40-'Summary by project prev'!J40</f>
        <v>0</v>
      </c>
      <c r="K40" s="33">
        <f>'Summary by project'!K40-'Summary by project prev'!K40</f>
        <v>0</v>
      </c>
      <c r="L40" s="33">
        <f>'Summary by project'!L40-'Summary by project prev'!L40</f>
        <v>0</v>
      </c>
      <c r="M40" s="33">
        <f>'Summary by project'!M40-'Summary by project prev'!M40</f>
        <v>0</v>
      </c>
      <c r="N40" s="33">
        <f>'Summary by project'!N40-'Summary by project prev'!N40</f>
        <v>0</v>
      </c>
      <c r="O40" s="33">
        <f>'Summary by project'!O40-'Summary by project prev'!O40</f>
        <v>0</v>
      </c>
      <c r="P40" s="33">
        <f>'Summary by project'!P40-'Summary by project prev'!P40</f>
        <v>0</v>
      </c>
      <c r="Q40" s="33">
        <f>'Summary by project'!Q40-'Summary by project prev'!Q40</f>
        <v>0</v>
      </c>
      <c r="R40" s="33">
        <f>'Summary by project'!R40-'Summary by project prev'!R40</f>
        <v>0</v>
      </c>
      <c r="S40" s="33">
        <f>'Summary by project'!S40-'Summary by project prev'!S40</f>
        <v>0</v>
      </c>
      <c r="T40" s="33">
        <f>'Summary by project'!T40-'Summary by project prev'!T40</f>
        <v>0</v>
      </c>
      <c r="U40" s="33">
        <f>'Summary by project'!U40-'Summary by project prev'!U40</f>
        <v>0</v>
      </c>
      <c r="V40" s="33">
        <f>'Summary by project'!V40-'Summary by project prev'!V40</f>
        <v>0</v>
      </c>
      <c r="W40" s="33">
        <f>'Summary by project'!W40-'Summary by project prev'!W40</f>
        <v>0</v>
      </c>
      <c r="X40" s="33">
        <f>'Summary by project'!X40-'Summary by project prev'!X40</f>
        <v>0</v>
      </c>
      <c r="Y40" s="33">
        <f>'Summary by project'!Y40-'Summary by project prev'!Y40</f>
        <v>0</v>
      </c>
      <c r="Z40" s="33">
        <f>'Summary by project'!Z40-'Summary by project prev'!Z40</f>
        <v>0</v>
      </c>
      <c r="AA40" s="33">
        <f>'Summary by project'!AA40-'Summary by project prev'!AA40</f>
        <v>0</v>
      </c>
      <c r="AB40" s="33">
        <f>'Summary by project'!AB40-'Summary by project prev'!AB40</f>
        <v>0</v>
      </c>
      <c r="AC40" s="33">
        <f>'Summary by project'!AC40-'Summary by project prev'!AC40</f>
        <v>0</v>
      </c>
      <c r="AD40" s="33">
        <f>'Summary by project'!AD40-'Summary by project prev'!AD40</f>
        <v>0</v>
      </c>
      <c r="AE40" s="33">
        <f>'Summary by project'!AE40-'Summary by project prev'!AE40</f>
        <v>0</v>
      </c>
      <c r="AF40" s="33">
        <f>'Summary by project'!AF40-'Summary by project prev'!AF40</f>
        <v>0</v>
      </c>
    </row>
    <row r="41" spans="1:32" s="32" customFormat="1" x14ac:dyDescent="0.25">
      <c r="A41" s="326" t="s">
        <v>361</v>
      </c>
      <c r="B41" s="103" t="s">
        <v>360</v>
      </c>
      <c r="C41" s="103" t="s">
        <v>333</v>
      </c>
      <c r="D41" s="33">
        <f>'Summary by project'!D41-'Summary by project prev'!D41</f>
        <v>0</v>
      </c>
      <c r="E41" s="33">
        <f>'Summary by project'!E41-'Summary by project prev'!E41</f>
        <v>0</v>
      </c>
      <c r="F41" s="33">
        <f>'Summary by project'!F41-'Summary by project prev'!F41</f>
        <v>0</v>
      </c>
      <c r="G41" s="33">
        <f>'Summary by project'!G41-'Summary by project prev'!G41</f>
        <v>0</v>
      </c>
      <c r="H41" s="33">
        <f>'Summary by project'!H41-'Summary by project prev'!H41</f>
        <v>0</v>
      </c>
      <c r="I41" s="33">
        <f>'Summary by project'!I41-'Summary by project prev'!I41</f>
        <v>0</v>
      </c>
      <c r="J41" s="33">
        <f>'Summary by project'!J41-'Summary by project prev'!J41</f>
        <v>0</v>
      </c>
      <c r="K41" s="33">
        <f>'Summary by project'!K41-'Summary by project prev'!K41</f>
        <v>0</v>
      </c>
      <c r="L41" s="33">
        <f>'Summary by project'!L41-'Summary by project prev'!L41</f>
        <v>0</v>
      </c>
      <c r="M41" s="33">
        <f>'Summary by project'!M41-'Summary by project prev'!M41</f>
        <v>0</v>
      </c>
      <c r="N41" s="33">
        <f>'Summary by project'!N41-'Summary by project prev'!N41</f>
        <v>0</v>
      </c>
      <c r="O41" s="33">
        <f>'Summary by project'!O41-'Summary by project prev'!O41</f>
        <v>0</v>
      </c>
      <c r="P41" s="33">
        <f>'Summary by project'!P41-'Summary by project prev'!P41</f>
        <v>0</v>
      </c>
      <c r="Q41" s="33">
        <f>'Summary by project'!Q41-'Summary by project prev'!Q41</f>
        <v>0</v>
      </c>
      <c r="R41" s="33">
        <f>'Summary by project'!R41-'Summary by project prev'!R41</f>
        <v>0</v>
      </c>
      <c r="S41" s="33">
        <f>'Summary by project'!S41-'Summary by project prev'!S41</f>
        <v>0</v>
      </c>
      <c r="T41" s="33">
        <f>'Summary by project'!T41-'Summary by project prev'!T41</f>
        <v>0</v>
      </c>
      <c r="U41" s="33">
        <f>'Summary by project'!U41-'Summary by project prev'!U41</f>
        <v>0</v>
      </c>
      <c r="V41" s="33">
        <f>'Summary by project'!V41-'Summary by project prev'!V41</f>
        <v>0</v>
      </c>
      <c r="W41" s="33">
        <f>'Summary by project'!W41-'Summary by project prev'!W41</f>
        <v>0</v>
      </c>
      <c r="X41" s="33">
        <f>'Summary by project'!X41-'Summary by project prev'!X41</f>
        <v>0</v>
      </c>
      <c r="Y41" s="33">
        <f>'Summary by project'!Y41-'Summary by project prev'!Y41</f>
        <v>0</v>
      </c>
      <c r="Z41" s="33">
        <f>'Summary by project'!Z41-'Summary by project prev'!Z41</f>
        <v>0</v>
      </c>
      <c r="AA41" s="33">
        <f>'Summary by project'!AA41-'Summary by project prev'!AA41</f>
        <v>0</v>
      </c>
      <c r="AB41" s="33">
        <f>'Summary by project'!AB41-'Summary by project prev'!AB41</f>
        <v>0</v>
      </c>
      <c r="AC41" s="33">
        <f>'Summary by project'!AC41-'Summary by project prev'!AC41</f>
        <v>0</v>
      </c>
      <c r="AD41" s="33">
        <f>'Summary by project'!AD41-'Summary by project prev'!AD41</f>
        <v>0</v>
      </c>
      <c r="AE41" s="33">
        <f>'Summary by project'!AE41-'Summary by project prev'!AE41</f>
        <v>0</v>
      </c>
      <c r="AF41" s="33">
        <f>'Summary by project'!AF41-'Summary by project prev'!AF41</f>
        <v>0</v>
      </c>
    </row>
    <row r="42" spans="1:32" s="32" customFormat="1" x14ac:dyDescent="0.25">
      <c r="A42" s="326" t="s">
        <v>370</v>
      </c>
      <c r="B42" s="103" t="s">
        <v>369</v>
      </c>
      <c r="C42" s="103" t="s">
        <v>333</v>
      </c>
      <c r="D42" s="33">
        <f>'Summary by project'!D42-'Summary by project prev'!D42</f>
        <v>0</v>
      </c>
      <c r="E42" s="33">
        <f>'Summary by project'!E42-'Summary by project prev'!E42</f>
        <v>0</v>
      </c>
      <c r="F42" s="33">
        <f>'Summary by project'!F42-'Summary by project prev'!F42</f>
        <v>0</v>
      </c>
      <c r="G42" s="33">
        <f>'Summary by project'!G42-'Summary by project prev'!G42</f>
        <v>0</v>
      </c>
      <c r="H42" s="33">
        <f>'Summary by project'!H42-'Summary by project prev'!H42</f>
        <v>0</v>
      </c>
      <c r="I42" s="33">
        <f>'Summary by project'!I42-'Summary by project prev'!I42</f>
        <v>0</v>
      </c>
      <c r="J42" s="33">
        <f>'Summary by project'!J42-'Summary by project prev'!J42</f>
        <v>0</v>
      </c>
      <c r="K42" s="33">
        <f>'Summary by project'!K42-'Summary by project prev'!K42</f>
        <v>0</v>
      </c>
      <c r="L42" s="33">
        <f>'Summary by project'!L42-'Summary by project prev'!L42</f>
        <v>0</v>
      </c>
      <c r="M42" s="33">
        <f>'Summary by project'!M42-'Summary by project prev'!M42</f>
        <v>0</v>
      </c>
      <c r="N42" s="33">
        <f>'Summary by project'!N42-'Summary by project prev'!N42</f>
        <v>0</v>
      </c>
      <c r="O42" s="33">
        <f>'Summary by project'!O42-'Summary by project prev'!O42</f>
        <v>0</v>
      </c>
      <c r="P42" s="33">
        <f>'Summary by project'!P42-'Summary by project prev'!P42</f>
        <v>0</v>
      </c>
      <c r="Q42" s="33">
        <f>'Summary by project'!Q42-'Summary by project prev'!Q42</f>
        <v>0</v>
      </c>
      <c r="R42" s="33">
        <f>'Summary by project'!R42-'Summary by project prev'!R42</f>
        <v>0</v>
      </c>
      <c r="S42" s="33">
        <f>'Summary by project'!S42-'Summary by project prev'!S42</f>
        <v>0</v>
      </c>
      <c r="T42" s="33">
        <f>'Summary by project'!T42-'Summary by project prev'!T42</f>
        <v>0</v>
      </c>
      <c r="U42" s="33">
        <f>'Summary by project'!U42-'Summary by project prev'!U42</f>
        <v>0</v>
      </c>
      <c r="V42" s="33">
        <f>'Summary by project'!V42-'Summary by project prev'!V42</f>
        <v>0</v>
      </c>
      <c r="W42" s="33">
        <f>'Summary by project'!W42-'Summary by project prev'!W42</f>
        <v>0</v>
      </c>
      <c r="X42" s="33">
        <f>'Summary by project'!X42-'Summary by project prev'!X42</f>
        <v>0</v>
      </c>
      <c r="Y42" s="33">
        <f>'Summary by project'!Y42-'Summary by project prev'!Y42</f>
        <v>0</v>
      </c>
      <c r="Z42" s="33">
        <f>'Summary by project'!Z42-'Summary by project prev'!Z42</f>
        <v>0</v>
      </c>
      <c r="AA42" s="33">
        <f>'Summary by project'!AA42-'Summary by project prev'!AA42</f>
        <v>0</v>
      </c>
      <c r="AB42" s="33">
        <f>'Summary by project'!AB42-'Summary by project prev'!AB42</f>
        <v>0</v>
      </c>
      <c r="AC42" s="33">
        <f>'Summary by project'!AC42-'Summary by project prev'!AC42</f>
        <v>0</v>
      </c>
      <c r="AD42" s="33">
        <f>'Summary by project'!AD42-'Summary by project prev'!AD42</f>
        <v>0</v>
      </c>
      <c r="AE42" s="33">
        <f>'Summary by project'!AE42-'Summary by project prev'!AE42</f>
        <v>0</v>
      </c>
      <c r="AF42" s="33">
        <f>'Summary by project'!AF42-'Summary by project prev'!AF42</f>
        <v>0</v>
      </c>
    </row>
    <row r="43" spans="1:32" s="32" customFormat="1" x14ac:dyDescent="0.25">
      <c r="A43" s="326" t="s">
        <v>338</v>
      </c>
      <c r="B43" s="103" t="s">
        <v>376</v>
      </c>
      <c r="C43" s="103" t="s">
        <v>333</v>
      </c>
      <c r="D43" s="33">
        <f>'Summary by project'!D43-'Summary by project prev'!D43</f>
        <v>0</v>
      </c>
      <c r="E43" s="33">
        <f>'Summary by project'!E43-'Summary by project prev'!E43</f>
        <v>0</v>
      </c>
      <c r="F43" s="33">
        <f>'Summary by project'!F43-'Summary by project prev'!F43</f>
        <v>0</v>
      </c>
      <c r="G43" s="33">
        <f>'Summary by project'!G43-'Summary by project prev'!G43</f>
        <v>0</v>
      </c>
      <c r="H43" s="33">
        <f>'Summary by project'!H43-'Summary by project prev'!H43</f>
        <v>0</v>
      </c>
      <c r="I43" s="33">
        <f>'Summary by project'!I43-'Summary by project prev'!I43</f>
        <v>0</v>
      </c>
      <c r="J43" s="33">
        <f>'Summary by project'!J43-'Summary by project prev'!J43</f>
        <v>0</v>
      </c>
      <c r="K43" s="33">
        <f>'Summary by project'!K43-'Summary by project prev'!K43</f>
        <v>0</v>
      </c>
      <c r="L43" s="33">
        <f>'Summary by project'!L43-'Summary by project prev'!L43</f>
        <v>0</v>
      </c>
      <c r="M43" s="33">
        <f>'Summary by project'!M43-'Summary by project prev'!M43</f>
        <v>0</v>
      </c>
      <c r="N43" s="33">
        <f>'Summary by project'!N43-'Summary by project prev'!N43</f>
        <v>0</v>
      </c>
      <c r="O43" s="33">
        <f>'Summary by project'!O43-'Summary by project prev'!O43</f>
        <v>0</v>
      </c>
      <c r="P43" s="33">
        <f>'Summary by project'!P43-'Summary by project prev'!P43</f>
        <v>0</v>
      </c>
      <c r="Q43" s="33">
        <f>'Summary by project'!Q43-'Summary by project prev'!Q43</f>
        <v>0</v>
      </c>
      <c r="R43" s="33">
        <f>'Summary by project'!R43-'Summary by project prev'!R43</f>
        <v>0</v>
      </c>
      <c r="S43" s="33">
        <f>'Summary by project'!S43-'Summary by project prev'!S43</f>
        <v>0</v>
      </c>
      <c r="T43" s="33">
        <f>'Summary by project'!T43-'Summary by project prev'!T43</f>
        <v>0</v>
      </c>
      <c r="U43" s="33">
        <f>'Summary by project'!U43-'Summary by project prev'!U43</f>
        <v>0</v>
      </c>
      <c r="V43" s="33">
        <f>'Summary by project'!V43-'Summary by project prev'!V43</f>
        <v>0</v>
      </c>
      <c r="W43" s="33">
        <f>'Summary by project'!W43-'Summary by project prev'!W43</f>
        <v>0</v>
      </c>
      <c r="X43" s="33">
        <f>'Summary by project'!X43-'Summary by project prev'!X43</f>
        <v>0</v>
      </c>
      <c r="Y43" s="33">
        <f>'Summary by project'!Y43-'Summary by project prev'!Y43</f>
        <v>0</v>
      </c>
      <c r="Z43" s="33">
        <f>'Summary by project'!Z43-'Summary by project prev'!Z43</f>
        <v>0</v>
      </c>
      <c r="AA43" s="33">
        <f>'Summary by project'!AA43-'Summary by project prev'!AA43</f>
        <v>0</v>
      </c>
      <c r="AB43" s="33">
        <f>'Summary by project'!AB43-'Summary by project prev'!AB43</f>
        <v>0</v>
      </c>
      <c r="AC43" s="33">
        <f>'Summary by project'!AC43-'Summary by project prev'!AC43</f>
        <v>0</v>
      </c>
      <c r="AD43" s="33">
        <f>'Summary by project'!AD43-'Summary by project prev'!AD43</f>
        <v>0</v>
      </c>
      <c r="AE43" s="33">
        <f>'Summary by project'!AE43-'Summary by project prev'!AE43</f>
        <v>0</v>
      </c>
      <c r="AF43" s="33">
        <f>'Summary by project'!AF43-'Summary by project prev'!AF43</f>
        <v>0</v>
      </c>
    </row>
    <row r="44" spans="1:32" s="32" customFormat="1" x14ac:dyDescent="0.25">
      <c r="A44" s="326" t="s">
        <v>372</v>
      </c>
      <c r="B44" s="103" t="s">
        <v>362</v>
      </c>
      <c r="C44" s="103" t="s">
        <v>333</v>
      </c>
      <c r="D44" s="33">
        <f>'Summary by project'!D44-'Summary by project prev'!D44</f>
        <v>0</v>
      </c>
      <c r="E44" s="33">
        <f>'Summary by project'!E44-'Summary by project prev'!E44</f>
        <v>0</v>
      </c>
      <c r="F44" s="33">
        <f>'Summary by project'!F44-'Summary by project prev'!F44</f>
        <v>0</v>
      </c>
      <c r="G44" s="33">
        <f>'Summary by project'!G44-'Summary by project prev'!G44</f>
        <v>0</v>
      </c>
      <c r="H44" s="33">
        <f>'Summary by project'!H44-'Summary by project prev'!H44</f>
        <v>0</v>
      </c>
      <c r="I44" s="33">
        <f>'Summary by project'!I44-'Summary by project prev'!I44</f>
        <v>0</v>
      </c>
      <c r="J44" s="33">
        <f>'Summary by project'!J44-'Summary by project prev'!J44</f>
        <v>0</v>
      </c>
      <c r="K44" s="33">
        <f>'Summary by project'!K44-'Summary by project prev'!K44</f>
        <v>0</v>
      </c>
      <c r="L44" s="33">
        <f>'Summary by project'!L44-'Summary by project prev'!L44</f>
        <v>0</v>
      </c>
      <c r="M44" s="33">
        <f>'Summary by project'!M44-'Summary by project prev'!M44</f>
        <v>0</v>
      </c>
      <c r="N44" s="33">
        <f>'Summary by project'!N44-'Summary by project prev'!N44</f>
        <v>0</v>
      </c>
      <c r="O44" s="33">
        <f>'Summary by project'!O44-'Summary by project prev'!O44</f>
        <v>0</v>
      </c>
      <c r="P44" s="33">
        <f>'Summary by project'!P44-'Summary by project prev'!P44</f>
        <v>0</v>
      </c>
      <c r="Q44" s="33">
        <f>'Summary by project'!Q44-'Summary by project prev'!Q44</f>
        <v>0</v>
      </c>
      <c r="R44" s="33">
        <f>'Summary by project'!R44-'Summary by project prev'!R44</f>
        <v>0</v>
      </c>
      <c r="S44" s="33">
        <f>'Summary by project'!S44-'Summary by project prev'!S44</f>
        <v>0</v>
      </c>
      <c r="T44" s="33">
        <f>'Summary by project'!T44-'Summary by project prev'!T44</f>
        <v>0</v>
      </c>
      <c r="U44" s="33">
        <f>'Summary by project'!U44-'Summary by project prev'!U44</f>
        <v>0</v>
      </c>
      <c r="V44" s="33">
        <f>'Summary by project'!V44-'Summary by project prev'!V44</f>
        <v>0</v>
      </c>
      <c r="W44" s="33">
        <f>'Summary by project'!W44-'Summary by project prev'!W44</f>
        <v>0</v>
      </c>
      <c r="X44" s="33">
        <f>'Summary by project'!X44-'Summary by project prev'!X44</f>
        <v>0</v>
      </c>
      <c r="Y44" s="33">
        <f>'Summary by project'!Y44-'Summary by project prev'!Y44</f>
        <v>0</v>
      </c>
      <c r="Z44" s="33">
        <f>'Summary by project'!Z44-'Summary by project prev'!Z44</f>
        <v>0</v>
      </c>
      <c r="AA44" s="33">
        <f>'Summary by project'!AA44-'Summary by project prev'!AA44</f>
        <v>0</v>
      </c>
      <c r="AB44" s="33">
        <f>'Summary by project'!AB44-'Summary by project prev'!AB44</f>
        <v>0</v>
      </c>
      <c r="AC44" s="33">
        <f>'Summary by project'!AC44-'Summary by project prev'!AC44</f>
        <v>0</v>
      </c>
      <c r="AD44" s="33">
        <f>'Summary by project'!AD44-'Summary by project prev'!AD44</f>
        <v>0</v>
      </c>
      <c r="AE44" s="33">
        <f>'Summary by project'!AE44-'Summary by project prev'!AE44</f>
        <v>0</v>
      </c>
      <c r="AF44" s="33">
        <f>'Summary by project'!AF44-'Summary by project prev'!AF44</f>
        <v>0</v>
      </c>
    </row>
    <row r="45" spans="1:32" s="32" customFormat="1" x14ac:dyDescent="0.25">
      <c r="A45" s="326" t="s">
        <v>339</v>
      </c>
      <c r="B45" s="103" t="s">
        <v>377</v>
      </c>
      <c r="C45" s="103" t="s">
        <v>333</v>
      </c>
      <c r="D45" s="33">
        <f>'Summary by project'!D45-'Summary by project prev'!D45</f>
        <v>0</v>
      </c>
      <c r="E45" s="33">
        <f>'Summary by project'!E45-'Summary by project prev'!E45</f>
        <v>0</v>
      </c>
      <c r="F45" s="33">
        <f>'Summary by project'!F45-'Summary by project prev'!F45</f>
        <v>0</v>
      </c>
      <c r="G45" s="33">
        <f>'Summary by project'!G45-'Summary by project prev'!G45</f>
        <v>0</v>
      </c>
      <c r="H45" s="33">
        <f>'Summary by project'!H45-'Summary by project prev'!H45</f>
        <v>0</v>
      </c>
      <c r="I45" s="33">
        <f>'Summary by project'!I45-'Summary by project prev'!I45</f>
        <v>0</v>
      </c>
      <c r="J45" s="33">
        <f>'Summary by project'!J45-'Summary by project prev'!J45</f>
        <v>0</v>
      </c>
      <c r="K45" s="33">
        <f>'Summary by project'!K45-'Summary by project prev'!K45</f>
        <v>0</v>
      </c>
      <c r="L45" s="33">
        <f>'Summary by project'!L45-'Summary by project prev'!L45</f>
        <v>0</v>
      </c>
      <c r="M45" s="33">
        <f>'Summary by project'!M45-'Summary by project prev'!M45</f>
        <v>0</v>
      </c>
      <c r="N45" s="33">
        <f>'Summary by project'!N45-'Summary by project prev'!N45</f>
        <v>0</v>
      </c>
      <c r="O45" s="33">
        <f>'Summary by project'!O45-'Summary by project prev'!O45</f>
        <v>0</v>
      </c>
      <c r="P45" s="33">
        <f>'Summary by project'!P45-'Summary by project prev'!P45</f>
        <v>0</v>
      </c>
      <c r="Q45" s="33">
        <f>'Summary by project'!Q45-'Summary by project prev'!Q45</f>
        <v>0</v>
      </c>
      <c r="R45" s="33">
        <f>'Summary by project'!R45-'Summary by project prev'!R45</f>
        <v>0</v>
      </c>
      <c r="S45" s="33">
        <f>'Summary by project'!S45-'Summary by project prev'!S45</f>
        <v>0</v>
      </c>
      <c r="T45" s="33">
        <f>'Summary by project'!T45-'Summary by project prev'!T45</f>
        <v>0</v>
      </c>
      <c r="U45" s="33">
        <f>'Summary by project'!U45-'Summary by project prev'!U45</f>
        <v>0</v>
      </c>
      <c r="V45" s="33">
        <f>'Summary by project'!V45-'Summary by project prev'!V45</f>
        <v>0</v>
      </c>
      <c r="W45" s="33">
        <f>'Summary by project'!W45-'Summary by project prev'!W45</f>
        <v>0</v>
      </c>
      <c r="X45" s="33">
        <f>'Summary by project'!X45-'Summary by project prev'!X45</f>
        <v>0</v>
      </c>
      <c r="Y45" s="33">
        <f>'Summary by project'!Y45-'Summary by project prev'!Y45</f>
        <v>0</v>
      </c>
      <c r="Z45" s="33">
        <f>'Summary by project'!Z45-'Summary by project prev'!Z45</f>
        <v>0</v>
      </c>
      <c r="AA45" s="33">
        <f>'Summary by project'!AA45-'Summary by project prev'!AA45</f>
        <v>0</v>
      </c>
      <c r="AB45" s="33">
        <f>'Summary by project'!AB45-'Summary by project prev'!AB45</f>
        <v>0</v>
      </c>
      <c r="AC45" s="33">
        <f>'Summary by project'!AC45-'Summary by project prev'!AC45</f>
        <v>0</v>
      </c>
      <c r="AD45" s="33">
        <f>'Summary by project'!AD45-'Summary by project prev'!AD45</f>
        <v>0</v>
      </c>
      <c r="AE45" s="33">
        <f>'Summary by project'!AE45-'Summary by project prev'!AE45</f>
        <v>0</v>
      </c>
      <c r="AF45" s="33">
        <f>'Summary by project'!AF45-'Summary by project prev'!AF45</f>
        <v>0</v>
      </c>
    </row>
    <row r="46" spans="1:32" s="32" customFormat="1" x14ac:dyDescent="0.25">
      <c r="A46" s="326" t="s">
        <v>371</v>
      </c>
      <c r="B46" s="103" t="s">
        <v>378</v>
      </c>
      <c r="C46" s="103" t="s">
        <v>333</v>
      </c>
      <c r="D46" s="33">
        <f>'Summary by project'!D46-'Summary by project prev'!D46</f>
        <v>0</v>
      </c>
      <c r="E46" s="33">
        <f>'Summary by project'!E46-'Summary by project prev'!E46</f>
        <v>0</v>
      </c>
      <c r="F46" s="33">
        <f>'Summary by project'!F46-'Summary by project prev'!F46</f>
        <v>0</v>
      </c>
      <c r="G46" s="33">
        <f>'Summary by project'!G46-'Summary by project prev'!G46</f>
        <v>0</v>
      </c>
      <c r="H46" s="33">
        <f>'Summary by project'!H46-'Summary by project prev'!H46</f>
        <v>0</v>
      </c>
      <c r="I46" s="33">
        <f>'Summary by project'!I46-'Summary by project prev'!I46</f>
        <v>0</v>
      </c>
      <c r="J46" s="33">
        <f>'Summary by project'!J46-'Summary by project prev'!J46</f>
        <v>0</v>
      </c>
      <c r="K46" s="33">
        <f>'Summary by project'!K46-'Summary by project prev'!K46</f>
        <v>0</v>
      </c>
      <c r="L46" s="33">
        <f>'Summary by project'!L46-'Summary by project prev'!L46</f>
        <v>0</v>
      </c>
      <c r="M46" s="33">
        <f>'Summary by project'!M46-'Summary by project prev'!M46</f>
        <v>0</v>
      </c>
      <c r="N46" s="33">
        <f>'Summary by project'!N46-'Summary by project prev'!N46</f>
        <v>0</v>
      </c>
      <c r="O46" s="33">
        <f>'Summary by project'!O46-'Summary by project prev'!O46</f>
        <v>0</v>
      </c>
      <c r="P46" s="33">
        <f>'Summary by project'!P46-'Summary by project prev'!P46</f>
        <v>0</v>
      </c>
      <c r="Q46" s="33">
        <f>'Summary by project'!Q46-'Summary by project prev'!Q46</f>
        <v>0</v>
      </c>
      <c r="R46" s="33">
        <f>'Summary by project'!R46-'Summary by project prev'!R46</f>
        <v>0</v>
      </c>
      <c r="S46" s="33">
        <f>'Summary by project'!S46-'Summary by project prev'!S46</f>
        <v>0</v>
      </c>
      <c r="T46" s="33">
        <f>'Summary by project'!T46-'Summary by project prev'!T46</f>
        <v>0</v>
      </c>
      <c r="U46" s="33">
        <f>'Summary by project'!U46-'Summary by project prev'!U46</f>
        <v>0</v>
      </c>
      <c r="V46" s="33">
        <f>'Summary by project'!V46-'Summary by project prev'!V46</f>
        <v>0</v>
      </c>
      <c r="W46" s="33">
        <f>'Summary by project'!W46-'Summary by project prev'!W46</f>
        <v>0</v>
      </c>
      <c r="X46" s="33">
        <f>'Summary by project'!X46-'Summary by project prev'!X46</f>
        <v>0</v>
      </c>
      <c r="Y46" s="33">
        <f>'Summary by project'!Y46-'Summary by project prev'!Y46</f>
        <v>0</v>
      </c>
      <c r="Z46" s="33">
        <f>'Summary by project'!Z46-'Summary by project prev'!Z46</f>
        <v>0</v>
      </c>
      <c r="AA46" s="33">
        <f>'Summary by project'!AA46-'Summary by project prev'!AA46</f>
        <v>0</v>
      </c>
      <c r="AB46" s="33">
        <f>'Summary by project'!AB46-'Summary by project prev'!AB46</f>
        <v>0</v>
      </c>
      <c r="AC46" s="33">
        <f>'Summary by project'!AC46-'Summary by project prev'!AC46</f>
        <v>0</v>
      </c>
      <c r="AD46" s="33">
        <f>'Summary by project'!AD46-'Summary by project prev'!AD46</f>
        <v>0</v>
      </c>
      <c r="AE46" s="33">
        <f>'Summary by project'!AE46-'Summary by project prev'!AE46</f>
        <v>0</v>
      </c>
      <c r="AF46" s="33">
        <f>'Summary by project'!AF46-'Summary by project prev'!AF46</f>
        <v>0</v>
      </c>
    </row>
    <row r="47" spans="1:32" s="32" customFormat="1" x14ac:dyDescent="0.25">
      <c r="A47" s="326" t="s">
        <v>363</v>
      </c>
      <c r="B47" s="103" t="s">
        <v>379</v>
      </c>
      <c r="C47" s="103" t="s">
        <v>333</v>
      </c>
      <c r="D47" s="33">
        <f>'Summary by project'!D47-'Summary by project prev'!D47</f>
        <v>0</v>
      </c>
      <c r="E47" s="33">
        <f>'Summary by project'!E47-'Summary by project prev'!E47</f>
        <v>0</v>
      </c>
      <c r="F47" s="33">
        <f>'Summary by project'!F47-'Summary by project prev'!F47</f>
        <v>0</v>
      </c>
      <c r="G47" s="33">
        <f>'Summary by project'!G47-'Summary by project prev'!G47</f>
        <v>0</v>
      </c>
      <c r="H47" s="33">
        <f>'Summary by project'!H47-'Summary by project prev'!H47</f>
        <v>0</v>
      </c>
      <c r="I47" s="33">
        <f>'Summary by project'!I47-'Summary by project prev'!I47</f>
        <v>0</v>
      </c>
      <c r="J47" s="33">
        <f>'Summary by project'!J47-'Summary by project prev'!J47</f>
        <v>0</v>
      </c>
      <c r="K47" s="33">
        <f>'Summary by project'!K47-'Summary by project prev'!K47</f>
        <v>0</v>
      </c>
      <c r="L47" s="33">
        <f>'Summary by project'!L47-'Summary by project prev'!L47</f>
        <v>0</v>
      </c>
      <c r="M47" s="33">
        <f>'Summary by project'!M47-'Summary by project prev'!M47</f>
        <v>0</v>
      </c>
      <c r="N47" s="33">
        <f>'Summary by project'!N47-'Summary by project prev'!N47</f>
        <v>0</v>
      </c>
      <c r="O47" s="33">
        <f>'Summary by project'!O47-'Summary by project prev'!O47</f>
        <v>0</v>
      </c>
      <c r="P47" s="33">
        <f>'Summary by project'!P47-'Summary by project prev'!P47</f>
        <v>0</v>
      </c>
      <c r="Q47" s="33">
        <f>'Summary by project'!Q47-'Summary by project prev'!Q47</f>
        <v>0</v>
      </c>
      <c r="R47" s="33">
        <f>'Summary by project'!R47-'Summary by project prev'!R47</f>
        <v>0</v>
      </c>
      <c r="S47" s="33">
        <f>'Summary by project'!S47-'Summary by project prev'!S47</f>
        <v>0</v>
      </c>
      <c r="T47" s="33">
        <f>'Summary by project'!T47-'Summary by project prev'!T47</f>
        <v>0</v>
      </c>
      <c r="U47" s="33">
        <f>'Summary by project'!U47-'Summary by project prev'!U47</f>
        <v>0</v>
      </c>
      <c r="V47" s="33">
        <f>'Summary by project'!V47-'Summary by project prev'!V47</f>
        <v>0</v>
      </c>
      <c r="W47" s="33">
        <f>'Summary by project'!W47-'Summary by project prev'!W47</f>
        <v>0</v>
      </c>
      <c r="X47" s="33">
        <f>'Summary by project'!X47-'Summary by project prev'!X47</f>
        <v>0</v>
      </c>
      <c r="Y47" s="33">
        <f>'Summary by project'!Y47-'Summary by project prev'!Y47</f>
        <v>0</v>
      </c>
      <c r="Z47" s="33">
        <f>'Summary by project'!Z47-'Summary by project prev'!Z47</f>
        <v>0</v>
      </c>
      <c r="AA47" s="33">
        <f>'Summary by project'!AA47-'Summary by project prev'!AA47</f>
        <v>0</v>
      </c>
      <c r="AB47" s="33">
        <f>'Summary by project'!AB47-'Summary by project prev'!AB47</f>
        <v>0</v>
      </c>
      <c r="AC47" s="33">
        <f>'Summary by project'!AC47-'Summary by project prev'!AC47</f>
        <v>0</v>
      </c>
      <c r="AD47" s="33">
        <f>'Summary by project'!AD47-'Summary by project prev'!AD47</f>
        <v>0</v>
      </c>
      <c r="AE47" s="33">
        <f>'Summary by project'!AE47-'Summary by project prev'!AE47</f>
        <v>0</v>
      </c>
      <c r="AF47" s="33">
        <f>'Summary by project'!AF47-'Summary by project prev'!AF47</f>
        <v>0</v>
      </c>
    </row>
    <row r="48" spans="1:32" s="32" customFormat="1" x14ac:dyDescent="0.25">
      <c r="A48" s="326" t="s">
        <v>364</v>
      </c>
      <c r="B48" s="103" t="s">
        <v>380</v>
      </c>
      <c r="C48" s="103" t="s">
        <v>333</v>
      </c>
      <c r="D48" s="33">
        <f>'Summary by project'!D48-'Summary by project prev'!D48</f>
        <v>0</v>
      </c>
      <c r="E48" s="33">
        <f>'Summary by project'!E48-'Summary by project prev'!E48</f>
        <v>0</v>
      </c>
      <c r="F48" s="33">
        <f>'Summary by project'!F48-'Summary by project prev'!F48</f>
        <v>0</v>
      </c>
      <c r="G48" s="33">
        <f>'Summary by project'!G48-'Summary by project prev'!G48</f>
        <v>0</v>
      </c>
      <c r="H48" s="33">
        <f>'Summary by project'!H48-'Summary by project prev'!H48</f>
        <v>0</v>
      </c>
      <c r="I48" s="33">
        <f>'Summary by project'!I48-'Summary by project prev'!I48</f>
        <v>0</v>
      </c>
      <c r="J48" s="33">
        <f>'Summary by project'!J48-'Summary by project prev'!J48</f>
        <v>0</v>
      </c>
      <c r="K48" s="33">
        <f>'Summary by project'!K48-'Summary by project prev'!K48</f>
        <v>0</v>
      </c>
      <c r="L48" s="33">
        <f>'Summary by project'!L48-'Summary by project prev'!L48</f>
        <v>0</v>
      </c>
      <c r="M48" s="33">
        <f>'Summary by project'!M48-'Summary by project prev'!M48</f>
        <v>0</v>
      </c>
      <c r="N48" s="33">
        <f>'Summary by project'!N48-'Summary by project prev'!N48</f>
        <v>0</v>
      </c>
      <c r="O48" s="33">
        <f>'Summary by project'!O48-'Summary by project prev'!O48</f>
        <v>0</v>
      </c>
      <c r="P48" s="33">
        <f>'Summary by project'!P48-'Summary by project prev'!P48</f>
        <v>0</v>
      </c>
      <c r="Q48" s="33">
        <f>'Summary by project'!Q48-'Summary by project prev'!Q48</f>
        <v>0</v>
      </c>
      <c r="R48" s="33">
        <f>'Summary by project'!R48-'Summary by project prev'!R48</f>
        <v>0</v>
      </c>
      <c r="S48" s="33">
        <f>'Summary by project'!S48-'Summary by project prev'!S48</f>
        <v>0</v>
      </c>
      <c r="T48" s="33">
        <f>'Summary by project'!T48-'Summary by project prev'!T48</f>
        <v>0</v>
      </c>
      <c r="U48" s="33">
        <f>'Summary by project'!U48-'Summary by project prev'!U48</f>
        <v>0</v>
      </c>
      <c r="V48" s="33">
        <f>'Summary by project'!V48-'Summary by project prev'!V48</f>
        <v>0</v>
      </c>
      <c r="W48" s="33">
        <f>'Summary by project'!W48-'Summary by project prev'!W48</f>
        <v>0</v>
      </c>
      <c r="X48" s="33">
        <f>'Summary by project'!X48-'Summary by project prev'!X48</f>
        <v>0</v>
      </c>
      <c r="Y48" s="33">
        <f>'Summary by project'!Y48-'Summary by project prev'!Y48</f>
        <v>0</v>
      </c>
      <c r="Z48" s="33">
        <f>'Summary by project'!Z48-'Summary by project prev'!Z48</f>
        <v>0</v>
      </c>
      <c r="AA48" s="33">
        <f>'Summary by project'!AA48-'Summary by project prev'!AA48</f>
        <v>0</v>
      </c>
      <c r="AB48" s="33">
        <f>'Summary by project'!AB48-'Summary by project prev'!AB48</f>
        <v>0</v>
      </c>
      <c r="AC48" s="33">
        <f>'Summary by project'!AC48-'Summary by project prev'!AC48</f>
        <v>0</v>
      </c>
      <c r="AD48" s="33">
        <f>'Summary by project'!AD48-'Summary by project prev'!AD48</f>
        <v>0</v>
      </c>
      <c r="AE48" s="33">
        <f>'Summary by project'!AE48-'Summary by project prev'!AE48</f>
        <v>0</v>
      </c>
      <c r="AF48" s="33">
        <f>'Summary by project'!AF48-'Summary by project prev'!AF48</f>
        <v>0</v>
      </c>
    </row>
    <row r="49" spans="1:32" s="32" customFormat="1" x14ac:dyDescent="0.25">
      <c r="A49" s="326" t="s">
        <v>340</v>
      </c>
      <c r="B49" s="103" t="s">
        <v>381</v>
      </c>
      <c r="C49" s="103" t="s">
        <v>333</v>
      </c>
      <c r="D49" s="33">
        <f>'Summary by project'!D49-'Summary by project prev'!D49</f>
        <v>0</v>
      </c>
      <c r="E49" s="33">
        <f>'Summary by project'!E49-'Summary by project prev'!E49</f>
        <v>0</v>
      </c>
      <c r="F49" s="33">
        <f>'Summary by project'!F49-'Summary by project prev'!F49</f>
        <v>0</v>
      </c>
      <c r="G49" s="33">
        <f>'Summary by project'!G49-'Summary by project prev'!G49</f>
        <v>0</v>
      </c>
      <c r="H49" s="33">
        <f>'Summary by project'!H49-'Summary by project prev'!H49</f>
        <v>0</v>
      </c>
      <c r="I49" s="33">
        <f>'Summary by project'!I49-'Summary by project prev'!I49</f>
        <v>0</v>
      </c>
      <c r="J49" s="33">
        <f>'Summary by project'!J49-'Summary by project prev'!J49</f>
        <v>0</v>
      </c>
      <c r="K49" s="33">
        <f>'Summary by project'!K49-'Summary by project prev'!K49</f>
        <v>0</v>
      </c>
      <c r="L49" s="33">
        <f>'Summary by project'!L49-'Summary by project prev'!L49</f>
        <v>0</v>
      </c>
      <c r="M49" s="33">
        <f>'Summary by project'!M49-'Summary by project prev'!M49</f>
        <v>0</v>
      </c>
      <c r="N49" s="33">
        <f>'Summary by project'!N49-'Summary by project prev'!N49</f>
        <v>0</v>
      </c>
      <c r="O49" s="33">
        <f>'Summary by project'!O49-'Summary by project prev'!O49</f>
        <v>0</v>
      </c>
      <c r="P49" s="33">
        <f>'Summary by project'!P49-'Summary by project prev'!P49</f>
        <v>0</v>
      </c>
      <c r="Q49" s="33">
        <f>'Summary by project'!Q49-'Summary by project prev'!Q49</f>
        <v>0</v>
      </c>
      <c r="R49" s="33">
        <f>'Summary by project'!R49-'Summary by project prev'!R49</f>
        <v>0</v>
      </c>
      <c r="S49" s="33">
        <f>'Summary by project'!S49-'Summary by project prev'!S49</f>
        <v>0</v>
      </c>
      <c r="T49" s="33">
        <f>'Summary by project'!T49-'Summary by project prev'!T49</f>
        <v>0</v>
      </c>
      <c r="U49" s="33">
        <f>'Summary by project'!U49-'Summary by project prev'!U49</f>
        <v>0</v>
      </c>
      <c r="V49" s="33">
        <f>'Summary by project'!V49-'Summary by project prev'!V49</f>
        <v>0</v>
      </c>
      <c r="W49" s="33">
        <f>'Summary by project'!W49-'Summary by project prev'!W49</f>
        <v>0</v>
      </c>
      <c r="X49" s="33">
        <f>'Summary by project'!X49-'Summary by project prev'!X49</f>
        <v>0</v>
      </c>
      <c r="Y49" s="33">
        <f>'Summary by project'!Y49-'Summary by project prev'!Y49</f>
        <v>0</v>
      </c>
      <c r="Z49" s="33">
        <f>'Summary by project'!Z49-'Summary by project prev'!Z49</f>
        <v>0</v>
      </c>
      <c r="AA49" s="33">
        <f>'Summary by project'!AA49-'Summary by project prev'!AA49</f>
        <v>0</v>
      </c>
      <c r="AB49" s="33">
        <f>'Summary by project'!AB49-'Summary by project prev'!AB49</f>
        <v>0</v>
      </c>
      <c r="AC49" s="33">
        <f>'Summary by project'!AC49-'Summary by project prev'!AC49</f>
        <v>0</v>
      </c>
      <c r="AD49" s="33">
        <f>'Summary by project'!AD49-'Summary by project prev'!AD49</f>
        <v>0</v>
      </c>
      <c r="AE49" s="33">
        <f>'Summary by project'!AE49-'Summary by project prev'!AE49</f>
        <v>0</v>
      </c>
      <c r="AF49" s="33">
        <f>'Summary by project'!AF49-'Summary by project prev'!AF49</f>
        <v>0</v>
      </c>
    </row>
    <row r="50" spans="1:32" s="32" customFormat="1" x14ac:dyDescent="0.25">
      <c r="A50" s="326" t="s">
        <v>431</v>
      </c>
      <c r="B50" s="103" t="s">
        <v>430</v>
      </c>
      <c r="C50" s="103" t="s">
        <v>333</v>
      </c>
      <c r="D50" s="33">
        <f>'Summary by project'!D50-'Summary by project prev'!D50</f>
        <v>0</v>
      </c>
      <c r="E50" s="33">
        <f>'Summary by project'!E50-'Summary by project prev'!E50</f>
        <v>0</v>
      </c>
      <c r="F50" s="33">
        <f>'Summary by project'!F50-'Summary by project prev'!F50</f>
        <v>0</v>
      </c>
      <c r="G50" s="33">
        <f>'Summary by project'!G50-'Summary by project prev'!G50</f>
        <v>0</v>
      </c>
      <c r="H50" s="33">
        <f>'Summary by project'!H50-'Summary by project prev'!H50</f>
        <v>0</v>
      </c>
      <c r="I50" s="33">
        <f>'Summary by project'!I50-'Summary by project prev'!I50</f>
        <v>0</v>
      </c>
      <c r="J50" s="33">
        <f>'Summary by project'!J50-'Summary by project prev'!J50</f>
        <v>0</v>
      </c>
      <c r="K50" s="33">
        <f>'Summary by project'!K50-'Summary by project prev'!K50</f>
        <v>0</v>
      </c>
      <c r="L50" s="33">
        <f>'Summary by project'!L50-'Summary by project prev'!L50</f>
        <v>0</v>
      </c>
      <c r="M50" s="33">
        <f>'Summary by project'!M50-'Summary by project prev'!M50</f>
        <v>0</v>
      </c>
      <c r="N50" s="33">
        <f>'Summary by project'!N50-'Summary by project prev'!N50</f>
        <v>0</v>
      </c>
      <c r="O50" s="33">
        <f>'Summary by project'!O50-'Summary by project prev'!O50</f>
        <v>0</v>
      </c>
      <c r="P50" s="33">
        <f>'Summary by project'!P50-'Summary by project prev'!P50</f>
        <v>0</v>
      </c>
      <c r="Q50" s="33">
        <f>'Summary by project'!Q50-'Summary by project prev'!Q50</f>
        <v>0</v>
      </c>
      <c r="R50" s="33">
        <f>'Summary by project'!R50-'Summary by project prev'!R50</f>
        <v>0</v>
      </c>
      <c r="S50" s="33">
        <f>'Summary by project'!S50-'Summary by project prev'!S50</f>
        <v>0</v>
      </c>
      <c r="T50" s="33">
        <f>'Summary by project'!T50-'Summary by project prev'!T50</f>
        <v>0</v>
      </c>
      <c r="U50" s="33">
        <f>'Summary by project'!U50-'Summary by project prev'!U50</f>
        <v>0</v>
      </c>
      <c r="V50" s="33">
        <f>'Summary by project'!V50-'Summary by project prev'!V50</f>
        <v>0</v>
      </c>
      <c r="W50" s="33">
        <f>'Summary by project'!W50-'Summary by project prev'!W50</f>
        <v>0</v>
      </c>
      <c r="X50" s="33">
        <f>'Summary by project'!X50-'Summary by project prev'!X50</f>
        <v>0</v>
      </c>
      <c r="Y50" s="33">
        <f>'Summary by project'!Y50-'Summary by project prev'!Y50</f>
        <v>0</v>
      </c>
      <c r="Z50" s="33">
        <f>'Summary by project'!Z50-'Summary by project prev'!Z50</f>
        <v>0</v>
      </c>
      <c r="AA50" s="33">
        <f>'Summary by project'!AA50-'Summary by project prev'!AA50</f>
        <v>0</v>
      </c>
      <c r="AB50" s="33">
        <f>'Summary by project'!AB50-'Summary by project prev'!AB50</f>
        <v>0</v>
      </c>
      <c r="AC50" s="33">
        <f>'Summary by project'!AC50-'Summary by project prev'!AC50</f>
        <v>0</v>
      </c>
      <c r="AD50" s="33">
        <f>'Summary by project'!AD50-'Summary by project prev'!AD50</f>
        <v>0</v>
      </c>
      <c r="AE50" s="33">
        <f>'Summary by project'!AE50-'Summary by project prev'!AE50</f>
        <v>0</v>
      </c>
      <c r="AF50" s="33">
        <f>'Summary by project'!AF50-'Summary by project prev'!AF50</f>
        <v>0</v>
      </c>
    </row>
    <row r="51" spans="1:32" s="32" customFormat="1" x14ac:dyDescent="0.25">
      <c r="A51" s="326" t="s">
        <v>366</v>
      </c>
      <c r="B51" s="103" t="s">
        <v>365</v>
      </c>
      <c r="C51" s="103" t="s">
        <v>348</v>
      </c>
      <c r="D51" s="33">
        <f>'Summary by project'!D51-'Summary by project prev'!D51</f>
        <v>0</v>
      </c>
      <c r="E51" s="33">
        <f>'Summary by project'!E51-'Summary by project prev'!E51</f>
        <v>0</v>
      </c>
      <c r="F51" s="33">
        <f>'Summary by project'!F51-'Summary by project prev'!F51</f>
        <v>0</v>
      </c>
      <c r="G51" s="33">
        <f>'Summary by project'!G51-'Summary by project prev'!G51</f>
        <v>0</v>
      </c>
      <c r="H51" s="33">
        <f>'Summary by project'!H51-'Summary by project prev'!H51</f>
        <v>0</v>
      </c>
      <c r="I51" s="33">
        <f>'Summary by project'!I51-'Summary by project prev'!I51</f>
        <v>0</v>
      </c>
      <c r="J51" s="33">
        <f>'Summary by project'!J51-'Summary by project prev'!J51</f>
        <v>0</v>
      </c>
      <c r="K51" s="33">
        <f>'Summary by project'!K51-'Summary by project prev'!K51</f>
        <v>0</v>
      </c>
      <c r="L51" s="33">
        <f>'Summary by project'!L51-'Summary by project prev'!L51</f>
        <v>0</v>
      </c>
      <c r="M51" s="33">
        <f>'Summary by project'!M51-'Summary by project prev'!M51</f>
        <v>0</v>
      </c>
      <c r="N51" s="33">
        <f>'Summary by project'!N51-'Summary by project prev'!N51</f>
        <v>0</v>
      </c>
      <c r="O51" s="33">
        <f>'Summary by project'!O51-'Summary by project prev'!O51</f>
        <v>0</v>
      </c>
      <c r="P51" s="33">
        <f>'Summary by project'!P51-'Summary by project prev'!P51</f>
        <v>0</v>
      </c>
      <c r="Q51" s="33">
        <f>'Summary by project'!Q51-'Summary by project prev'!Q51</f>
        <v>0</v>
      </c>
      <c r="R51" s="33">
        <f>'Summary by project'!R51-'Summary by project prev'!R51</f>
        <v>0</v>
      </c>
      <c r="S51" s="33">
        <f>'Summary by project'!S51-'Summary by project prev'!S51</f>
        <v>0</v>
      </c>
      <c r="T51" s="33">
        <f>'Summary by project'!T51-'Summary by project prev'!T51</f>
        <v>0</v>
      </c>
      <c r="U51" s="33">
        <f>'Summary by project'!U51-'Summary by project prev'!U51</f>
        <v>0</v>
      </c>
      <c r="V51" s="33">
        <f>'Summary by project'!V51-'Summary by project prev'!V51</f>
        <v>0</v>
      </c>
      <c r="W51" s="33">
        <f>'Summary by project'!W51-'Summary by project prev'!W51</f>
        <v>0</v>
      </c>
      <c r="X51" s="33">
        <f>'Summary by project'!X51-'Summary by project prev'!X51</f>
        <v>0</v>
      </c>
      <c r="Y51" s="33">
        <f>'Summary by project'!Y51-'Summary by project prev'!Y51</f>
        <v>0</v>
      </c>
      <c r="Z51" s="33">
        <f>'Summary by project'!Z51-'Summary by project prev'!Z51</f>
        <v>0</v>
      </c>
      <c r="AA51" s="33">
        <f>'Summary by project'!AA51-'Summary by project prev'!AA51</f>
        <v>0</v>
      </c>
      <c r="AB51" s="33">
        <f>'Summary by project'!AB51-'Summary by project prev'!AB51</f>
        <v>0</v>
      </c>
      <c r="AC51" s="33">
        <f>'Summary by project'!AC51-'Summary by project prev'!AC51</f>
        <v>0</v>
      </c>
      <c r="AD51" s="33">
        <f>'Summary by project'!AD51-'Summary by project prev'!AD51</f>
        <v>0</v>
      </c>
      <c r="AE51" s="33">
        <f>'Summary by project'!AE51-'Summary by project prev'!AE51</f>
        <v>0</v>
      </c>
      <c r="AF51" s="33">
        <f>'Summary by project'!AF51-'Summary by project prev'!AF51</f>
        <v>0</v>
      </c>
    </row>
    <row r="52" spans="1:32" s="32" customFormat="1" x14ac:dyDescent="0.25">
      <c r="A52" s="326" t="s">
        <v>346</v>
      </c>
      <c r="B52" s="103" t="s">
        <v>382</v>
      </c>
      <c r="C52" s="103" t="s">
        <v>348</v>
      </c>
      <c r="D52" s="33">
        <f>'Summary by project'!D52-'Summary by project prev'!D52</f>
        <v>0</v>
      </c>
      <c r="E52" s="33">
        <f>'Summary by project'!E52-'Summary by project prev'!E52</f>
        <v>0</v>
      </c>
      <c r="F52" s="33">
        <f>'Summary by project'!F52-'Summary by project prev'!F52</f>
        <v>0</v>
      </c>
      <c r="G52" s="33">
        <f>'Summary by project'!G52-'Summary by project prev'!G52</f>
        <v>0</v>
      </c>
      <c r="H52" s="33">
        <f>'Summary by project'!H52-'Summary by project prev'!H52</f>
        <v>0</v>
      </c>
      <c r="I52" s="33">
        <f>'Summary by project'!I52-'Summary by project prev'!I52</f>
        <v>0</v>
      </c>
      <c r="J52" s="33">
        <f>'Summary by project'!J52-'Summary by project prev'!J52</f>
        <v>0</v>
      </c>
      <c r="K52" s="33">
        <f>'Summary by project'!K52-'Summary by project prev'!K52</f>
        <v>0</v>
      </c>
      <c r="L52" s="33">
        <f>'Summary by project'!L52-'Summary by project prev'!L52</f>
        <v>0</v>
      </c>
      <c r="M52" s="33">
        <f>'Summary by project'!M52-'Summary by project prev'!M52</f>
        <v>0</v>
      </c>
      <c r="N52" s="33">
        <f>'Summary by project'!N52-'Summary by project prev'!N52</f>
        <v>0</v>
      </c>
      <c r="O52" s="33">
        <f>'Summary by project'!O52-'Summary by project prev'!O52</f>
        <v>0</v>
      </c>
      <c r="P52" s="33">
        <f>'Summary by project'!P52-'Summary by project prev'!P52</f>
        <v>0</v>
      </c>
      <c r="Q52" s="33">
        <f>'Summary by project'!Q52-'Summary by project prev'!Q52</f>
        <v>0</v>
      </c>
      <c r="R52" s="33">
        <f>'Summary by project'!R52-'Summary by project prev'!R52</f>
        <v>0</v>
      </c>
      <c r="S52" s="33">
        <f>'Summary by project'!S52-'Summary by project prev'!S52</f>
        <v>0</v>
      </c>
      <c r="T52" s="33">
        <f>'Summary by project'!T52-'Summary by project prev'!T52</f>
        <v>0</v>
      </c>
      <c r="U52" s="33">
        <f>'Summary by project'!U52-'Summary by project prev'!U52</f>
        <v>0</v>
      </c>
      <c r="V52" s="33">
        <f>'Summary by project'!V52-'Summary by project prev'!V52</f>
        <v>0</v>
      </c>
      <c r="W52" s="33">
        <f>'Summary by project'!W52-'Summary by project prev'!W52</f>
        <v>0</v>
      </c>
      <c r="X52" s="33">
        <f>'Summary by project'!X52-'Summary by project prev'!X52</f>
        <v>0</v>
      </c>
      <c r="Y52" s="33">
        <f>'Summary by project'!Y52-'Summary by project prev'!Y52</f>
        <v>0</v>
      </c>
      <c r="Z52" s="33">
        <f>'Summary by project'!Z52-'Summary by project prev'!Z52</f>
        <v>0</v>
      </c>
      <c r="AA52" s="33">
        <f>'Summary by project'!AA52-'Summary by project prev'!AA52</f>
        <v>0</v>
      </c>
      <c r="AB52" s="33">
        <f>'Summary by project'!AB52-'Summary by project prev'!AB52</f>
        <v>0</v>
      </c>
      <c r="AC52" s="33">
        <f>'Summary by project'!AC52-'Summary by project prev'!AC52</f>
        <v>0</v>
      </c>
      <c r="AD52" s="33">
        <f>'Summary by project'!AD52-'Summary by project prev'!AD52</f>
        <v>0</v>
      </c>
      <c r="AE52" s="33">
        <f>'Summary by project'!AE52-'Summary by project prev'!AE52</f>
        <v>0</v>
      </c>
      <c r="AF52" s="33">
        <f>'Summary by project'!AF52-'Summary by project prev'!AF52</f>
        <v>0</v>
      </c>
    </row>
    <row r="53" spans="1:32" s="32" customFormat="1" x14ac:dyDescent="0.25">
      <c r="A53" s="326" t="s">
        <v>368</v>
      </c>
      <c r="B53" s="103" t="s">
        <v>367</v>
      </c>
      <c r="C53" s="103" t="s">
        <v>348</v>
      </c>
      <c r="D53" s="33">
        <f>'Summary by project'!D53-'Summary by project prev'!D53</f>
        <v>0</v>
      </c>
      <c r="E53" s="33">
        <f>'Summary by project'!E53-'Summary by project prev'!E53</f>
        <v>0</v>
      </c>
      <c r="F53" s="33">
        <f>'Summary by project'!F53-'Summary by project prev'!F53</f>
        <v>0</v>
      </c>
      <c r="G53" s="33">
        <f>'Summary by project'!G53-'Summary by project prev'!G53</f>
        <v>0</v>
      </c>
      <c r="H53" s="33">
        <f>'Summary by project'!H53-'Summary by project prev'!H53</f>
        <v>0</v>
      </c>
      <c r="I53" s="33">
        <f>'Summary by project'!I53-'Summary by project prev'!I53</f>
        <v>0</v>
      </c>
      <c r="J53" s="33">
        <f>'Summary by project'!J53-'Summary by project prev'!J53</f>
        <v>0</v>
      </c>
      <c r="K53" s="33">
        <f>'Summary by project'!K53-'Summary by project prev'!K53</f>
        <v>0</v>
      </c>
      <c r="L53" s="33">
        <f>'Summary by project'!L53-'Summary by project prev'!L53</f>
        <v>0</v>
      </c>
      <c r="M53" s="33">
        <f>'Summary by project'!M53-'Summary by project prev'!M53</f>
        <v>0</v>
      </c>
      <c r="N53" s="33">
        <f>'Summary by project'!N53-'Summary by project prev'!N53</f>
        <v>0</v>
      </c>
      <c r="O53" s="33">
        <f>'Summary by project'!O53-'Summary by project prev'!O53</f>
        <v>0</v>
      </c>
      <c r="P53" s="33">
        <f>'Summary by project'!P53-'Summary by project prev'!P53</f>
        <v>0</v>
      </c>
      <c r="Q53" s="33">
        <f>'Summary by project'!Q53-'Summary by project prev'!Q53</f>
        <v>0</v>
      </c>
      <c r="R53" s="33">
        <f>'Summary by project'!R53-'Summary by project prev'!R53</f>
        <v>0</v>
      </c>
      <c r="S53" s="33">
        <f>'Summary by project'!S53-'Summary by project prev'!S53</f>
        <v>0</v>
      </c>
      <c r="T53" s="33">
        <f>'Summary by project'!T53-'Summary by project prev'!T53</f>
        <v>0</v>
      </c>
      <c r="U53" s="33">
        <f>'Summary by project'!U53-'Summary by project prev'!U53</f>
        <v>0</v>
      </c>
      <c r="V53" s="33">
        <f>'Summary by project'!V53-'Summary by project prev'!V53</f>
        <v>0</v>
      </c>
      <c r="W53" s="33">
        <f>'Summary by project'!W53-'Summary by project prev'!W53</f>
        <v>0</v>
      </c>
      <c r="X53" s="33">
        <f>'Summary by project'!X53-'Summary by project prev'!X53</f>
        <v>0</v>
      </c>
      <c r="Y53" s="33">
        <f>'Summary by project'!Y53-'Summary by project prev'!Y53</f>
        <v>0</v>
      </c>
      <c r="Z53" s="33">
        <f>'Summary by project'!Z53-'Summary by project prev'!Z53</f>
        <v>0</v>
      </c>
      <c r="AA53" s="33">
        <f>'Summary by project'!AA53-'Summary by project prev'!AA53</f>
        <v>0</v>
      </c>
      <c r="AB53" s="33">
        <f>'Summary by project'!AB53-'Summary by project prev'!AB53</f>
        <v>0</v>
      </c>
      <c r="AC53" s="33">
        <f>'Summary by project'!AC53-'Summary by project prev'!AC53</f>
        <v>0</v>
      </c>
      <c r="AD53" s="33">
        <f>'Summary by project'!AD53-'Summary by project prev'!AD53</f>
        <v>0</v>
      </c>
      <c r="AE53" s="33">
        <f>'Summary by project'!AE53-'Summary by project prev'!AE53</f>
        <v>0</v>
      </c>
      <c r="AF53" s="33">
        <f>'Summary by project'!AF53-'Summary by project prev'!AF53</f>
        <v>0</v>
      </c>
    </row>
    <row r="54" spans="1:32" s="32" customFormat="1" x14ac:dyDescent="0.25">
      <c r="A54" s="326" t="s">
        <v>347</v>
      </c>
      <c r="B54" s="103"/>
      <c r="C54" s="103" t="s">
        <v>348</v>
      </c>
      <c r="D54" s="33">
        <f>'Summary by project'!D54-'Summary by project prev'!D54</f>
        <v>0</v>
      </c>
      <c r="E54" s="33">
        <f>'Summary by project'!E54-'Summary by project prev'!E54</f>
        <v>0</v>
      </c>
      <c r="F54" s="33">
        <f>'Summary by project'!F54-'Summary by project prev'!F54</f>
        <v>0</v>
      </c>
      <c r="G54" s="33">
        <f>'Summary by project'!G54-'Summary by project prev'!G54</f>
        <v>0</v>
      </c>
      <c r="H54" s="33">
        <f>'Summary by project'!H54-'Summary by project prev'!H54</f>
        <v>0</v>
      </c>
      <c r="I54" s="33">
        <f>'Summary by project'!I54-'Summary by project prev'!I54</f>
        <v>0</v>
      </c>
      <c r="J54" s="33">
        <f>'Summary by project'!J54-'Summary by project prev'!J54</f>
        <v>0</v>
      </c>
      <c r="K54" s="33">
        <f>'Summary by project'!K54-'Summary by project prev'!K54</f>
        <v>0</v>
      </c>
      <c r="L54" s="33">
        <f>'Summary by project'!L54-'Summary by project prev'!L54</f>
        <v>0</v>
      </c>
      <c r="M54" s="33">
        <f>'Summary by project'!M54-'Summary by project prev'!M54</f>
        <v>0</v>
      </c>
      <c r="N54" s="33">
        <f>'Summary by project'!N54-'Summary by project prev'!N54</f>
        <v>0</v>
      </c>
      <c r="O54" s="33">
        <f>'Summary by project'!O54-'Summary by project prev'!O54</f>
        <v>0</v>
      </c>
      <c r="P54" s="33">
        <f>'Summary by project'!P54-'Summary by project prev'!P54</f>
        <v>0</v>
      </c>
      <c r="Q54" s="33">
        <f>'Summary by project'!Q54-'Summary by project prev'!Q54</f>
        <v>0</v>
      </c>
      <c r="R54" s="33">
        <f>'Summary by project'!R54-'Summary by project prev'!R54</f>
        <v>0</v>
      </c>
      <c r="S54" s="33">
        <f>'Summary by project'!S54-'Summary by project prev'!S54</f>
        <v>0</v>
      </c>
      <c r="T54" s="33">
        <f>'Summary by project'!T54-'Summary by project prev'!T54</f>
        <v>0</v>
      </c>
      <c r="U54" s="33">
        <f>'Summary by project'!U54-'Summary by project prev'!U54</f>
        <v>0</v>
      </c>
      <c r="V54" s="33">
        <f>'Summary by project'!V54-'Summary by project prev'!V54</f>
        <v>0</v>
      </c>
      <c r="W54" s="33">
        <f>'Summary by project'!W54-'Summary by project prev'!W54</f>
        <v>0</v>
      </c>
      <c r="X54" s="33">
        <f>'Summary by project'!X54-'Summary by project prev'!X54</f>
        <v>0</v>
      </c>
      <c r="Y54" s="33">
        <f>'Summary by project'!Y54-'Summary by project prev'!Y54</f>
        <v>0</v>
      </c>
      <c r="Z54" s="33">
        <f>'Summary by project'!Z54-'Summary by project prev'!Z54</f>
        <v>0</v>
      </c>
      <c r="AA54" s="33">
        <f>'Summary by project'!AA54-'Summary by project prev'!AA54</f>
        <v>0</v>
      </c>
      <c r="AB54" s="33">
        <f>'Summary by project'!AB54-'Summary by project prev'!AB54</f>
        <v>0</v>
      </c>
      <c r="AC54" s="33">
        <f>'Summary by project'!AC54-'Summary by project prev'!AC54</f>
        <v>0</v>
      </c>
      <c r="AD54" s="33">
        <f>'Summary by project'!AD54-'Summary by project prev'!AD54</f>
        <v>0</v>
      </c>
      <c r="AE54" s="33">
        <f>'Summary by project'!AE54-'Summary by project prev'!AE54</f>
        <v>0</v>
      </c>
      <c r="AF54" s="33">
        <f>'Summary by project'!AF54-'Summary by project prev'!AF54</f>
        <v>0</v>
      </c>
    </row>
    <row r="55" spans="1:32" s="32" customFormat="1" x14ac:dyDescent="0.25">
      <c r="A55" s="326" t="s">
        <v>45</v>
      </c>
      <c r="B55" s="103" t="s">
        <v>66</v>
      </c>
      <c r="C55" s="103" t="s">
        <v>348</v>
      </c>
      <c r="D55" s="33">
        <f>'Summary by project'!D55-'Summary by project prev'!D55</f>
        <v>0</v>
      </c>
      <c r="E55" s="33">
        <f>'Summary by project'!E55-'Summary by project prev'!E55</f>
        <v>0</v>
      </c>
      <c r="F55" s="33">
        <f>'Summary by project'!F55-'Summary by project prev'!F55</f>
        <v>0</v>
      </c>
      <c r="G55" s="33">
        <f>'Summary by project'!G55-'Summary by project prev'!G55</f>
        <v>0</v>
      </c>
      <c r="H55" s="33">
        <f>'Summary by project'!H55-'Summary by project prev'!H55</f>
        <v>0</v>
      </c>
      <c r="I55" s="33">
        <f>'Summary by project'!I55-'Summary by project prev'!I55</f>
        <v>0</v>
      </c>
      <c r="J55" s="33">
        <f>'Summary by project'!J55-'Summary by project prev'!J55</f>
        <v>0</v>
      </c>
      <c r="K55" s="33">
        <f>'Summary by project'!K55-'Summary by project prev'!K55</f>
        <v>0</v>
      </c>
      <c r="L55" s="33">
        <f>'Summary by project'!L55-'Summary by project prev'!L55</f>
        <v>0</v>
      </c>
      <c r="M55" s="33">
        <f>'Summary by project'!M55-'Summary by project prev'!M55</f>
        <v>0</v>
      </c>
      <c r="N55" s="33">
        <f>'Summary by project'!N55-'Summary by project prev'!N55</f>
        <v>0</v>
      </c>
      <c r="O55" s="33">
        <f>'Summary by project'!O55-'Summary by project prev'!O55</f>
        <v>0</v>
      </c>
      <c r="P55" s="33">
        <f>'Summary by project'!P55-'Summary by project prev'!P55</f>
        <v>0</v>
      </c>
      <c r="Q55" s="33">
        <f>'Summary by project'!Q55-'Summary by project prev'!Q55</f>
        <v>0</v>
      </c>
      <c r="R55" s="33">
        <f>'Summary by project'!R55-'Summary by project prev'!R55</f>
        <v>0</v>
      </c>
      <c r="S55" s="33">
        <f>'Summary by project'!S55-'Summary by project prev'!S55</f>
        <v>0</v>
      </c>
      <c r="T55" s="33">
        <f>'Summary by project'!T55-'Summary by project prev'!T55</f>
        <v>0</v>
      </c>
      <c r="U55" s="33">
        <f>'Summary by project'!U55-'Summary by project prev'!U55</f>
        <v>0</v>
      </c>
      <c r="V55" s="33">
        <f>'Summary by project'!V55-'Summary by project prev'!V55</f>
        <v>0</v>
      </c>
      <c r="W55" s="33">
        <f>'Summary by project'!W55-'Summary by project prev'!W55</f>
        <v>0</v>
      </c>
      <c r="X55" s="33">
        <f>'Summary by project'!X55-'Summary by project prev'!X55</f>
        <v>0</v>
      </c>
      <c r="Y55" s="33">
        <f>'Summary by project'!Y55-'Summary by project prev'!Y55</f>
        <v>0</v>
      </c>
      <c r="Z55" s="33">
        <f>'Summary by project'!Z55-'Summary by project prev'!Z55</f>
        <v>0</v>
      </c>
      <c r="AA55" s="33">
        <f>'Summary by project'!AA55-'Summary by project prev'!AA55</f>
        <v>0</v>
      </c>
      <c r="AB55" s="33">
        <f>'Summary by project'!AB55-'Summary by project prev'!AB55</f>
        <v>0</v>
      </c>
      <c r="AC55" s="33">
        <f>'Summary by project'!AC55-'Summary by project prev'!AC55</f>
        <v>0</v>
      </c>
      <c r="AD55" s="33">
        <f>'Summary by project'!AD55-'Summary by project prev'!AD55</f>
        <v>0</v>
      </c>
      <c r="AE55" s="33">
        <f>'Summary by project'!AE55-'Summary by project prev'!AE55</f>
        <v>0</v>
      </c>
      <c r="AF55" s="33">
        <f>'Summary by project'!AF55-'Summary by project prev'!AF55</f>
        <v>0</v>
      </c>
    </row>
    <row r="56" spans="1:32" s="32" customFormat="1" x14ac:dyDescent="0.25">
      <c r="A56" s="326" t="s">
        <v>33</v>
      </c>
      <c r="B56" s="103" t="s">
        <v>383</v>
      </c>
      <c r="C56" s="103" t="s">
        <v>348</v>
      </c>
      <c r="D56" s="33">
        <f>'Summary by project'!D56-'Summary by project prev'!D56</f>
        <v>0</v>
      </c>
      <c r="E56" s="33">
        <f>'Summary by project'!E56-'Summary by project prev'!E56</f>
        <v>0</v>
      </c>
      <c r="F56" s="33">
        <f>'Summary by project'!F56-'Summary by project prev'!F56</f>
        <v>0</v>
      </c>
      <c r="G56" s="33">
        <f>'Summary by project'!G56-'Summary by project prev'!G56</f>
        <v>0</v>
      </c>
      <c r="H56" s="33">
        <f>'Summary by project'!H56-'Summary by project prev'!H56</f>
        <v>0</v>
      </c>
      <c r="I56" s="33">
        <f>'Summary by project'!I56-'Summary by project prev'!I56</f>
        <v>0</v>
      </c>
      <c r="J56" s="33">
        <f>'Summary by project'!J56-'Summary by project prev'!J56</f>
        <v>0</v>
      </c>
      <c r="K56" s="33">
        <f>'Summary by project'!K56-'Summary by project prev'!K56</f>
        <v>0</v>
      </c>
      <c r="L56" s="33">
        <f>'Summary by project'!L56-'Summary by project prev'!L56</f>
        <v>0</v>
      </c>
      <c r="M56" s="33">
        <f>'Summary by project'!M56-'Summary by project prev'!M56</f>
        <v>0</v>
      </c>
      <c r="N56" s="33">
        <f>'Summary by project'!N56-'Summary by project prev'!N56</f>
        <v>0</v>
      </c>
      <c r="O56" s="33">
        <f>'Summary by project'!O56-'Summary by project prev'!O56</f>
        <v>0</v>
      </c>
      <c r="P56" s="33">
        <f>'Summary by project'!P56-'Summary by project prev'!P56</f>
        <v>0</v>
      </c>
      <c r="Q56" s="33">
        <f>'Summary by project'!Q56-'Summary by project prev'!Q56</f>
        <v>0</v>
      </c>
      <c r="R56" s="33">
        <f>'Summary by project'!R56-'Summary by project prev'!R56</f>
        <v>0</v>
      </c>
      <c r="S56" s="33">
        <f>'Summary by project'!S56-'Summary by project prev'!S56</f>
        <v>0</v>
      </c>
      <c r="T56" s="33">
        <f>'Summary by project'!T56-'Summary by project prev'!T56</f>
        <v>0</v>
      </c>
      <c r="U56" s="33">
        <f>'Summary by project'!U56-'Summary by project prev'!U56</f>
        <v>0</v>
      </c>
      <c r="V56" s="33">
        <f>'Summary by project'!V56-'Summary by project prev'!V56</f>
        <v>0</v>
      </c>
      <c r="W56" s="33">
        <f>'Summary by project'!W56-'Summary by project prev'!W56</f>
        <v>0</v>
      </c>
      <c r="X56" s="33">
        <f>'Summary by project'!X56-'Summary by project prev'!X56</f>
        <v>0</v>
      </c>
      <c r="Y56" s="33">
        <f>'Summary by project'!Y56-'Summary by project prev'!Y56</f>
        <v>0</v>
      </c>
      <c r="Z56" s="33">
        <f>'Summary by project'!Z56-'Summary by project prev'!Z56</f>
        <v>0</v>
      </c>
      <c r="AA56" s="33">
        <f>'Summary by project'!AA56-'Summary by project prev'!AA56</f>
        <v>0</v>
      </c>
      <c r="AB56" s="33">
        <f>'Summary by project'!AB56-'Summary by project prev'!AB56</f>
        <v>0</v>
      </c>
      <c r="AC56" s="33">
        <f>'Summary by project'!AC56-'Summary by project prev'!AC56</f>
        <v>0</v>
      </c>
      <c r="AD56" s="33">
        <f>'Summary by project'!AD56-'Summary by project prev'!AD56</f>
        <v>0</v>
      </c>
      <c r="AE56" s="33">
        <f>'Summary by project'!AE56-'Summary by project prev'!AE56</f>
        <v>0</v>
      </c>
      <c r="AF56" s="33">
        <f>'Summary by project'!AF56-'Summary by project prev'!AF56</f>
        <v>0</v>
      </c>
    </row>
    <row r="57" spans="1:32" s="32" customFormat="1" x14ac:dyDescent="0.25">
      <c r="A57" s="326" t="s">
        <v>45</v>
      </c>
      <c r="B57" s="103" t="s">
        <v>66</v>
      </c>
      <c r="C57" s="103" t="s">
        <v>348</v>
      </c>
      <c r="D57" s="33">
        <f>'Summary by project'!D57-'Summary by project prev'!D57</f>
        <v>0</v>
      </c>
      <c r="E57" s="33">
        <f>'Summary by project'!E57-'Summary by project prev'!E57</f>
        <v>0</v>
      </c>
      <c r="F57" s="33">
        <f>'Summary by project'!F57-'Summary by project prev'!F57</f>
        <v>0</v>
      </c>
      <c r="G57" s="33">
        <f>'Summary by project'!G57-'Summary by project prev'!G57</f>
        <v>0</v>
      </c>
      <c r="H57" s="33">
        <f>'Summary by project'!H57-'Summary by project prev'!H57</f>
        <v>0</v>
      </c>
      <c r="I57" s="33">
        <f>'Summary by project'!I57-'Summary by project prev'!I57</f>
        <v>0</v>
      </c>
      <c r="J57" s="33">
        <f>'Summary by project'!J57-'Summary by project prev'!J57</f>
        <v>0</v>
      </c>
      <c r="K57" s="33">
        <f>'Summary by project'!K57-'Summary by project prev'!K57</f>
        <v>0</v>
      </c>
      <c r="L57" s="33">
        <f>'Summary by project'!L57-'Summary by project prev'!L57</f>
        <v>0</v>
      </c>
      <c r="M57" s="33">
        <f>'Summary by project'!M57-'Summary by project prev'!M57</f>
        <v>0</v>
      </c>
      <c r="N57" s="33">
        <f>'Summary by project'!N57-'Summary by project prev'!N57</f>
        <v>0</v>
      </c>
      <c r="O57" s="33">
        <f>'Summary by project'!O57-'Summary by project prev'!O57</f>
        <v>0</v>
      </c>
      <c r="P57" s="33">
        <f>'Summary by project'!P57-'Summary by project prev'!P57</f>
        <v>0</v>
      </c>
      <c r="Q57" s="33">
        <f>'Summary by project'!Q57-'Summary by project prev'!Q57</f>
        <v>0</v>
      </c>
      <c r="R57" s="33">
        <f>'Summary by project'!R57-'Summary by project prev'!R57</f>
        <v>0</v>
      </c>
      <c r="S57" s="33">
        <f>'Summary by project'!S57-'Summary by project prev'!S57</f>
        <v>0</v>
      </c>
      <c r="T57" s="33">
        <f>'Summary by project'!T57-'Summary by project prev'!T57</f>
        <v>0</v>
      </c>
      <c r="U57" s="33">
        <f>'Summary by project'!U57-'Summary by project prev'!U57</f>
        <v>0</v>
      </c>
      <c r="V57" s="33">
        <f>'Summary by project'!V57-'Summary by project prev'!V57</f>
        <v>0</v>
      </c>
      <c r="W57" s="33">
        <f>'Summary by project'!W57-'Summary by project prev'!W57</f>
        <v>0</v>
      </c>
      <c r="X57" s="33">
        <f>'Summary by project'!X57-'Summary by project prev'!X57</f>
        <v>0</v>
      </c>
      <c r="Y57" s="33">
        <f>'Summary by project'!Y57-'Summary by project prev'!Y57</f>
        <v>0</v>
      </c>
      <c r="Z57" s="33">
        <f>'Summary by project'!Z57-'Summary by project prev'!Z57</f>
        <v>0</v>
      </c>
      <c r="AA57" s="33">
        <f>'Summary by project'!AA57-'Summary by project prev'!AA57</f>
        <v>0</v>
      </c>
      <c r="AB57" s="33">
        <f>'Summary by project'!AB57-'Summary by project prev'!AB57</f>
        <v>0</v>
      </c>
      <c r="AC57" s="33">
        <f>'Summary by project'!AC57-'Summary by project prev'!AC57</f>
        <v>0</v>
      </c>
      <c r="AD57" s="33">
        <f>'Summary by project'!AD57-'Summary by project prev'!AD57</f>
        <v>0</v>
      </c>
      <c r="AE57" s="33">
        <f>'Summary by project'!AE57-'Summary by project prev'!AE57</f>
        <v>0</v>
      </c>
      <c r="AF57" s="33">
        <f>'Summary by project'!AF57-'Summary by project prev'!AF57</f>
        <v>0</v>
      </c>
    </row>
    <row r="58" spans="1:32" s="32" customFormat="1" x14ac:dyDescent="0.25">
      <c r="A58" s="326" t="s">
        <v>33</v>
      </c>
      <c r="B58" s="103" t="s">
        <v>383</v>
      </c>
      <c r="C58" s="103" t="s">
        <v>348</v>
      </c>
      <c r="D58" s="33">
        <f>'Summary by project'!D58-'Summary by project prev'!D58</f>
        <v>0</v>
      </c>
      <c r="E58" s="33">
        <f>'Summary by project'!E58-'Summary by project prev'!E58</f>
        <v>0</v>
      </c>
      <c r="F58" s="33">
        <f>'Summary by project'!F58-'Summary by project prev'!F58</f>
        <v>0</v>
      </c>
      <c r="G58" s="33">
        <f>'Summary by project'!G58-'Summary by project prev'!G58</f>
        <v>0</v>
      </c>
      <c r="H58" s="33">
        <f>'Summary by project'!H58-'Summary by project prev'!H58</f>
        <v>0</v>
      </c>
      <c r="I58" s="33">
        <f>'Summary by project'!I58-'Summary by project prev'!I58</f>
        <v>0</v>
      </c>
      <c r="J58" s="33">
        <f>'Summary by project'!J58-'Summary by project prev'!J58</f>
        <v>0</v>
      </c>
      <c r="K58" s="33">
        <f>'Summary by project'!K58-'Summary by project prev'!K58</f>
        <v>0</v>
      </c>
      <c r="L58" s="33">
        <f>'Summary by project'!L58-'Summary by project prev'!L58</f>
        <v>0</v>
      </c>
      <c r="M58" s="33">
        <f>'Summary by project'!M58-'Summary by project prev'!M58</f>
        <v>0</v>
      </c>
      <c r="N58" s="33">
        <f>'Summary by project'!N58-'Summary by project prev'!N58</f>
        <v>0</v>
      </c>
      <c r="O58" s="33">
        <f>'Summary by project'!O58-'Summary by project prev'!O58</f>
        <v>0</v>
      </c>
      <c r="P58" s="33">
        <f>'Summary by project'!P58-'Summary by project prev'!P58</f>
        <v>0</v>
      </c>
      <c r="Q58" s="33">
        <f>'Summary by project'!Q58-'Summary by project prev'!Q58</f>
        <v>0</v>
      </c>
      <c r="R58" s="33">
        <f>'Summary by project'!R58-'Summary by project prev'!R58</f>
        <v>0</v>
      </c>
      <c r="S58" s="33">
        <f>'Summary by project'!S58-'Summary by project prev'!S58</f>
        <v>0</v>
      </c>
      <c r="T58" s="33">
        <f>'Summary by project'!T58-'Summary by project prev'!T58</f>
        <v>0</v>
      </c>
      <c r="U58" s="33">
        <f>'Summary by project'!U58-'Summary by project prev'!U58</f>
        <v>0</v>
      </c>
      <c r="V58" s="33">
        <f>'Summary by project'!V58-'Summary by project prev'!V58</f>
        <v>0</v>
      </c>
      <c r="W58" s="33">
        <f>'Summary by project'!W58-'Summary by project prev'!W58</f>
        <v>0</v>
      </c>
      <c r="X58" s="33">
        <f>'Summary by project'!X58-'Summary by project prev'!X58</f>
        <v>0</v>
      </c>
      <c r="Y58" s="33">
        <f>'Summary by project'!Y58-'Summary by project prev'!Y58</f>
        <v>0</v>
      </c>
      <c r="Z58" s="33">
        <f>'Summary by project'!Z58-'Summary by project prev'!Z58</f>
        <v>0</v>
      </c>
      <c r="AA58" s="33">
        <f>'Summary by project'!AA58-'Summary by project prev'!AA58</f>
        <v>0</v>
      </c>
      <c r="AB58" s="33">
        <f>'Summary by project'!AB58-'Summary by project prev'!AB58</f>
        <v>0</v>
      </c>
      <c r="AC58" s="33">
        <f>'Summary by project'!AC58-'Summary by project prev'!AC58</f>
        <v>0</v>
      </c>
      <c r="AD58" s="33">
        <f>'Summary by project'!AD58-'Summary by project prev'!AD58</f>
        <v>0</v>
      </c>
      <c r="AE58" s="33">
        <f>'Summary by project'!AE58-'Summary by project prev'!AE58</f>
        <v>0</v>
      </c>
      <c r="AF58" s="33">
        <f>'Summary by project'!AF58-'Summary by project prev'!AF58</f>
        <v>0</v>
      </c>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8">
    <cfRule type="expression" dxfId="36" priority="1">
      <formula>D5&lt;-0.01</formula>
    </cfRule>
    <cfRule type="expression" dxfId="35" priority="2">
      <formula>$D5=""</formula>
    </cfRule>
  </conditionalFormatting>
  <hyperlinks>
    <hyperlink ref="A51" location="'Dorset P3'!A1" display="Dorset" xr:uid="{91855DB5-92E5-4791-8E1C-6D6FC0F6A24A}"/>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7" tint="0.79998168889431442"/>
  </sheetPr>
  <dimension ref="A1:BS75"/>
  <sheetViews>
    <sheetView showGridLines="0" zoomScaleNormal="100" workbookViewId="0">
      <pane xSplit="5" topLeftCell="F1" activePane="topRight" state="frozen"/>
      <selection pane="topRight" activeCell="F1" sqref="F1"/>
    </sheetView>
  </sheetViews>
  <sheetFormatPr defaultColWidth="8.85546875" defaultRowHeight="15" x14ac:dyDescent="0.25"/>
  <cols>
    <col min="1" max="1" width="11.7109375" style="2" bestFit="1" customWidth="1"/>
    <col min="2" max="2" width="85.42578125" style="1" customWidth="1"/>
    <col min="3" max="5" width="9.7109375" style="1" customWidth="1"/>
    <col min="6" max="14" width="8.7109375" style="1" customWidth="1"/>
    <col min="15" max="70" width="6.7109375" style="1" customWidth="1"/>
    <col min="71" max="16384" width="8.85546875" style="1"/>
  </cols>
  <sheetData>
    <row r="1" spans="1:31" x14ac:dyDescent="0.25">
      <c r="B1" s="300"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62" t="s">
        <v>69</v>
      </c>
      <c r="B8" s="362" t="s">
        <v>71</v>
      </c>
      <c r="C8" s="363" t="s">
        <v>64</v>
      </c>
      <c r="D8" s="363" t="s">
        <v>72</v>
      </c>
      <c r="E8" s="363" t="s">
        <v>73</v>
      </c>
      <c r="F8" s="34"/>
      <c r="G8" s="34"/>
      <c r="H8" s="34"/>
      <c r="I8" s="34"/>
      <c r="J8" s="34"/>
      <c r="K8" s="34"/>
      <c r="L8" s="34"/>
      <c r="M8" s="34"/>
      <c r="N8" s="34"/>
      <c r="O8" s="34"/>
      <c r="P8" s="34"/>
      <c r="Q8" s="34"/>
      <c r="R8" s="34"/>
      <c r="S8" s="34"/>
      <c r="T8" s="34"/>
      <c r="U8" s="34"/>
      <c r="V8" s="34"/>
      <c r="W8" s="34"/>
      <c r="X8" s="34"/>
      <c r="Y8" s="34"/>
    </row>
    <row r="9" spans="1:31" s="33" customFormat="1" x14ac:dyDescent="0.25">
      <c r="A9" s="350">
        <v>1</v>
      </c>
      <c r="B9" s="348" t="s">
        <v>443</v>
      </c>
      <c r="C9" s="349">
        <f>_xlfn.XLOOKUP("1a",$A$25:$A$75,$E$25:$E$75,"Not found",0)</f>
        <v>100</v>
      </c>
      <c r="D9" s="347">
        <f>_xlfn.XLOOKUP("1b",$A$25:$A$75,$E$25:$E$75,"Not found",0)</f>
        <v>98</v>
      </c>
      <c r="E9" s="268">
        <f>IFERROR(C9/D9,"-")</f>
        <v>1.0204081632653061</v>
      </c>
      <c r="F9" s="34"/>
      <c r="G9" s="77"/>
      <c r="H9" s="182"/>
      <c r="I9" s="77"/>
      <c r="J9" s="77"/>
      <c r="K9" s="77"/>
      <c r="L9" s="77"/>
      <c r="M9" s="77"/>
      <c r="N9" s="77"/>
      <c r="O9" s="77"/>
      <c r="P9" s="77"/>
      <c r="Q9" s="77"/>
      <c r="R9" s="77"/>
      <c r="S9" s="77"/>
      <c r="T9" s="77"/>
      <c r="U9" s="77"/>
      <c r="V9" s="77"/>
      <c r="W9" s="77"/>
      <c r="X9" s="77"/>
      <c r="Y9" s="77"/>
    </row>
    <row r="10" spans="1:31" s="32" customFormat="1" x14ac:dyDescent="0.25">
      <c r="A10" s="350">
        <v>2</v>
      </c>
      <c r="B10" s="348" t="s">
        <v>444</v>
      </c>
      <c r="C10" s="349">
        <f>_xlfn.XLOOKUP(2,$A$25:$A$75,$E$25:$E$75,"Not found",0)</f>
        <v>97</v>
      </c>
      <c r="D10" s="347">
        <f>_xlfn.XLOOKUP("1a",$A$25:$A$75,$E$25:$E$75,"Not found",0)</f>
        <v>100</v>
      </c>
      <c r="E10" s="268">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50">
        <v>3</v>
      </c>
      <c r="B11" s="348" t="s">
        <v>445</v>
      </c>
      <c r="C11" s="349">
        <f>_xlfn.XLOOKUP("3a",$A$25:$A$75,$E$25:$E$75,0,0)+_xlfn.XLOOKUP("3b",$A$25:$A$75,$E$25:$E$75,0,0)</f>
        <v>191</v>
      </c>
      <c r="D11" s="347">
        <f>_xlfn.XLOOKUP("1a",$A$25:$A$75,$E$25:$E$75,"Not found",0)</f>
        <v>100</v>
      </c>
      <c r="E11" s="268">
        <f t="shared" si="0"/>
        <v>1.91</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50">
        <v>4</v>
      </c>
      <c r="B12" s="348" t="s">
        <v>446</v>
      </c>
      <c r="C12" s="349">
        <f>_xlfn.XLOOKUP("3c",$A$25:$A$75,$E$25:$E$75,0,0)+_xlfn.XLOOKUP("3d",$A$25:$A$75,$E$25:$E$75,0,0)</f>
        <v>187</v>
      </c>
      <c r="D12" s="347">
        <f>_xlfn.XLOOKUP("1a",$A$25:$A$75,$E$25:$E$75,"Not found",0)</f>
        <v>100</v>
      </c>
      <c r="E12" s="268">
        <f t="shared" si="0"/>
        <v>1.87</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50">
        <v>5</v>
      </c>
      <c r="B13" s="348" t="s">
        <v>447</v>
      </c>
      <c r="C13" s="349">
        <f>_xlfn.XLOOKUP(4,$A$25:$A$75,$E$25:$E$75,0,0)</f>
        <v>92</v>
      </c>
      <c r="D13" s="349">
        <f>_xlfn.XLOOKUP("3c",$A$25:$A$75,$E$25:$E$75,0,0)+_xlfn.XLOOKUP("3d",$A$25:$A$75,$E$25:$E$75,0,0)</f>
        <v>187</v>
      </c>
      <c r="E13" s="268">
        <f t="shared" si="0"/>
        <v>0.49197860962566847</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50">
        <v>6</v>
      </c>
      <c r="B14" s="348" t="s">
        <v>448</v>
      </c>
      <c r="C14" s="349">
        <f>_xlfn.XLOOKUP("5a",$A$25:$A$75,$E$25:$E$75,0,0)</f>
        <v>90</v>
      </c>
      <c r="D14" s="349">
        <f>_xlfn.XLOOKUP(4,$A$25:$A$75,$E$25:$E$75,0,0)-_xlfn.XLOOKUP("4b",$A$25:$A$75,$E$25:$E$75,0,0)</f>
        <v>1</v>
      </c>
      <c r="E14" s="268">
        <f t="shared" si="0"/>
        <v>90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50">
        <v>7</v>
      </c>
      <c r="B15" s="348" t="s">
        <v>449</v>
      </c>
      <c r="C15" s="349">
        <f>_xlfn.XLOOKUP("5b",$A$25:$A$75,$E$25:$E$75,0,0)</f>
        <v>89</v>
      </c>
      <c r="D15" s="349">
        <f>_xlfn.XLOOKUP(4,$A$25:$A$75,$E$25:$E$75,0,0)-_xlfn.XLOOKUP("4b",$A$25:$A$75,$E$25:$E$75,0,0)</f>
        <v>1</v>
      </c>
      <c r="E15" s="268">
        <f t="shared" si="0"/>
        <v>89</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50">
        <v>8</v>
      </c>
      <c r="B16" s="348" t="s">
        <v>451</v>
      </c>
      <c r="C16" s="349">
        <f>_xlfn.XLOOKUP("6a",$A$25:$A$75,$E$25:$E$75,0,0)
+_xlfn.XLOOKUP("6b",$A$25:$A$75,$E$25:$E$75,0,0)
+_xlfn.XLOOKUP("6c",$A$25:$A$75,$E$25:$E$75,0,0)
+_xlfn.XLOOKUP("6d",$A$25:$A$75,$E$25:$E$75,0,0)
+_xlfn.XLOOKUP("6e",$A$25:$A$75,$E$25:$E$75,0,0)</f>
        <v>416</v>
      </c>
      <c r="D16" s="347">
        <f>_xlfn.XLOOKUP("1a",$A$25:$A$75,$E$25:$E$75,"Not found",0)</f>
        <v>100</v>
      </c>
      <c r="E16" s="268">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416</v>
      </c>
      <c r="D17" s="349">
        <f>_xlfn.XLOOKUP("3a",$A$25:$A$75,$E$25:$E$75,0,0)+_xlfn.XLOOKUP("3b",$A$25:$A$75,$E$25:$E$75,0,0)</f>
        <v>191</v>
      </c>
      <c r="E17" s="268">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416</v>
      </c>
      <c r="D18" s="349">
        <f>_xlfn.XLOOKUP("5a",$A$25:$A$75,$E$25:$E$75,0,0)</f>
        <v>90</v>
      </c>
      <c r="E18" s="268">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169</v>
      </c>
      <c r="D19" s="349">
        <f>_xlfn.XLOOKUP("6a",$A$25:$A$75,$E$25:$E$75,0,0)
+_xlfn.XLOOKUP("6b",$A$25:$A$75,$E$25:$E$75,0,0)
+_xlfn.XLOOKUP("6c",$A$25:$A$75,$E$25:$E$75,0,0)
+_xlfn.XLOOKUP("6d",$A$25:$A$75,$E$25:$E$75,0,0)
+_xlfn.XLOOKUP("6e",$A$25:$A$75,$E$25:$E$75,0,0)</f>
        <v>416</v>
      </c>
      <c r="E19" s="268">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81</v>
      </c>
      <c r="D20" s="349">
        <f>_xlfn.XLOOKUP("5a",$A$25:$A$75,$E$25:$E$75,0,0)</f>
        <v>90</v>
      </c>
      <c r="E20" s="268">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58</v>
      </c>
      <c r="D21" s="349">
        <f>_xlfn.XLOOKUP("8b",$A$25:$A$75,$E$25:$E$75,0,0)</f>
        <v>59</v>
      </c>
      <c r="E21" s="268">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364"/>
      <c r="B23" s="365"/>
      <c r="C23" s="366"/>
      <c r="D23" s="367"/>
      <c r="E23" s="368"/>
      <c r="F23" s="369"/>
      <c r="G23" s="367"/>
      <c r="H23" s="367"/>
      <c r="I23" s="367"/>
      <c r="J23" s="368"/>
      <c r="K23" s="386" t="s">
        <v>116</v>
      </c>
      <c r="L23" s="386"/>
      <c r="M23" s="386"/>
      <c r="N23" s="386"/>
      <c r="O23" s="386"/>
      <c r="P23" s="386"/>
      <c r="Q23" s="386"/>
      <c r="R23" s="386"/>
      <c r="S23" s="386"/>
      <c r="T23" s="386"/>
      <c r="U23" s="386"/>
      <c r="V23" s="387"/>
      <c r="W23" s="388" t="s">
        <v>117</v>
      </c>
      <c r="X23" s="386"/>
      <c r="Y23" s="386"/>
      <c r="Z23" s="386"/>
      <c r="AA23" s="386"/>
      <c r="AB23" s="386"/>
      <c r="AC23" s="386"/>
      <c r="AD23" s="386"/>
      <c r="AE23" s="386"/>
      <c r="AF23" s="386"/>
      <c r="AG23" s="386"/>
      <c r="AH23" s="387"/>
      <c r="AI23" s="388" t="s">
        <v>118</v>
      </c>
      <c r="AJ23" s="386"/>
      <c r="AK23" s="386"/>
      <c r="AL23" s="386"/>
      <c r="AM23" s="386"/>
      <c r="AN23" s="386"/>
      <c r="AO23" s="386"/>
      <c r="AP23" s="386"/>
      <c r="AQ23" s="386"/>
      <c r="AR23" s="386"/>
      <c r="AS23" s="386"/>
      <c r="AT23" s="387"/>
      <c r="AU23" s="388" t="s">
        <v>119</v>
      </c>
      <c r="AV23" s="386"/>
      <c r="AW23" s="386"/>
      <c r="AX23" s="386"/>
      <c r="AY23" s="386"/>
      <c r="AZ23" s="386"/>
      <c r="BA23" s="386"/>
      <c r="BB23" s="386"/>
      <c r="BC23" s="386"/>
      <c r="BD23" s="386"/>
      <c r="BE23" s="386"/>
      <c r="BF23" s="387"/>
      <c r="BG23" s="388" t="s">
        <v>120</v>
      </c>
      <c r="BH23" s="386"/>
      <c r="BI23" s="386"/>
      <c r="BJ23" s="386"/>
      <c r="BK23" s="386"/>
      <c r="BL23" s="386"/>
      <c r="BM23" s="386"/>
      <c r="BN23" s="386"/>
      <c r="BO23" s="386"/>
      <c r="BP23" s="386"/>
      <c r="BQ23" s="386"/>
      <c r="BR23" s="387"/>
    </row>
    <row r="24" spans="1:71" s="19" customFormat="1" ht="45"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100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99</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98</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97</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96</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95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94</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93</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92</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91</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90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89</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88</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87</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86</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86</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85</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84</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83</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82</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82</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81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80</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79</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78</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77</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75</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74</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73</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72</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71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70</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69</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68</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67</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66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65</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64</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63</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62</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61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60</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D69" si="2">E68=SUM(F68:J68)</f>
        <v>0</v>
      </c>
      <c r="E68" s="279">
        <v>59</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si="2"/>
        <v>0</v>
      </c>
      <c r="E69" s="279">
        <v>58</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57</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56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55</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54</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53</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3">E75=SUM(F75:J75)</f>
        <v>0</v>
      </c>
      <c r="E75" s="282">
        <v>52</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sheetData>
  <mergeCells count="6">
    <mergeCell ref="C5:D5"/>
    <mergeCell ref="K23:V23"/>
    <mergeCell ref="W23:AH23"/>
    <mergeCell ref="AI23:AT23"/>
    <mergeCell ref="AU23:BF23"/>
    <mergeCell ref="BG23:BR23"/>
  </mergeCells>
  <pageMargins left="0.7" right="0.7" top="0.75" bottom="0.75" header="0.3" footer="0.3"/>
  <pageSetup paperSize="9"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34A19-E1D4-4387-A6B4-95C3D367BE6E}">
  <sheetPr>
    <tabColor theme="7" tint="0.79998168889431442"/>
  </sheetPr>
  <dimension ref="A1:BS75"/>
  <sheetViews>
    <sheetView showGridLines="0" zoomScaleNormal="100" workbookViewId="0">
      <pane xSplit="5" topLeftCell="F1" activePane="topRight" state="frozen"/>
      <selection pane="topRight" activeCell="F1" sqref="F1"/>
    </sheetView>
  </sheetViews>
  <sheetFormatPr defaultColWidth="8.85546875" defaultRowHeight="15" x14ac:dyDescent="0.25"/>
  <cols>
    <col min="1" max="1" width="11.7109375" style="2" bestFit="1" customWidth="1"/>
    <col min="2" max="2" width="85.42578125" style="1" customWidth="1"/>
    <col min="3" max="5" width="9.7109375" style="1" customWidth="1"/>
    <col min="6" max="14" width="8.7109375" style="1" customWidth="1"/>
    <col min="15" max="70" width="6.7109375" style="1" customWidth="1"/>
    <col min="71" max="16384" width="8.85546875" style="1"/>
  </cols>
  <sheetData>
    <row r="1" spans="1:31" x14ac:dyDescent="0.25">
      <c r="B1" s="300"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EDATE('Title sheet'!B10,-1)</f>
        <v>44774</v>
      </c>
      <c r="D5" s="389"/>
      <c r="R5" s="32"/>
      <c r="S5" s="32"/>
      <c r="T5" s="32"/>
      <c r="U5" s="32"/>
      <c r="V5" s="32"/>
      <c r="W5" s="32"/>
      <c r="X5" s="32"/>
      <c r="Y5" s="32"/>
      <c r="Z5" s="32"/>
      <c r="AA5" s="32"/>
      <c r="AB5" s="32"/>
      <c r="AC5" s="32"/>
      <c r="AD5" s="32"/>
      <c r="AE5" s="32"/>
    </row>
    <row r="8" spans="1:31" s="32" customFormat="1" ht="25.5" x14ac:dyDescent="0.25">
      <c r="A8" s="362" t="s">
        <v>69</v>
      </c>
      <c r="B8" s="362" t="s">
        <v>71</v>
      </c>
      <c r="C8" s="363" t="s">
        <v>64</v>
      </c>
      <c r="D8" s="363" t="s">
        <v>72</v>
      </c>
      <c r="E8" s="363" t="s">
        <v>73</v>
      </c>
      <c r="F8" s="34"/>
      <c r="G8" s="34"/>
      <c r="H8" s="34"/>
      <c r="I8" s="34"/>
      <c r="J8" s="34"/>
      <c r="K8" s="34"/>
      <c r="L8" s="34"/>
      <c r="M8" s="34"/>
      <c r="N8" s="34"/>
      <c r="O8" s="34"/>
      <c r="P8" s="34"/>
      <c r="Q8" s="34"/>
      <c r="R8" s="34"/>
      <c r="S8" s="34"/>
      <c r="T8" s="34"/>
      <c r="U8" s="34"/>
      <c r="V8" s="34"/>
      <c r="W8" s="34"/>
      <c r="X8" s="34"/>
      <c r="Y8" s="34"/>
    </row>
    <row r="9" spans="1:31" s="33" customFormat="1" x14ac:dyDescent="0.25">
      <c r="A9" s="350">
        <v>1</v>
      </c>
      <c r="B9" s="348" t="s">
        <v>443</v>
      </c>
      <c r="C9" s="349">
        <f>_xlfn.XLOOKUP("1a",$A$25:$A$75,$E$25:$E$75,"Not found",0)</f>
        <v>50</v>
      </c>
      <c r="D9" s="347">
        <f>_xlfn.XLOOKUP("1b",$A$25:$A$75,$E$25:$E$75,"Not found",0)</f>
        <v>52</v>
      </c>
      <c r="E9" s="268">
        <f>IFERROR(C9/D9,"-")</f>
        <v>0.96153846153846156</v>
      </c>
      <c r="F9" s="34"/>
      <c r="G9" s="77"/>
      <c r="H9" s="182"/>
      <c r="I9" s="77"/>
      <c r="J9" s="77"/>
      <c r="K9" s="77"/>
      <c r="L9" s="77"/>
      <c r="M9" s="77"/>
      <c r="N9" s="77"/>
      <c r="O9" s="77"/>
      <c r="P9" s="77"/>
      <c r="Q9" s="77"/>
      <c r="R9" s="77"/>
      <c r="S9" s="77"/>
      <c r="T9" s="77"/>
      <c r="U9" s="77"/>
      <c r="V9" s="77"/>
      <c r="W9" s="77"/>
      <c r="X9" s="77"/>
      <c r="Y9" s="77"/>
    </row>
    <row r="10" spans="1:31" s="32" customFormat="1" x14ac:dyDescent="0.25">
      <c r="A10" s="350">
        <v>2</v>
      </c>
      <c r="B10" s="348" t="s">
        <v>444</v>
      </c>
      <c r="C10" s="349">
        <f>_xlfn.XLOOKUP(2,$A$25:$A$75,$E$25:$E$75,"Not found",0)</f>
        <v>53</v>
      </c>
      <c r="D10" s="347">
        <f>_xlfn.XLOOKUP("1a",$A$25:$A$75,$E$25:$E$75,"Not found",0)</f>
        <v>50</v>
      </c>
      <c r="E10" s="268">
        <f t="shared" ref="E10:E21" si="0">IFERROR(C10/D10,"-")</f>
        <v>1.06</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50">
        <v>3</v>
      </c>
      <c r="B11" s="348" t="s">
        <v>445</v>
      </c>
      <c r="C11" s="349">
        <f>_xlfn.XLOOKUP("3a",$A$25:$A$75,$E$25:$E$75,0,0)+_xlfn.XLOOKUP("3b",$A$25:$A$75,$E$25:$E$75,0,0)</f>
        <v>109</v>
      </c>
      <c r="D11" s="347">
        <f>_xlfn.XLOOKUP("1a",$A$25:$A$75,$E$25:$E$75,"Not found",0)</f>
        <v>50</v>
      </c>
      <c r="E11" s="268">
        <f t="shared" si="0"/>
        <v>2.1800000000000002</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50">
        <v>4</v>
      </c>
      <c r="B12" s="348" t="s">
        <v>446</v>
      </c>
      <c r="C12" s="349">
        <f>_xlfn.XLOOKUP("3c",$A$25:$A$75,$E$25:$E$75,0,0)+_xlfn.XLOOKUP("3d",$A$25:$A$75,$E$25:$E$75,0,0)</f>
        <v>113</v>
      </c>
      <c r="D12" s="347">
        <f>_xlfn.XLOOKUP("1a",$A$25:$A$75,$E$25:$E$75,"Not found",0)</f>
        <v>50</v>
      </c>
      <c r="E12" s="268">
        <f t="shared" si="0"/>
        <v>2.2599999999999998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50">
        <v>5</v>
      </c>
      <c r="B13" s="348" t="s">
        <v>447</v>
      </c>
      <c r="C13" s="349">
        <f>_xlfn.XLOOKUP(4,$A$25:$A$75,$E$25:$E$75,0,0)</f>
        <v>58</v>
      </c>
      <c r="D13" s="349">
        <f>_xlfn.XLOOKUP("3c",$A$25:$A$75,$E$25:$E$75,0,0)+_xlfn.XLOOKUP("3d",$A$25:$A$75,$E$25:$E$75,0,0)</f>
        <v>113</v>
      </c>
      <c r="E13" s="268">
        <f t="shared" si="0"/>
        <v>0.51327433628318586</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50">
        <v>6</v>
      </c>
      <c r="B14" s="348" t="s">
        <v>448</v>
      </c>
      <c r="C14" s="349">
        <f>_xlfn.XLOOKUP("5a",$A$25:$A$75,$E$25:$E$75,0,0)</f>
        <v>60</v>
      </c>
      <c r="D14" s="349">
        <f>_xlfn.XLOOKUP(4,$A$25:$A$75,$E$25:$E$75,0,0)-_xlfn.XLOOKUP("4b",$A$25:$A$75,$E$25:$E$75,0,0)</f>
        <v>-1</v>
      </c>
      <c r="E14" s="268">
        <f t="shared" si="0"/>
        <v>-60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50">
        <v>7</v>
      </c>
      <c r="B15" s="348" t="s">
        <v>449</v>
      </c>
      <c r="C15" s="349">
        <f>_xlfn.XLOOKUP("5b",$A$25:$A$75,$E$25:$E$75,0,0)</f>
        <v>61</v>
      </c>
      <c r="D15" s="349">
        <f>_xlfn.XLOOKUP(4,$A$25:$A$75,$E$25:$E$75,0,0)-_xlfn.XLOOKUP("4b",$A$25:$A$75,$E$25:$E$75,0,0)</f>
        <v>-1</v>
      </c>
      <c r="E15" s="268">
        <f t="shared" si="0"/>
        <v>-61</v>
      </c>
      <c r="F15" s="34"/>
      <c r="G15" s="34"/>
      <c r="H15" s="182">
        <v>6</v>
      </c>
      <c r="I15" s="34"/>
      <c r="J15" s="34"/>
      <c r="K15" s="34"/>
      <c r="L15" s="34"/>
      <c r="M15" s="34"/>
      <c r="N15" s="34"/>
      <c r="O15" s="34"/>
      <c r="P15" s="34"/>
      <c r="Q15" s="34"/>
      <c r="R15" s="34"/>
      <c r="S15" s="34"/>
      <c r="T15" s="34"/>
      <c r="U15" s="34"/>
      <c r="V15" s="34"/>
      <c r="W15" s="34"/>
      <c r="X15" s="34"/>
      <c r="Y15" s="34"/>
    </row>
    <row r="16" spans="1:31" s="33" customFormat="1" x14ac:dyDescent="0.25">
      <c r="A16" s="350">
        <v>8</v>
      </c>
      <c r="B16" s="348" t="s">
        <v>451</v>
      </c>
      <c r="C16" s="349">
        <f>_xlfn.XLOOKUP("6a",$A$25:$A$75,$E$25:$E$75,0,0)
+_xlfn.XLOOKUP("6b",$A$25:$A$75,$E$25:$E$75,0,0)
+_xlfn.XLOOKUP("6c",$A$25:$A$75,$E$25:$E$75,0,0)
+_xlfn.XLOOKUP("6d",$A$25:$A$75,$E$25:$E$75,0,0)
+_xlfn.XLOOKUP("6e",$A$25:$A$75,$E$25:$E$75,0,0)</f>
        <v>340</v>
      </c>
      <c r="D16" s="347">
        <f>_xlfn.XLOOKUP("1a",$A$25:$A$75,$E$25:$E$75,"Not found",0)</f>
        <v>50</v>
      </c>
      <c r="E16" s="268">
        <f t="shared" si="0"/>
        <v>6.8</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340</v>
      </c>
      <c r="D17" s="349">
        <f>_xlfn.XLOOKUP("3a",$A$25:$A$75,$E$25:$E$75,0,0)+_xlfn.XLOOKUP("3b",$A$25:$A$75,$E$25:$E$75,0,0)</f>
        <v>109</v>
      </c>
      <c r="E17" s="268">
        <f t="shared" si="0"/>
        <v>3.1192660550458715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340</v>
      </c>
      <c r="D18" s="349">
        <f>_xlfn.XLOOKUP("5a",$A$25:$A$75,$E$25:$E$75,0,0)</f>
        <v>60</v>
      </c>
      <c r="E18" s="268">
        <f t="shared" si="0"/>
        <v>5.666666666666667</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133</v>
      </c>
      <c r="D19" s="349">
        <f>_xlfn.XLOOKUP("6a",$A$25:$A$75,$E$25:$E$75,0,0)
+_xlfn.XLOOKUP("6b",$A$25:$A$75,$E$25:$E$75,0,0)
+_xlfn.XLOOKUP("6c",$A$25:$A$75,$E$25:$E$75,0,0)
+_xlfn.XLOOKUP("6d",$A$25:$A$75,$E$25:$E$75,0,0)
+_xlfn.XLOOKUP("6e",$A$25:$A$75,$E$25:$E$75,0,0)</f>
        <v>340</v>
      </c>
      <c r="E19" s="268">
        <f t="shared" si="0"/>
        <v>0.39117647058823529</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71</v>
      </c>
      <c r="D20" s="349">
        <f>_xlfn.XLOOKUP("5a",$A$25:$A$75,$E$25:$E$75,0,0)</f>
        <v>60</v>
      </c>
      <c r="E20" s="268">
        <f t="shared" si="0"/>
        <v>1.1833333333333333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94</v>
      </c>
      <c r="D21" s="349">
        <f>_xlfn.XLOOKUP("8b",$A$25:$A$75,$E$25:$E$75,0,0)</f>
        <v>93</v>
      </c>
      <c r="E21" s="268">
        <f t="shared" si="0"/>
        <v>1.010752688172043</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364"/>
      <c r="B23" s="365"/>
      <c r="C23" s="366"/>
      <c r="D23" s="367"/>
      <c r="E23" s="368"/>
      <c r="F23" s="369"/>
      <c r="G23" s="367"/>
      <c r="H23" s="367"/>
      <c r="I23" s="367"/>
      <c r="J23" s="368"/>
      <c r="K23" s="386" t="s">
        <v>116</v>
      </c>
      <c r="L23" s="386"/>
      <c r="M23" s="386"/>
      <c r="N23" s="386"/>
      <c r="O23" s="386"/>
      <c r="P23" s="386"/>
      <c r="Q23" s="386"/>
      <c r="R23" s="386"/>
      <c r="S23" s="386"/>
      <c r="T23" s="386"/>
      <c r="U23" s="386"/>
      <c r="V23" s="387"/>
      <c r="W23" s="388" t="s">
        <v>117</v>
      </c>
      <c r="X23" s="386"/>
      <c r="Y23" s="386"/>
      <c r="Z23" s="386"/>
      <c r="AA23" s="386"/>
      <c r="AB23" s="386"/>
      <c r="AC23" s="386"/>
      <c r="AD23" s="386"/>
      <c r="AE23" s="386"/>
      <c r="AF23" s="386"/>
      <c r="AG23" s="386"/>
      <c r="AH23" s="387"/>
      <c r="AI23" s="388" t="s">
        <v>118</v>
      </c>
      <c r="AJ23" s="386"/>
      <c r="AK23" s="386"/>
      <c r="AL23" s="386"/>
      <c r="AM23" s="386"/>
      <c r="AN23" s="386"/>
      <c r="AO23" s="386"/>
      <c r="AP23" s="386"/>
      <c r="AQ23" s="386"/>
      <c r="AR23" s="386"/>
      <c r="AS23" s="386"/>
      <c r="AT23" s="387"/>
      <c r="AU23" s="388" t="s">
        <v>119</v>
      </c>
      <c r="AV23" s="386"/>
      <c r="AW23" s="386"/>
      <c r="AX23" s="386"/>
      <c r="AY23" s="386"/>
      <c r="AZ23" s="386"/>
      <c r="BA23" s="386"/>
      <c r="BB23" s="386"/>
      <c r="BC23" s="386"/>
      <c r="BD23" s="386"/>
      <c r="BE23" s="386"/>
      <c r="BF23" s="387"/>
      <c r="BG23" s="388" t="s">
        <v>120</v>
      </c>
      <c r="BH23" s="386"/>
      <c r="BI23" s="386"/>
      <c r="BJ23" s="386"/>
      <c r="BK23" s="386"/>
      <c r="BL23" s="386"/>
      <c r="BM23" s="386"/>
      <c r="BN23" s="386"/>
      <c r="BO23" s="386"/>
      <c r="BP23" s="386"/>
      <c r="BQ23" s="386"/>
      <c r="BR23" s="387"/>
    </row>
    <row r="24" spans="1:71" s="19" customFormat="1" ht="45"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50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51</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52</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53</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54</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55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56</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57</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58</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59</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60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61</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62</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63</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64</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65</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66</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67</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68</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69</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70</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71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72</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73</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74</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75</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77</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78</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79</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80</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81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82</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83</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84</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85</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86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87</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88</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89</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90</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91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92</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D69" si="2">E68=SUM(F68:J68)</f>
        <v>0</v>
      </c>
      <c r="E68" s="279">
        <v>93</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si="2"/>
        <v>0</v>
      </c>
      <c r="E69" s="279">
        <v>94</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95</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96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97</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98</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99</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3">E75=SUM(F75:J75)</f>
        <v>0</v>
      </c>
      <c r="E75" s="282">
        <v>100</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sheetData>
  <mergeCells count="6">
    <mergeCell ref="C5:D5"/>
    <mergeCell ref="K23:V23"/>
    <mergeCell ref="W23:AH23"/>
    <mergeCell ref="AI23:AT23"/>
    <mergeCell ref="AU23:BF23"/>
    <mergeCell ref="BG23:BR23"/>
  </mergeCells>
  <pageMargins left="0.7" right="0.7" top="0.75" bottom="0.75" header="0.3" footer="0.3"/>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DAD3E-2927-402F-82D2-24EE5E121161}">
  <sheetPr codeName="Sheet37"/>
  <dimension ref="A1:AC38"/>
  <sheetViews>
    <sheetView showGridLines="0" topLeftCell="B1" zoomScale="85" zoomScaleNormal="85" workbookViewId="0">
      <pane ySplit="7" topLeftCell="A8" activePane="bottomLeft" state="frozen"/>
      <selection activeCell="K14" sqref="K14:AN14"/>
      <selection pane="bottomLeft" activeCell="P23" sqref="P23"/>
    </sheetView>
  </sheetViews>
  <sheetFormatPr defaultColWidth="8.85546875" defaultRowHeight="15" x14ac:dyDescent="0.25"/>
  <cols>
    <col min="1" max="1" width="6" style="1" hidden="1" customWidth="1"/>
    <col min="2" max="2" width="7.85546875" style="2" customWidth="1"/>
    <col min="3" max="3" width="49.28515625" style="1" customWidth="1"/>
    <col min="4" max="4" width="11.140625" style="1" customWidth="1"/>
    <col min="5" max="6" width="11.140625" style="1" hidden="1" customWidth="1"/>
    <col min="7" max="7" width="11.140625" style="1" customWidth="1"/>
    <col min="8" max="9" width="11.140625" style="1" hidden="1" customWidth="1"/>
    <col min="10" max="10" width="11.140625" style="1" customWidth="1"/>
    <col min="11" max="12" width="11.140625" style="1" hidden="1" customWidth="1"/>
    <col min="13" max="13" width="11.140625" style="1" customWidth="1"/>
    <col min="14" max="16" width="7" style="1" customWidth="1"/>
    <col min="17" max="59" width="7.85546875" style="1" customWidth="1"/>
    <col min="60" max="71" width="6.85546875" style="1" customWidth="1"/>
    <col min="72" max="16384" width="8.85546875" style="1"/>
  </cols>
  <sheetData>
    <row r="1" spans="1:29" x14ac:dyDescent="0.25">
      <c r="C1" s="30" t="s">
        <v>60</v>
      </c>
      <c r="P1" s="32"/>
      <c r="Q1" s="32"/>
      <c r="R1" s="32"/>
      <c r="S1" s="32"/>
      <c r="T1" s="32"/>
      <c r="U1" s="32"/>
      <c r="V1" s="32"/>
      <c r="W1" s="32"/>
      <c r="X1" s="32"/>
      <c r="Y1" s="32"/>
      <c r="Z1" s="32"/>
      <c r="AA1" s="32"/>
      <c r="AB1" s="32"/>
      <c r="AC1" s="32"/>
    </row>
    <row r="2" spans="1:29" x14ac:dyDescent="0.25">
      <c r="C2" s="2"/>
      <c r="P2" s="32"/>
      <c r="Q2" s="32"/>
      <c r="R2" s="32"/>
      <c r="S2" s="32"/>
      <c r="T2" s="32"/>
      <c r="U2" s="32"/>
      <c r="V2" s="32"/>
      <c r="W2" s="32"/>
      <c r="X2" s="32"/>
      <c r="Y2" s="32"/>
      <c r="Z2" s="32"/>
      <c r="AA2" s="32"/>
      <c r="AB2" s="32"/>
      <c r="AC2" s="32"/>
    </row>
    <row r="3" spans="1:29" ht="57.6" customHeight="1" x14ac:dyDescent="0.25">
      <c r="C3" s="396" t="s">
        <v>294</v>
      </c>
      <c r="D3" s="396"/>
      <c r="E3" s="396"/>
      <c r="F3" s="396"/>
      <c r="G3" s="396"/>
      <c r="H3" s="396"/>
      <c r="I3" s="396"/>
      <c r="J3" s="396"/>
      <c r="K3" s="396"/>
      <c r="L3" s="396"/>
      <c r="M3" s="396"/>
      <c r="P3" s="32"/>
      <c r="Q3" s="32"/>
      <c r="R3" s="32"/>
      <c r="S3" s="32"/>
      <c r="T3" s="32"/>
      <c r="U3" s="32"/>
      <c r="V3" s="32"/>
      <c r="W3" s="32"/>
      <c r="X3" s="32"/>
      <c r="Y3" s="32"/>
      <c r="Z3" s="32"/>
      <c r="AA3" s="32"/>
      <c r="AB3" s="32"/>
      <c r="AC3" s="32"/>
    </row>
    <row r="4" spans="1:29" ht="17.45" customHeight="1" thickBot="1" x14ac:dyDescent="0.3">
      <c r="D4" s="3"/>
      <c r="E4" s="3"/>
      <c r="F4" s="3"/>
      <c r="G4" s="3"/>
      <c r="H4" s="3"/>
      <c r="I4" s="3"/>
      <c r="J4" s="3"/>
      <c r="K4" s="3"/>
      <c r="L4" s="3"/>
      <c r="P4" s="32"/>
      <c r="Q4" s="32"/>
      <c r="R4" s="32"/>
      <c r="S4" s="32"/>
      <c r="T4" s="32"/>
      <c r="U4" s="32"/>
      <c r="V4" s="32"/>
      <c r="W4" s="32"/>
      <c r="X4" s="32"/>
      <c r="Y4" s="32"/>
      <c r="Z4" s="32"/>
      <c r="AA4" s="32"/>
      <c r="AB4" s="32"/>
      <c r="AC4" s="32"/>
    </row>
    <row r="5" spans="1:29" ht="20.45" customHeight="1" thickBot="1" x14ac:dyDescent="0.3">
      <c r="B5" s="12"/>
      <c r="C5" s="17" t="s">
        <v>178</v>
      </c>
      <c r="D5" s="390" t="s">
        <v>67</v>
      </c>
      <c r="E5" s="391"/>
      <c r="F5" s="391"/>
      <c r="G5" s="391"/>
      <c r="H5" s="391"/>
      <c r="I5" s="391"/>
      <c r="J5" s="391"/>
      <c r="K5" s="391"/>
      <c r="L5" s="392"/>
      <c r="P5" s="32"/>
      <c r="Q5" s="32"/>
      <c r="R5" s="32"/>
      <c r="S5" s="32"/>
      <c r="T5" s="32"/>
      <c r="U5" s="32"/>
      <c r="V5" s="32"/>
      <c r="W5" s="32"/>
      <c r="X5" s="32"/>
      <c r="Y5" s="32"/>
      <c r="Z5" s="32"/>
      <c r="AA5" s="32"/>
      <c r="AB5" s="32"/>
      <c r="AC5" s="32"/>
    </row>
    <row r="6" spans="1:29" ht="21.6" customHeight="1" thickBot="1" x14ac:dyDescent="0.3">
      <c r="B6" s="12"/>
      <c r="C6" s="16"/>
      <c r="D6" s="393" t="s">
        <v>68</v>
      </c>
      <c r="E6" s="394"/>
      <c r="F6" s="394"/>
      <c r="G6" s="394" t="s">
        <v>2</v>
      </c>
      <c r="H6" s="394"/>
      <c r="I6" s="394"/>
      <c r="J6" s="394" t="s">
        <v>3</v>
      </c>
      <c r="K6" s="394"/>
      <c r="L6" s="395"/>
      <c r="M6" s="82"/>
      <c r="P6" s="32"/>
      <c r="Q6" s="32"/>
      <c r="R6" s="32"/>
      <c r="S6" s="32"/>
      <c r="T6" s="32"/>
      <c r="U6" s="32"/>
      <c r="V6" s="32"/>
      <c r="W6" s="32"/>
      <c r="X6" s="32"/>
      <c r="Y6" s="32"/>
      <c r="Z6" s="32"/>
      <c r="AA6" s="32"/>
      <c r="AB6" s="32"/>
      <c r="AC6" s="32"/>
    </row>
    <row r="7" spans="1:29" ht="33" customHeight="1" thickBot="1" x14ac:dyDescent="0.3">
      <c r="A7" s="48" t="s">
        <v>69</v>
      </c>
      <c r="B7" s="49" t="s">
        <v>70</v>
      </c>
      <c r="C7" s="50" t="s">
        <v>71</v>
      </c>
      <c r="D7" s="42" t="s">
        <v>64</v>
      </c>
      <c r="E7" s="43" t="s">
        <v>72</v>
      </c>
      <c r="F7" s="44" t="s">
        <v>73</v>
      </c>
      <c r="G7" s="42" t="s">
        <v>64</v>
      </c>
      <c r="H7" s="43" t="s">
        <v>72</v>
      </c>
      <c r="I7" s="44" t="s">
        <v>73</v>
      </c>
      <c r="J7" s="42" t="s">
        <v>64</v>
      </c>
      <c r="K7" s="43" t="s">
        <v>72</v>
      </c>
      <c r="L7" s="44" t="s">
        <v>73</v>
      </c>
      <c r="M7" s="86" t="s">
        <v>193</v>
      </c>
      <c r="P7" s="32"/>
      <c r="Q7" s="162"/>
      <c r="R7" s="32"/>
      <c r="S7" s="32"/>
      <c r="T7" s="32"/>
      <c r="U7" s="32"/>
      <c r="V7" s="32"/>
      <c r="W7" s="32"/>
      <c r="X7" s="32"/>
      <c r="Y7" s="32"/>
      <c r="Z7" s="32"/>
      <c r="AA7" s="32"/>
      <c r="AB7" s="32"/>
      <c r="AC7" s="32"/>
    </row>
    <row r="8" spans="1:29" s="33" customFormat="1" x14ac:dyDescent="0.25">
      <c r="A8" s="51"/>
      <c r="B8" s="47" t="s">
        <v>74</v>
      </c>
      <c r="C8" s="52" t="s">
        <v>75</v>
      </c>
      <c r="D8" s="147">
        <v>535282</v>
      </c>
      <c r="E8" s="148"/>
      <c r="F8" s="149"/>
      <c r="G8" s="147">
        <v>323704</v>
      </c>
      <c r="H8" s="148"/>
      <c r="I8" s="149"/>
      <c r="J8" s="147">
        <v>211578</v>
      </c>
      <c r="K8" s="148"/>
      <c r="L8" s="149"/>
      <c r="M8" s="83"/>
    </row>
    <row r="9" spans="1:29" s="33" customFormat="1" x14ac:dyDescent="0.25">
      <c r="A9" s="55">
        <v>1</v>
      </c>
      <c r="B9" s="45" t="s">
        <v>76</v>
      </c>
      <c r="C9" s="56" t="s">
        <v>77</v>
      </c>
      <c r="D9" s="143">
        <v>241180</v>
      </c>
      <c r="E9" s="144">
        <v>535282</v>
      </c>
      <c r="F9" s="145">
        <v>0.4505662435874922</v>
      </c>
      <c r="G9" s="143">
        <v>115922</v>
      </c>
      <c r="H9" s="144">
        <v>323704</v>
      </c>
      <c r="I9" s="145">
        <v>0.35811111385710404</v>
      </c>
      <c r="J9" s="143">
        <v>125258</v>
      </c>
      <c r="K9" s="144">
        <v>211578</v>
      </c>
      <c r="L9" s="145">
        <v>0.59201807371276782</v>
      </c>
      <c r="M9" s="84"/>
      <c r="P9" s="107"/>
    </row>
    <row r="10" spans="1:29" s="32" customFormat="1" ht="225" hidden="1" x14ac:dyDescent="0.25">
      <c r="A10" s="53"/>
      <c r="B10" s="45">
        <v>2</v>
      </c>
      <c r="C10" s="54" t="s">
        <v>78</v>
      </c>
      <c r="D10" s="186">
        <v>79045</v>
      </c>
      <c r="E10" s="187">
        <v>241180</v>
      </c>
      <c r="F10" s="188">
        <v>0.32774276474002817</v>
      </c>
      <c r="G10" s="186">
        <v>22815</v>
      </c>
      <c r="H10" s="187">
        <v>115922</v>
      </c>
      <c r="I10" s="189">
        <v>0.19681337451044667</v>
      </c>
      <c r="J10" s="186">
        <v>56230</v>
      </c>
      <c r="K10" s="40">
        <v>125258</v>
      </c>
      <c r="L10" s="131">
        <v>0.44891344265436139</v>
      </c>
      <c r="M10" s="80" t="s">
        <v>289</v>
      </c>
      <c r="N10" s="33"/>
      <c r="Q10" s="33"/>
      <c r="R10" s="33"/>
    </row>
    <row r="11" spans="1:29" s="33" customFormat="1" x14ac:dyDescent="0.25">
      <c r="A11" s="55"/>
      <c r="B11" s="45"/>
      <c r="C11" s="56" t="s">
        <v>83</v>
      </c>
      <c r="D11" s="143">
        <v>78997</v>
      </c>
      <c r="E11" s="144">
        <v>79045</v>
      </c>
      <c r="F11" s="145">
        <v>0.99939275096464042</v>
      </c>
      <c r="G11" s="143">
        <v>39173</v>
      </c>
      <c r="H11" s="144">
        <v>22815</v>
      </c>
      <c r="I11" s="145">
        <v>1.7169844400613632</v>
      </c>
      <c r="J11" s="143">
        <v>39824</v>
      </c>
      <c r="K11" s="144">
        <v>56230</v>
      </c>
      <c r="L11" s="145">
        <v>0.70823403876934021</v>
      </c>
      <c r="M11" s="85"/>
    </row>
    <row r="12" spans="1:29" s="32" customFormat="1" x14ac:dyDescent="0.25">
      <c r="A12" s="53" t="s">
        <v>79</v>
      </c>
      <c r="B12" s="45" t="s">
        <v>79</v>
      </c>
      <c r="C12" s="54" t="s">
        <v>80</v>
      </c>
      <c r="D12" s="132">
        <v>18317</v>
      </c>
      <c r="E12" s="40">
        <v>79045</v>
      </c>
      <c r="F12" s="131">
        <v>0.23172876209753937</v>
      </c>
      <c r="G12" s="132">
        <v>3921</v>
      </c>
      <c r="H12" s="40">
        <v>22815</v>
      </c>
      <c r="I12" s="131">
        <v>0.17186061801446417</v>
      </c>
      <c r="J12" s="132">
        <v>14396</v>
      </c>
      <c r="K12" s="40">
        <v>56230</v>
      </c>
      <c r="L12" s="131">
        <v>0.25601991819313535</v>
      </c>
      <c r="M12" s="84"/>
      <c r="N12" s="33"/>
      <c r="Q12" s="33"/>
      <c r="R12" s="33"/>
    </row>
    <row r="13" spans="1:29" s="32" customFormat="1" x14ac:dyDescent="0.25">
      <c r="A13" s="53" t="s">
        <v>81</v>
      </c>
      <c r="B13" s="45" t="s">
        <v>81</v>
      </c>
      <c r="C13" s="54" t="s">
        <v>82</v>
      </c>
      <c r="D13" s="132">
        <v>60680</v>
      </c>
      <c r="E13" s="40">
        <v>79045</v>
      </c>
      <c r="F13" s="131">
        <v>0.76766398886710097</v>
      </c>
      <c r="G13" s="132">
        <v>35252</v>
      </c>
      <c r="H13" s="40">
        <v>22815</v>
      </c>
      <c r="I13" s="131">
        <v>1.545123822046899</v>
      </c>
      <c r="J13" s="132">
        <v>25428</v>
      </c>
      <c r="K13" s="40">
        <v>56230</v>
      </c>
      <c r="L13" s="131">
        <v>0.45221412057620486</v>
      </c>
      <c r="M13" s="84"/>
      <c r="N13" s="33"/>
      <c r="Q13" s="33"/>
      <c r="R13" s="33"/>
    </row>
    <row r="14" spans="1:29" s="33" customFormat="1" hidden="1" x14ac:dyDescent="0.25">
      <c r="A14" s="55"/>
      <c r="B14" s="45"/>
      <c r="C14" s="56" t="s">
        <v>88</v>
      </c>
      <c r="D14" s="143">
        <v>8618</v>
      </c>
      <c r="E14" s="144">
        <v>79045</v>
      </c>
      <c r="F14" s="145">
        <v>0.10902650389018913</v>
      </c>
      <c r="G14" s="143">
        <v>4588</v>
      </c>
      <c r="H14" s="144">
        <v>22815</v>
      </c>
      <c r="I14" s="145">
        <v>0.20109577032653955</v>
      </c>
      <c r="J14" s="143">
        <v>4030</v>
      </c>
      <c r="K14" s="144">
        <v>56230</v>
      </c>
      <c r="L14" s="145">
        <v>7.1669927085185839E-2</v>
      </c>
      <c r="M14" s="84"/>
    </row>
    <row r="15" spans="1:29" s="32" customFormat="1" hidden="1" x14ac:dyDescent="0.25">
      <c r="A15" s="53" t="s">
        <v>84</v>
      </c>
      <c r="B15" s="45" t="s">
        <v>84</v>
      </c>
      <c r="C15" s="54" t="s">
        <v>85</v>
      </c>
      <c r="D15" s="132">
        <v>1836</v>
      </c>
      <c r="E15" s="40">
        <v>79045</v>
      </c>
      <c r="F15" s="131">
        <v>2.3227275602504902E-2</v>
      </c>
      <c r="G15" s="132">
        <v>577</v>
      </c>
      <c r="H15" s="40">
        <v>22815</v>
      </c>
      <c r="I15" s="131">
        <v>2.5290379136532981E-2</v>
      </c>
      <c r="J15" s="132">
        <v>1259</v>
      </c>
      <c r="K15" s="40">
        <v>56230</v>
      </c>
      <c r="L15" s="131">
        <v>2.239018317624044E-2</v>
      </c>
      <c r="M15" s="84"/>
      <c r="N15" s="33"/>
      <c r="Q15" s="33"/>
      <c r="R15" s="33"/>
    </row>
    <row r="16" spans="1:29" s="32" customFormat="1" hidden="1" x14ac:dyDescent="0.25">
      <c r="A16" s="53" t="s">
        <v>86</v>
      </c>
      <c r="B16" s="45" t="s">
        <v>86</v>
      </c>
      <c r="C16" s="54" t="s">
        <v>87</v>
      </c>
      <c r="D16" s="132">
        <v>6782</v>
      </c>
      <c r="E16" s="40">
        <v>79045</v>
      </c>
      <c r="F16" s="131">
        <v>8.5799228287684229E-2</v>
      </c>
      <c r="G16" s="132">
        <v>4011</v>
      </c>
      <c r="H16" s="40">
        <v>22815</v>
      </c>
      <c r="I16" s="131">
        <v>0.17580539119000657</v>
      </c>
      <c r="J16" s="132">
        <v>2771</v>
      </c>
      <c r="K16" s="40">
        <v>56230</v>
      </c>
      <c r="L16" s="131">
        <v>4.9279743908945406E-2</v>
      </c>
      <c r="M16" s="84"/>
      <c r="N16" s="33"/>
      <c r="Q16" s="33"/>
      <c r="R16" s="33"/>
    </row>
    <row r="17" spans="1:29" s="33" customFormat="1" hidden="1" x14ac:dyDescent="0.25">
      <c r="A17" s="55">
        <v>4</v>
      </c>
      <c r="B17" s="45">
        <v>4</v>
      </c>
      <c r="C17" s="56" t="s">
        <v>89</v>
      </c>
      <c r="D17" s="143">
        <v>35591</v>
      </c>
      <c r="E17" s="144">
        <v>78997</v>
      </c>
      <c r="F17" s="145">
        <v>0.45053609630745473</v>
      </c>
      <c r="G17" s="143">
        <v>15803</v>
      </c>
      <c r="H17" s="144">
        <v>39173</v>
      </c>
      <c r="I17" s="145">
        <v>0.40341561790008423</v>
      </c>
      <c r="J17" s="143">
        <v>19788</v>
      </c>
      <c r="K17" s="144">
        <v>39824</v>
      </c>
      <c r="L17" s="145">
        <v>0.49688629971876258</v>
      </c>
      <c r="M17" s="85" t="s">
        <v>292</v>
      </c>
    </row>
    <row r="18" spans="1:29" s="32" customFormat="1" ht="225" hidden="1" x14ac:dyDescent="0.25">
      <c r="A18" s="53"/>
      <c r="B18" s="46" t="s">
        <v>90</v>
      </c>
      <c r="C18" s="54" t="s">
        <v>91</v>
      </c>
      <c r="D18" s="132">
        <v>21271</v>
      </c>
      <c r="E18" s="40">
        <v>35591</v>
      </c>
      <c r="F18" s="131">
        <v>0.59765109156809304</v>
      </c>
      <c r="G18" s="132">
        <v>1443</v>
      </c>
      <c r="H18" s="40">
        <v>15803</v>
      </c>
      <c r="I18" s="131">
        <v>9.1311776245016768E-2</v>
      </c>
      <c r="J18" s="132">
        <v>19828</v>
      </c>
      <c r="K18" s="40">
        <v>19788</v>
      </c>
      <c r="L18" s="131">
        <v>1.002021427127552</v>
      </c>
      <c r="M18" s="80" t="s">
        <v>291</v>
      </c>
      <c r="N18" s="33"/>
      <c r="Q18" s="33"/>
      <c r="R18" s="33"/>
    </row>
    <row r="19" spans="1:29" s="33" customFormat="1" x14ac:dyDescent="0.25">
      <c r="A19" s="55" t="s">
        <v>95</v>
      </c>
      <c r="B19" s="45" t="s">
        <v>95</v>
      </c>
      <c r="C19" s="56" t="s">
        <v>96</v>
      </c>
      <c r="D19" s="143">
        <v>34339</v>
      </c>
      <c r="E19" s="151">
        <v>35591</v>
      </c>
      <c r="F19" s="145">
        <v>0.96482256750302042</v>
      </c>
      <c r="G19" s="143">
        <v>17896</v>
      </c>
      <c r="H19" s="144">
        <v>15803</v>
      </c>
      <c r="I19" s="145">
        <v>1.1324432069860153</v>
      </c>
      <c r="J19" s="143">
        <v>16443</v>
      </c>
      <c r="K19" s="144">
        <v>19788</v>
      </c>
      <c r="L19" s="145">
        <v>0.83095815645845972</v>
      </c>
      <c r="M19" s="84"/>
    </row>
    <row r="20" spans="1:29" s="32" customFormat="1" x14ac:dyDescent="0.25">
      <c r="A20" s="53" t="s">
        <v>92</v>
      </c>
      <c r="B20" s="46" t="s">
        <v>92</v>
      </c>
      <c r="C20" s="54" t="s">
        <v>93</v>
      </c>
      <c r="D20" s="132">
        <v>1379</v>
      </c>
      <c r="E20" s="40">
        <v>21271</v>
      </c>
      <c r="F20" s="131">
        <v>6.4830050303229747E-2</v>
      </c>
      <c r="G20" s="132">
        <v>527</v>
      </c>
      <c r="H20" s="40">
        <v>1443</v>
      </c>
      <c r="I20" s="131">
        <v>0.36521136521136521</v>
      </c>
      <c r="J20" s="132">
        <v>852</v>
      </c>
      <c r="K20" s="40">
        <v>19828</v>
      </c>
      <c r="L20" s="131">
        <v>4.2969538027032482E-2</v>
      </c>
      <c r="M20" s="80"/>
      <c r="N20" s="33"/>
      <c r="Q20" s="33"/>
      <c r="R20" s="33"/>
    </row>
    <row r="21" spans="1:29" s="33" customFormat="1" x14ac:dyDescent="0.25">
      <c r="A21" s="55"/>
      <c r="B21" s="45"/>
      <c r="C21" s="56" t="s">
        <v>97</v>
      </c>
      <c r="D21" s="143">
        <v>12885</v>
      </c>
      <c r="E21" s="152"/>
      <c r="F21" s="145"/>
      <c r="G21" s="143">
        <v>903</v>
      </c>
      <c r="H21" s="144"/>
      <c r="I21" s="145"/>
      <c r="J21" s="143">
        <v>11982</v>
      </c>
      <c r="K21" s="144"/>
      <c r="L21" s="145"/>
      <c r="M21" s="84"/>
    </row>
    <row r="22" spans="1:29" s="32" customFormat="1" x14ac:dyDescent="0.25">
      <c r="A22" s="53" t="s">
        <v>90</v>
      </c>
      <c r="B22" s="46" t="s">
        <v>98</v>
      </c>
      <c r="C22" s="54" t="s">
        <v>99</v>
      </c>
      <c r="D22" s="132">
        <v>2339</v>
      </c>
      <c r="E22" s="128"/>
      <c r="F22" s="131"/>
      <c r="G22" s="132">
        <v>865</v>
      </c>
      <c r="H22" s="40"/>
      <c r="I22" s="131"/>
      <c r="J22" s="132">
        <v>1474</v>
      </c>
      <c r="K22" s="40"/>
      <c r="L22" s="131"/>
      <c r="M22" s="84"/>
      <c r="N22" s="33"/>
      <c r="Q22" s="33"/>
      <c r="R22" s="33"/>
    </row>
    <row r="23" spans="1:29" s="32" customFormat="1" x14ac:dyDescent="0.25">
      <c r="A23" s="53" t="s">
        <v>98</v>
      </c>
      <c r="B23" s="46" t="s">
        <v>100</v>
      </c>
      <c r="C23" s="54" t="s">
        <v>101</v>
      </c>
      <c r="D23" s="132">
        <v>8361</v>
      </c>
      <c r="E23" s="128"/>
      <c r="F23" s="131"/>
      <c r="G23" s="132">
        <v>32</v>
      </c>
      <c r="H23" s="40"/>
      <c r="I23" s="131"/>
      <c r="J23" s="132">
        <v>8329</v>
      </c>
      <c r="K23" s="40"/>
      <c r="L23" s="131"/>
      <c r="M23" s="84"/>
      <c r="N23" s="33"/>
      <c r="Q23" s="33"/>
      <c r="R23" s="33"/>
    </row>
    <row r="24" spans="1:29" s="32" customFormat="1" x14ac:dyDescent="0.25">
      <c r="A24" s="53" t="s">
        <v>100</v>
      </c>
      <c r="B24" s="46" t="s">
        <v>102</v>
      </c>
      <c r="C24" s="54" t="s">
        <v>103</v>
      </c>
      <c r="D24" s="132">
        <v>2185</v>
      </c>
      <c r="E24" s="128"/>
      <c r="F24" s="131"/>
      <c r="G24" s="132">
        <v>6</v>
      </c>
      <c r="H24" s="40"/>
      <c r="I24" s="131"/>
      <c r="J24" s="132">
        <v>2179</v>
      </c>
      <c r="K24" s="40"/>
      <c r="L24" s="131"/>
      <c r="M24" s="84"/>
      <c r="N24" s="33"/>
      <c r="Q24" s="33"/>
      <c r="R24" s="33"/>
    </row>
    <row r="25" spans="1:29" s="92" customFormat="1" ht="28.15" customHeight="1" x14ac:dyDescent="0.25">
      <c r="A25" s="123"/>
      <c r="B25" s="124"/>
      <c r="C25" s="89" t="s">
        <v>94</v>
      </c>
      <c r="D25" s="154">
        <v>47224</v>
      </c>
      <c r="E25" s="151"/>
      <c r="F25" s="155"/>
      <c r="G25" s="154">
        <v>18799</v>
      </c>
      <c r="H25" s="151"/>
      <c r="I25" s="155"/>
      <c r="J25" s="154">
        <v>28425</v>
      </c>
      <c r="K25" s="144"/>
      <c r="L25" s="155"/>
      <c r="M25" s="91"/>
      <c r="P25" s="33"/>
      <c r="Q25" s="33"/>
      <c r="R25" s="33"/>
      <c r="S25" s="33"/>
      <c r="T25" s="33"/>
      <c r="U25" s="33"/>
      <c r="V25" s="33"/>
      <c r="W25" s="33"/>
      <c r="X25" s="33"/>
      <c r="Y25" s="33"/>
      <c r="Z25" s="33"/>
      <c r="AA25" s="33"/>
      <c r="AB25" s="33"/>
      <c r="AC25" s="33"/>
    </row>
    <row r="26" spans="1:29" s="32" customFormat="1" x14ac:dyDescent="0.25">
      <c r="A26" s="53">
        <v>14</v>
      </c>
      <c r="B26" s="46">
        <v>14</v>
      </c>
      <c r="C26" s="54" t="s">
        <v>114</v>
      </c>
      <c r="D26" s="133">
        <v>973</v>
      </c>
      <c r="E26" s="40">
        <v>78997</v>
      </c>
      <c r="F26" s="131">
        <v>1.231692342747193E-2</v>
      </c>
      <c r="G26" s="133">
        <v>526</v>
      </c>
      <c r="H26" s="40">
        <v>39173</v>
      </c>
      <c r="I26" s="131">
        <v>1.342761595997243E-2</v>
      </c>
      <c r="J26" s="132">
        <v>447</v>
      </c>
      <c r="K26" s="40">
        <v>39824</v>
      </c>
      <c r="L26" s="131">
        <v>1.1224387304138208E-2</v>
      </c>
      <c r="M26" s="84"/>
      <c r="N26" s="33"/>
      <c r="Q26" s="33"/>
      <c r="R26" s="33"/>
    </row>
    <row r="27" spans="1:29" s="33" customFormat="1" x14ac:dyDescent="0.25">
      <c r="A27" s="55"/>
      <c r="B27" s="45"/>
      <c r="C27" s="56" t="s">
        <v>202</v>
      </c>
      <c r="D27" s="143">
        <v>484</v>
      </c>
      <c r="E27" s="144">
        <v>78997</v>
      </c>
      <c r="F27" s="145">
        <v>6.1268149423395826E-3</v>
      </c>
      <c r="G27" s="143">
        <v>192</v>
      </c>
      <c r="H27" s="144">
        <v>39173</v>
      </c>
      <c r="I27" s="145">
        <v>4.9013351032598986E-3</v>
      </c>
      <c r="J27" s="143">
        <v>292</v>
      </c>
      <c r="K27" s="144">
        <v>39824</v>
      </c>
      <c r="L27" s="145">
        <v>7.3322619525914021E-3</v>
      </c>
      <c r="M27" s="84"/>
    </row>
    <row r="28" spans="1:29" s="93" customFormat="1" x14ac:dyDescent="0.25">
      <c r="A28" s="87" t="s">
        <v>106</v>
      </c>
      <c r="B28" s="88" t="s">
        <v>106</v>
      </c>
      <c r="C28" s="117" t="s">
        <v>107</v>
      </c>
      <c r="D28" s="133">
        <v>307</v>
      </c>
      <c r="E28" s="90">
        <v>484</v>
      </c>
      <c r="F28" s="131">
        <v>0.63429752066115708</v>
      </c>
      <c r="G28" s="133">
        <v>116</v>
      </c>
      <c r="H28" s="90">
        <v>192</v>
      </c>
      <c r="I28" s="137">
        <v>0.60416666666666663</v>
      </c>
      <c r="J28" s="133">
        <v>191</v>
      </c>
      <c r="K28" s="40">
        <v>292</v>
      </c>
      <c r="L28" s="137">
        <v>0.65410958904109584</v>
      </c>
      <c r="M28" s="115"/>
      <c r="N28" s="92"/>
      <c r="Q28" s="33"/>
      <c r="R28" s="33"/>
    </row>
    <row r="29" spans="1:29" s="93" customFormat="1" x14ac:dyDescent="0.25">
      <c r="A29" s="87" t="s">
        <v>108</v>
      </c>
      <c r="B29" s="88" t="s">
        <v>108</v>
      </c>
      <c r="C29" s="117" t="s">
        <v>109</v>
      </c>
      <c r="D29" s="133">
        <v>68</v>
      </c>
      <c r="E29" s="90">
        <v>484</v>
      </c>
      <c r="F29" s="131">
        <v>0.14049586776859505</v>
      </c>
      <c r="G29" s="133">
        <v>30</v>
      </c>
      <c r="H29" s="90">
        <v>192</v>
      </c>
      <c r="I29" s="137">
        <v>0.15625</v>
      </c>
      <c r="J29" s="133">
        <v>38</v>
      </c>
      <c r="K29" s="40">
        <v>292</v>
      </c>
      <c r="L29" s="137">
        <v>0.13013698630136986</v>
      </c>
      <c r="M29" s="115"/>
      <c r="N29" s="92"/>
      <c r="Q29" s="33"/>
      <c r="R29" s="33"/>
    </row>
    <row r="30" spans="1:29" s="93" customFormat="1" x14ac:dyDescent="0.25">
      <c r="A30" s="87" t="s">
        <v>110</v>
      </c>
      <c r="B30" s="88" t="s">
        <v>110</v>
      </c>
      <c r="C30" s="117" t="s">
        <v>111</v>
      </c>
      <c r="D30" s="133">
        <v>64</v>
      </c>
      <c r="E30" s="90">
        <v>484</v>
      </c>
      <c r="F30" s="131">
        <v>0.13223140495867769</v>
      </c>
      <c r="G30" s="133">
        <v>29</v>
      </c>
      <c r="H30" s="90">
        <v>192</v>
      </c>
      <c r="I30" s="137">
        <v>0.15104166666666666</v>
      </c>
      <c r="J30" s="133">
        <v>35</v>
      </c>
      <c r="K30" s="40">
        <v>292</v>
      </c>
      <c r="L30" s="137">
        <v>0.11986301369863013</v>
      </c>
      <c r="M30" s="115"/>
      <c r="N30" s="92"/>
      <c r="Q30" s="33"/>
      <c r="R30" s="33"/>
    </row>
    <row r="31" spans="1:29" s="93" customFormat="1" x14ac:dyDescent="0.25">
      <c r="A31" s="118" t="s">
        <v>112</v>
      </c>
      <c r="B31" s="119" t="s">
        <v>112</v>
      </c>
      <c r="C31" s="120" t="s">
        <v>113</v>
      </c>
      <c r="D31" s="134">
        <v>45</v>
      </c>
      <c r="E31" s="90">
        <v>484</v>
      </c>
      <c r="F31" s="131">
        <v>9.2975206611570244E-2</v>
      </c>
      <c r="G31" s="134">
        <v>17</v>
      </c>
      <c r="H31" s="121">
        <v>192</v>
      </c>
      <c r="I31" s="138">
        <v>8.8541666666666671E-2</v>
      </c>
      <c r="J31" s="134">
        <v>28</v>
      </c>
      <c r="K31" s="40">
        <v>292</v>
      </c>
      <c r="L31" s="138">
        <v>9.5890410958904104E-2</v>
      </c>
      <c r="M31" s="115"/>
      <c r="N31" s="92"/>
      <c r="Q31" s="33"/>
      <c r="R31" s="33"/>
    </row>
    <row r="32" spans="1:29" s="33" customFormat="1" x14ac:dyDescent="0.25">
      <c r="A32" s="55">
        <v>7</v>
      </c>
      <c r="B32" s="45">
        <v>7</v>
      </c>
      <c r="C32" s="56" t="s">
        <v>104</v>
      </c>
      <c r="D32" s="143">
        <v>2683</v>
      </c>
      <c r="E32" s="144"/>
      <c r="F32" s="145"/>
      <c r="G32" s="143">
        <v>0</v>
      </c>
      <c r="H32" s="144"/>
      <c r="I32" s="145"/>
      <c r="J32" s="143">
        <v>2683</v>
      </c>
      <c r="K32" s="144"/>
      <c r="L32" s="145"/>
      <c r="M32" s="84"/>
    </row>
    <row r="33" spans="1:18" s="92" customFormat="1" x14ac:dyDescent="0.25">
      <c r="A33" s="123"/>
      <c r="B33" s="124"/>
      <c r="C33" s="89" t="s">
        <v>201</v>
      </c>
      <c r="D33" s="154"/>
      <c r="E33" s="151"/>
      <c r="F33" s="156"/>
      <c r="G33" s="154"/>
      <c r="H33" s="151"/>
      <c r="I33" s="156"/>
      <c r="J33" s="154"/>
      <c r="K33" s="144"/>
      <c r="L33" s="157"/>
      <c r="M33" s="126"/>
      <c r="Q33" s="33"/>
      <c r="R33" s="33"/>
    </row>
    <row r="34" spans="1:18" s="93" customFormat="1" x14ac:dyDescent="0.25">
      <c r="A34" s="87"/>
      <c r="B34" s="88" t="s">
        <v>166</v>
      </c>
      <c r="C34" s="117" t="s">
        <v>167</v>
      </c>
      <c r="D34" s="133">
        <v>10931</v>
      </c>
      <c r="E34" s="90">
        <v>78997</v>
      </c>
      <c r="F34" s="137">
        <v>0.13837234325354128</v>
      </c>
      <c r="G34" s="133">
        <v>1661</v>
      </c>
      <c r="H34" s="90">
        <v>39173</v>
      </c>
      <c r="I34" s="137">
        <v>4.2401654200597348E-2</v>
      </c>
      <c r="J34" s="133">
        <v>9270</v>
      </c>
      <c r="K34" s="40">
        <v>39824</v>
      </c>
      <c r="L34" s="137">
        <v>0.232774206508638</v>
      </c>
      <c r="M34" s="115"/>
      <c r="N34" s="92"/>
      <c r="Q34" s="33"/>
    </row>
    <row r="35" spans="1:18" s="93" customFormat="1" x14ac:dyDescent="0.25">
      <c r="A35" s="87"/>
      <c r="B35" s="88" t="s">
        <v>164</v>
      </c>
      <c r="C35" s="117" t="s">
        <v>165</v>
      </c>
      <c r="D35" s="133">
        <v>3630</v>
      </c>
      <c r="E35" s="90">
        <v>10931</v>
      </c>
      <c r="F35" s="137">
        <v>0.33208306650809621</v>
      </c>
      <c r="G35" s="133">
        <v>827</v>
      </c>
      <c r="H35" s="90">
        <v>1661</v>
      </c>
      <c r="I35" s="137">
        <v>0.49789283564118003</v>
      </c>
      <c r="J35" s="133">
        <v>2803</v>
      </c>
      <c r="K35" s="40">
        <v>9270</v>
      </c>
      <c r="L35" s="137">
        <v>0.30237324703344121</v>
      </c>
      <c r="M35" s="115"/>
      <c r="N35" s="92"/>
      <c r="Q35" s="33"/>
    </row>
    <row r="36" spans="1:18" s="93" customFormat="1" x14ac:dyDescent="0.25">
      <c r="A36" s="87"/>
      <c r="B36" s="88">
        <v>9</v>
      </c>
      <c r="C36" s="117" t="s">
        <v>168</v>
      </c>
      <c r="D36" s="133">
        <v>449</v>
      </c>
      <c r="E36" s="90">
        <v>3630</v>
      </c>
      <c r="F36" s="137">
        <v>0.12369146005509642</v>
      </c>
      <c r="G36" s="133">
        <v>135</v>
      </c>
      <c r="H36" s="90">
        <v>827</v>
      </c>
      <c r="I36" s="137">
        <v>0.16324062877871826</v>
      </c>
      <c r="J36" s="133">
        <v>314</v>
      </c>
      <c r="K36" s="40">
        <v>2803</v>
      </c>
      <c r="L36" s="137">
        <v>0.11202283267927221</v>
      </c>
      <c r="M36" s="115"/>
      <c r="N36" s="92"/>
    </row>
    <row r="37" spans="1:18" s="32" customFormat="1" x14ac:dyDescent="0.25">
      <c r="B37" s="34"/>
    </row>
    <row r="38" spans="1:18" s="32" customFormat="1" x14ac:dyDescent="0.25">
      <c r="B38" s="34"/>
    </row>
  </sheetData>
  <mergeCells count="5">
    <mergeCell ref="D5:L5"/>
    <mergeCell ref="D6:F6"/>
    <mergeCell ref="G6:I6"/>
    <mergeCell ref="J6:L6"/>
    <mergeCell ref="C3:M3"/>
  </mergeCells>
  <hyperlinks>
    <hyperlink ref="C1" location="Contents!A1" display="Go to contents" xr:uid="{002915B4-984A-4FEA-8C5D-1E2FE438026C}"/>
  </hyperlink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9D7B1-9717-40CA-A622-EB38E1B46433}">
  <sheetPr>
    <tabColor theme="7" tint="0.79998168889431442"/>
  </sheetPr>
  <dimension ref="A1:BS75"/>
  <sheetViews>
    <sheetView showGridLines="0" zoomScaleNormal="100" workbookViewId="0">
      <pane xSplit="5" topLeftCell="F1" activePane="topRight" state="frozen"/>
      <selection pane="topRight" activeCell="F1" sqref="F1"/>
    </sheetView>
  </sheetViews>
  <sheetFormatPr defaultColWidth="8.85546875" defaultRowHeight="15" x14ac:dyDescent="0.25"/>
  <cols>
    <col min="1" max="1" width="11.7109375" style="2" bestFit="1" customWidth="1"/>
    <col min="2" max="2" width="85.42578125" style="1" customWidth="1"/>
    <col min="3" max="5" width="9.7109375" style="1" customWidth="1"/>
    <col min="6" max="14" width="8.7109375" style="1" customWidth="1"/>
    <col min="15" max="70" width="6.7109375" style="1" customWidth="1"/>
    <col min="71" max="16384" width="8.85546875" style="1"/>
  </cols>
  <sheetData>
    <row r="1" spans="1:31" x14ac:dyDescent="0.25">
      <c r="B1" s="300"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62" t="s">
        <v>69</v>
      </c>
      <c r="B8" s="362" t="s">
        <v>71</v>
      </c>
      <c r="C8" s="363" t="s">
        <v>64</v>
      </c>
      <c r="D8" s="363" t="s">
        <v>72</v>
      </c>
      <c r="E8" s="363" t="s">
        <v>73</v>
      </c>
      <c r="F8" s="34"/>
      <c r="G8" s="34"/>
      <c r="H8" s="34"/>
      <c r="I8" s="34"/>
      <c r="J8" s="34"/>
      <c r="K8" s="34"/>
      <c r="L8" s="34"/>
      <c r="M8" s="34"/>
      <c r="N8" s="34"/>
      <c r="O8" s="34"/>
      <c r="P8" s="34"/>
      <c r="Q8" s="34"/>
      <c r="R8" s="34"/>
      <c r="S8" s="34"/>
      <c r="T8" s="34"/>
      <c r="U8" s="34"/>
      <c r="V8" s="34"/>
      <c r="W8" s="34"/>
      <c r="X8" s="34"/>
      <c r="Y8" s="34"/>
    </row>
    <row r="9" spans="1:31" s="33" customFormat="1" x14ac:dyDescent="0.25">
      <c r="A9" s="350">
        <v>1</v>
      </c>
      <c r="B9" s="348" t="s">
        <v>443</v>
      </c>
      <c r="C9" s="349">
        <f>'National summary'!C9-'National summary prev'!C9</f>
        <v>50</v>
      </c>
      <c r="D9" s="347">
        <f>'National summary'!D9-'National summary prev'!D9</f>
        <v>46</v>
      </c>
      <c r="E9" s="268">
        <f>'National summary'!E9-'National summary prev'!E9</f>
        <v>5.8869701726844581E-2</v>
      </c>
      <c r="F9" s="34"/>
      <c r="G9" s="77"/>
      <c r="H9" s="182"/>
      <c r="I9" s="77"/>
      <c r="J9" s="77"/>
      <c r="K9" s="77"/>
      <c r="L9" s="77"/>
      <c r="M9" s="77"/>
      <c r="N9" s="77"/>
      <c r="O9" s="77"/>
      <c r="P9" s="77"/>
      <c r="Q9" s="77"/>
      <c r="R9" s="77"/>
      <c r="S9" s="77"/>
      <c r="T9" s="77"/>
      <c r="U9" s="77"/>
      <c r="V9" s="77"/>
      <c r="W9" s="77"/>
      <c r="X9" s="77"/>
      <c r="Y9" s="77"/>
    </row>
    <row r="10" spans="1:31" s="32" customFormat="1" x14ac:dyDescent="0.25">
      <c r="A10" s="350">
        <v>2</v>
      </c>
      <c r="B10" s="348" t="s">
        <v>444</v>
      </c>
      <c r="C10" s="349">
        <f>'National summary'!C10-'National summary prev'!C10</f>
        <v>44</v>
      </c>
      <c r="D10" s="347">
        <f>'National summary'!D10-'National summary prev'!D10</f>
        <v>50</v>
      </c>
      <c r="E10" s="268">
        <f>'National summary'!E10-'National summary prev'!E10</f>
        <v>-9.000000000000008E-2</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50">
        <v>3</v>
      </c>
      <c r="B11" s="348" t="s">
        <v>445</v>
      </c>
      <c r="C11" s="349">
        <f>'National summary'!C11-'National summary prev'!C11</f>
        <v>82</v>
      </c>
      <c r="D11" s="347">
        <f>'National summary'!D11-'National summary prev'!D11</f>
        <v>50</v>
      </c>
      <c r="E11" s="268">
        <f>'National summary'!E11-'National summary prev'!E11</f>
        <v>-0.27000000000000024</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50">
        <v>4</v>
      </c>
      <c r="B12" s="348" t="s">
        <v>446</v>
      </c>
      <c r="C12" s="349">
        <f>'National summary'!C12-'National summary prev'!C12</f>
        <v>74</v>
      </c>
      <c r="D12" s="347">
        <f>'National summary'!D12-'National summary prev'!D12</f>
        <v>50</v>
      </c>
      <c r="E12" s="268">
        <f>'National summary'!E12-'National summary prev'!E12</f>
        <v>-0.38999999999999968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50">
        <v>5</v>
      </c>
      <c r="B13" s="348" t="s">
        <v>447</v>
      </c>
      <c r="C13" s="349">
        <f>'National summary'!C13-'National summary prev'!C13</f>
        <v>34</v>
      </c>
      <c r="D13" s="349">
        <f>'National summary'!D13-'National summary prev'!D13</f>
        <v>74</v>
      </c>
      <c r="E13" s="268">
        <f>'National summary'!E13-'National summary prev'!E13</f>
        <v>-2.1295726657517389E-2</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50">
        <v>6</v>
      </c>
      <c r="B14" s="348" t="s">
        <v>448</v>
      </c>
      <c r="C14" s="349">
        <f>'National summary'!C14-'National summary prev'!C14</f>
        <v>30</v>
      </c>
      <c r="D14" s="349">
        <f>'National summary'!D14-'National summary prev'!D14</f>
        <v>2</v>
      </c>
      <c r="E14" s="268">
        <f>'National summary'!E14-'National summary prev'!E14</f>
        <v>150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50">
        <v>7</v>
      </c>
      <c r="B15" s="348" t="s">
        <v>449</v>
      </c>
      <c r="C15" s="349">
        <f>'National summary'!C15-'National summary prev'!C15</f>
        <v>28</v>
      </c>
      <c r="D15" s="349">
        <f>'National summary'!D15-'National summary prev'!D15</f>
        <v>2</v>
      </c>
      <c r="E15" s="268">
        <f>'National summary'!E15-'National summary prev'!E15</f>
        <v>150</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50">
        <v>8</v>
      </c>
      <c r="B16" s="348" t="s">
        <v>451</v>
      </c>
      <c r="C16" s="349">
        <f>'National summary'!C16-'National summary prev'!C16</f>
        <v>76</v>
      </c>
      <c r="D16" s="347">
        <f>'National summary'!D16-'National summary prev'!D16</f>
        <v>50</v>
      </c>
      <c r="E16" s="268">
        <f>'National summary'!E16-'National summary prev'!E16</f>
        <v>-2.6399999999999997</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'National summary'!C17-'National summary prev'!C17</f>
        <v>76</v>
      </c>
      <c r="D17" s="349">
        <f>'National summary'!D17-'National summary prev'!D17</f>
        <v>82</v>
      </c>
      <c r="E17" s="268">
        <f>'National summary'!E17-'National summary prev'!E17</f>
        <v>-0.94125558384168295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'National summary'!C18-'National summary prev'!C18</f>
        <v>76</v>
      </c>
      <c r="D18" s="349">
        <f>'National summary'!D18-'National summary prev'!D18</f>
        <v>30</v>
      </c>
      <c r="E18" s="268">
        <f>'National summary'!E18-'National summary prev'!E18</f>
        <v>-1.0444444444444452</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'National summary'!C19-'National summary prev'!C19</f>
        <v>36</v>
      </c>
      <c r="D19" s="349">
        <f>'National summary'!D19-'National summary prev'!D19</f>
        <v>76</v>
      </c>
      <c r="E19" s="268">
        <f>'National summary'!E19-'National summary prev'!E19</f>
        <v>1.5073529411764708E-2</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'National summary'!C20-'National summary prev'!C20</f>
        <v>10</v>
      </c>
      <c r="D20" s="349">
        <f>'National summary'!D20-'National summary prev'!D20</f>
        <v>30</v>
      </c>
      <c r="E20" s="268">
        <f>'National summary'!E20-'National summary prev'!E20</f>
        <v>-0.28333333333333333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'National summary'!C21-'National summary prev'!C21</f>
        <v>-36</v>
      </c>
      <c r="D21" s="349">
        <f>'National summary'!D21-'National summary prev'!D21</f>
        <v>-34</v>
      </c>
      <c r="E21" s="268">
        <f>'National summary'!E21-'National summary prev'!E21</f>
        <v>-2.7701840714415837E-2</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364"/>
      <c r="B23" s="365"/>
      <c r="C23" s="366"/>
      <c r="D23" s="367"/>
      <c r="E23" s="368"/>
      <c r="F23" s="369"/>
      <c r="G23" s="367"/>
      <c r="H23" s="367"/>
      <c r="I23" s="367"/>
      <c r="J23" s="368"/>
      <c r="K23" s="386" t="s">
        <v>116</v>
      </c>
      <c r="L23" s="386"/>
      <c r="M23" s="386"/>
      <c r="N23" s="386"/>
      <c r="O23" s="386"/>
      <c r="P23" s="386"/>
      <c r="Q23" s="386"/>
      <c r="R23" s="386"/>
      <c r="S23" s="386"/>
      <c r="T23" s="386"/>
      <c r="U23" s="386"/>
      <c r="V23" s="387"/>
      <c r="W23" s="388" t="s">
        <v>117</v>
      </c>
      <c r="X23" s="386"/>
      <c r="Y23" s="386"/>
      <c r="Z23" s="386"/>
      <c r="AA23" s="386"/>
      <c r="AB23" s="386"/>
      <c r="AC23" s="386"/>
      <c r="AD23" s="386"/>
      <c r="AE23" s="386"/>
      <c r="AF23" s="386"/>
      <c r="AG23" s="386"/>
      <c r="AH23" s="387"/>
      <c r="AI23" s="388" t="s">
        <v>118</v>
      </c>
      <c r="AJ23" s="386"/>
      <c r="AK23" s="386"/>
      <c r="AL23" s="386"/>
      <c r="AM23" s="386"/>
      <c r="AN23" s="386"/>
      <c r="AO23" s="386"/>
      <c r="AP23" s="386"/>
      <c r="AQ23" s="386"/>
      <c r="AR23" s="386"/>
      <c r="AS23" s="386"/>
      <c r="AT23" s="387"/>
      <c r="AU23" s="388" t="s">
        <v>119</v>
      </c>
      <c r="AV23" s="386"/>
      <c r="AW23" s="386"/>
      <c r="AX23" s="386"/>
      <c r="AY23" s="386"/>
      <c r="AZ23" s="386"/>
      <c r="BA23" s="386"/>
      <c r="BB23" s="386"/>
      <c r="BC23" s="386"/>
      <c r="BD23" s="386"/>
      <c r="BE23" s="386"/>
      <c r="BF23" s="387"/>
      <c r="BG23" s="388" t="s">
        <v>120</v>
      </c>
      <c r="BH23" s="386"/>
      <c r="BI23" s="386"/>
      <c r="BJ23" s="386"/>
      <c r="BK23" s="386"/>
      <c r="BL23" s="386"/>
      <c r="BM23" s="386"/>
      <c r="BN23" s="386"/>
      <c r="BO23" s="386"/>
      <c r="BP23" s="386"/>
      <c r="BQ23" s="386"/>
      <c r="BR23" s="387"/>
    </row>
    <row r="24" spans="1:71" s="19" customFormat="1" ht="45"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c r="E25" s="279">
        <f>'National summary'!E25-'National summary prev'!E25</f>
        <v>50</v>
      </c>
      <c r="F25" s="278">
        <f>'National summary'!F25-'National summary prev'!F25</f>
        <v>0</v>
      </c>
      <c r="G25" s="257">
        <f>'National summary'!G25-'National summary prev'!G25</f>
        <v>0</v>
      </c>
      <c r="H25" s="257">
        <f>'National summary'!H25-'National summary prev'!H25</f>
        <v>0</v>
      </c>
      <c r="I25" s="257">
        <f>'National summary'!I25-'National summary prev'!I25</f>
        <v>0</v>
      </c>
      <c r="J25" s="279">
        <f>'National summary'!J25-'National summary prev'!J25</f>
        <v>0</v>
      </c>
      <c r="K25" s="271">
        <f>'National summary'!K25-'National summary prev'!K25</f>
        <v>0</v>
      </c>
      <c r="L25" s="258">
        <f>'National summary'!L25-'National summary prev'!L25</f>
        <v>0</v>
      </c>
      <c r="M25" s="258">
        <f>'National summary'!M25-'National summary prev'!M25</f>
        <v>0</v>
      </c>
      <c r="N25" s="258">
        <f>'National summary'!N25-'National summary prev'!N25</f>
        <v>0</v>
      </c>
      <c r="O25" s="258">
        <f>'National summary'!O25-'National summary prev'!O25</f>
        <v>0</v>
      </c>
      <c r="P25" s="258">
        <f>'National summary'!P25-'National summary prev'!P25</f>
        <v>0</v>
      </c>
      <c r="Q25" s="258">
        <f>'National summary'!Q25-'National summary prev'!Q25</f>
        <v>0</v>
      </c>
      <c r="R25" s="258">
        <f>'National summary'!R25-'National summary prev'!R25</f>
        <v>0</v>
      </c>
      <c r="S25" s="258">
        <f>'National summary'!S25-'National summary prev'!S25</f>
        <v>0</v>
      </c>
      <c r="T25" s="258">
        <f>'National summary'!T25-'National summary prev'!T25</f>
        <v>0</v>
      </c>
      <c r="U25" s="258">
        <f>'National summary'!U25-'National summary prev'!U25</f>
        <v>0</v>
      </c>
      <c r="V25" s="263">
        <f>'National summary'!V25-'National summary prev'!V25</f>
        <v>0</v>
      </c>
      <c r="W25" s="262">
        <f>'National summary'!W25-'National summary prev'!W25</f>
        <v>0</v>
      </c>
      <c r="X25" s="258">
        <f>'National summary'!X25-'National summary prev'!X25</f>
        <v>0</v>
      </c>
      <c r="Y25" s="258">
        <f>'National summary'!Y25-'National summary prev'!Y25</f>
        <v>0</v>
      </c>
      <c r="Z25" s="258">
        <f>'National summary'!Z25-'National summary prev'!Z25</f>
        <v>0</v>
      </c>
      <c r="AA25" s="258">
        <f>'National summary'!AA25-'National summary prev'!AA25</f>
        <v>0</v>
      </c>
      <c r="AB25" s="258">
        <f>'National summary'!AB25-'National summary prev'!AB25</f>
        <v>0</v>
      </c>
      <c r="AC25" s="258">
        <f>'National summary'!AC25-'National summary prev'!AC25</f>
        <v>0</v>
      </c>
      <c r="AD25" s="258">
        <f>'National summary'!AD25-'National summary prev'!AD25</f>
        <v>0</v>
      </c>
      <c r="AE25" s="258">
        <f>'National summary'!AE25-'National summary prev'!AE25</f>
        <v>0</v>
      </c>
      <c r="AF25" s="258">
        <f>'National summary'!AF25-'National summary prev'!AF25</f>
        <v>0</v>
      </c>
      <c r="AG25" s="258">
        <f>'National summary'!AG25-'National summary prev'!AG25</f>
        <v>0</v>
      </c>
      <c r="AH25" s="263">
        <f>'National summary'!AH25-'National summary prev'!AH25</f>
        <v>0</v>
      </c>
      <c r="AI25" s="262">
        <f>'National summary'!AI25-'National summary prev'!AI25</f>
        <v>0</v>
      </c>
      <c r="AJ25" s="258">
        <f>'National summary'!AJ25-'National summary prev'!AJ25</f>
        <v>0</v>
      </c>
      <c r="AK25" s="258">
        <f>'National summary'!AK25-'National summary prev'!AK25</f>
        <v>0</v>
      </c>
      <c r="AL25" s="258">
        <f>'National summary'!AL25-'National summary prev'!AL25</f>
        <v>0</v>
      </c>
      <c r="AM25" s="258">
        <f>'National summary'!AM25-'National summary prev'!AM25</f>
        <v>0</v>
      </c>
      <c r="AN25" s="258">
        <f>'National summary'!AN25-'National summary prev'!AN25</f>
        <v>0</v>
      </c>
      <c r="AO25" s="258">
        <f>'National summary'!AO25-'National summary prev'!AO25</f>
        <v>0</v>
      </c>
      <c r="AP25" s="258">
        <f>'National summary'!AP25-'National summary prev'!AP25</f>
        <v>0</v>
      </c>
      <c r="AQ25" s="258">
        <f>'National summary'!AQ25-'National summary prev'!AQ25</f>
        <v>0</v>
      </c>
      <c r="AR25" s="258">
        <f>'National summary'!AR25-'National summary prev'!AR25</f>
        <v>0</v>
      </c>
      <c r="AS25" s="258">
        <f>'National summary'!AS25-'National summary prev'!AS25</f>
        <v>0</v>
      </c>
      <c r="AT25" s="263">
        <f>'National summary'!AT25-'National summary prev'!AT25</f>
        <v>0</v>
      </c>
      <c r="AU25" s="262">
        <f>'National summary'!AU25-'National summary prev'!AU25</f>
        <v>0</v>
      </c>
      <c r="AV25" s="258">
        <f>'National summary'!AV25-'National summary prev'!AV25</f>
        <v>0</v>
      </c>
      <c r="AW25" s="258">
        <f>'National summary'!AW25-'National summary prev'!AW25</f>
        <v>0</v>
      </c>
      <c r="AX25" s="258">
        <f>'National summary'!AX25-'National summary prev'!AX25</f>
        <v>0</v>
      </c>
      <c r="AY25" s="258">
        <f>'National summary'!AY25-'National summary prev'!AY25</f>
        <v>0</v>
      </c>
      <c r="AZ25" s="258">
        <f>'National summary'!AZ25-'National summary prev'!AZ25</f>
        <v>0</v>
      </c>
      <c r="BA25" s="258">
        <f>'National summary'!BA25-'National summary prev'!BA25</f>
        <v>0</v>
      </c>
      <c r="BB25" s="258">
        <f>'National summary'!BB25-'National summary prev'!BB25</f>
        <v>0</v>
      </c>
      <c r="BC25" s="258">
        <f>'National summary'!BC25-'National summary prev'!BC25</f>
        <v>0</v>
      </c>
      <c r="BD25" s="258">
        <f>'National summary'!BD25-'National summary prev'!BD25</f>
        <v>0</v>
      </c>
      <c r="BE25" s="258">
        <f>'National summary'!BE25-'National summary prev'!BE25</f>
        <v>0</v>
      </c>
      <c r="BF25" s="263">
        <f>'National summary'!BF25-'National summary prev'!BF25</f>
        <v>0</v>
      </c>
      <c r="BG25" s="262">
        <f>'National summary'!BG25-'National summary prev'!BG25</f>
        <v>0</v>
      </c>
      <c r="BH25" s="258">
        <f>'National summary'!BH25-'National summary prev'!BH25</f>
        <v>0</v>
      </c>
      <c r="BI25" s="258">
        <f>'National summary'!BI25-'National summary prev'!BI25</f>
        <v>0</v>
      </c>
      <c r="BJ25" s="258">
        <f>'National summary'!BJ25-'National summary prev'!BJ25</f>
        <v>0</v>
      </c>
      <c r="BK25" s="258">
        <f>'National summary'!BK25-'National summary prev'!BK25</f>
        <v>0</v>
      </c>
      <c r="BL25" s="258">
        <f>'National summary'!BL25-'National summary prev'!BL25</f>
        <v>0</v>
      </c>
      <c r="BM25" s="258">
        <f>'National summary'!BM25-'National summary prev'!BM25</f>
        <v>0</v>
      </c>
      <c r="BN25" s="258">
        <f>'National summary'!BN25-'National summary prev'!BN25</f>
        <v>0</v>
      </c>
      <c r="BO25" s="258">
        <f>'National summary'!BO25-'National summary prev'!BO25</f>
        <v>0</v>
      </c>
      <c r="BP25" s="258">
        <f>'National summary'!BP25-'National summary prev'!BP25</f>
        <v>0</v>
      </c>
      <c r="BQ25" s="258">
        <f>'National summary'!BQ25-'National summary prev'!BQ25</f>
        <v>0</v>
      </c>
      <c r="BR25" s="263">
        <f>'National summary'!BR25-'National summary prev'!BR25</f>
        <v>0</v>
      </c>
    </row>
    <row r="26" spans="1:71" s="32" customFormat="1" x14ac:dyDescent="0.25">
      <c r="A26" s="278" t="s">
        <v>318</v>
      </c>
      <c r="B26" s="255" t="s">
        <v>325</v>
      </c>
      <c r="C26" s="256" t="s">
        <v>126</v>
      </c>
      <c r="D26" s="257"/>
      <c r="E26" s="279">
        <f>'National summary'!E26-'National summary prev'!E26</f>
        <v>48</v>
      </c>
      <c r="F26" s="278">
        <f>'National summary'!F26-'National summary prev'!F26</f>
        <v>0</v>
      </c>
      <c r="G26" s="257">
        <f>'National summary'!G26-'National summary prev'!G26</f>
        <v>0</v>
      </c>
      <c r="H26" s="257">
        <f>'National summary'!H26-'National summary prev'!H26</f>
        <v>0</v>
      </c>
      <c r="I26" s="257">
        <f>'National summary'!I26-'National summary prev'!I26</f>
        <v>0</v>
      </c>
      <c r="J26" s="279">
        <f>'National summary'!J26-'National summary prev'!J26</f>
        <v>0</v>
      </c>
      <c r="K26" s="271">
        <f>'National summary'!K26-'National summary prev'!K26</f>
        <v>0</v>
      </c>
      <c r="L26" s="258">
        <f>'National summary'!L26-'National summary prev'!L26</f>
        <v>0</v>
      </c>
      <c r="M26" s="258">
        <f>'National summary'!M26-'National summary prev'!M26</f>
        <v>0</v>
      </c>
      <c r="N26" s="258">
        <f>'National summary'!N26-'National summary prev'!N26</f>
        <v>0</v>
      </c>
      <c r="O26" s="258">
        <f>'National summary'!O26-'National summary prev'!O26</f>
        <v>0</v>
      </c>
      <c r="P26" s="258">
        <f>'National summary'!P26-'National summary prev'!P26</f>
        <v>0</v>
      </c>
      <c r="Q26" s="258">
        <f>'National summary'!Q26-'National summary prev'!Q26</f>
        <v>0</v>
      </c>
      <c r="R26" s="258">
        <f>'National summary'!R26-'National summary prev'!R26</f>
        <v>0</v>
      </c>
      <c r="S26" s="258">
        <f>'National summary'!S26-'National summary prev'!S26</f>
        <v>0</v>
      </c>
      <c r="T26" s="258">
        <f>'National summary'!T26-'National summary prev'!T26</f>
        <v>0</v>
      </c>
      <c r="U26" s="258">
        <f>'National summary'!U26-'National summary prev'!U26</f>
        <v>0</v>
      </c>
      <c r="V26" s="263">
        <f>'National summary'!V26-'National summary prev'!V26</f>
        <v>0</v>
      </c>
      <c r="W26" s="262">
        <f>'National summary'!W26-'National summary prev'!W26</f>
        <v>0</v>
      </c>
      <c r="X26" s="258">
        <f>'National summary'!X26-'National summary prev'!X26</f>
        <v>0</v>
      </c>
      <c r="Y26" s="258">
        <f>'National summary'!Y26-'National summary prev'!Y26</f>
        <v>0</v>
      </c>
      <c r="Z26" s="258">
        <f>'National summary'!Z26-'National summary prev'!Z26</f>
        <v>0</v>
      </c>
      <c r="AA26" s="258">
        <f>'National summary'!AA26-'National summary prev'!AA26</f>
        <v>0</v>
      </c>
      <c r="AB26" s="258">
        <f>'National summary'!AB26-'National summary prev'!AB26</f>
        <v>0</v>
      </c>
      <c r="AC26" s="258">
        <f>'National summary'!AC26-'National summary prev'!AC26</f>
        <v>0</v>
      </c>
      <c r="AD26" s="258">
        <f>'National summary'!AD26-'National summary prev'!AD26</f>
        <v>0</v>
      </c>
      <c r="AE26" s="258">
        <f>'National summary'!AE26-'National summary prev'!AE26</f>
        <v>0</v>
      </c>
      <c r="AF26" s="258">
        <f>'National summary'!AF26-'National summary prev'!AF26</f>
        <v>0</v>
      </c>
      <c r="AG26" s="258">
        <f>'National summary'!AG26-'National summary prev'!AG26</f>
        <v>0</v>
      </c>
      <c r="AH26" s="263">
        <f>'National summary'!AH26-'National summary prev'!AH26</f>
        <v>0</v>
      </c>
      <c r="AI26" s="262">
        <f>'National summary'!AI26-'National summary prev'!AI26</f>
        <v>0</v>
      </c>
      <c r="AJ26" s="258">
        <f>'National summary'!AJ26-'National summary prev'!AJ26</f>
        <v>0</v>
      </c>
      <c r="AK26" s="258">
        <f>'National summary'!AK26-'National summary prev'!AK26</f>
        <v>0</v>
      </c>
      <c r="AL26" s="258">
        <f>'National summary'!AL26-'National summary prev'!AL26</f>
        <v>0</v>
      </c>
      <c r="AM26" s="258">
        <f>'National summary'!AM26-'National summary prev'!AM26</f>
        <v>0</v>
      </c>
      <c r="AN26" s="258">
        <f>'National summary'!AN26-'National summary prev'!AN26</f>
        <v>0</v>
      </c>
      <c r="AO26" s="258">
        <f>'National summary'!AO26-'National summary prev'!AO26</f>
        <v>0</v>
      </c>
      <c r="AP26" s="258">
        <f>'National summary'!AP26-'National summary prev'!AP26</f>
        <v>0</v>
      </c>
      <c r="AQ26" s="258">
        <f>'National summary'!AQ26-'National summary prev'!AQ26</f>
        <v>0</v>
      </c>
      <c r="AR26" s="258">
        <f>'National summary'!AR26-'National summary prev'!AR26</f>
        <v>0</v>
      </c>
      <c r="AS26" s="258">
        <f>'National summary'!AS26-'National summary prev'!AS26</f>
        <v>0</v>
      </c>
      <c r="AT26" s="263">
        <f>'National summary'!AT26-'National summary prev'!AT26</f>
        <v>0</v>
      </c>
      <c r="AU26" s="262">
        <f>'National summary'!AU26-'National summary prev'!AU26</f>
        <v>0</v>
      </c>
      <c r="AV26" s="258">
        <f>'National summary'!AV26-'National summary prev'!AV26</f>
        <v>0</v>
      </c>
      <c r="AW26" s="258">
        <f>'National summary'!AW26-'National summary prev'!AW26</f>
        <v>0</v>
      </c>
      <c r="AX26" s="258">
        <f>'National summary'!AX26-'National summary prev'!AX26</f>
        <v>0</v>
      </c>
      <c r="AY26" s="258">
        <f>'National summary'!AY26-'National summary prev'!AY26</f>
        <v>0</v>
      </c>
      <c r="AZ26" s="258">
        <f>'National summary'!AZ26-'National summary prev'!AZ26</f>
        <v>0</v>
      </c>
      <c r="BA26" s="258">
        <f>'National summary'!BA26-'National summary prev'!BA26</f>
        <v>0</v>
      </c>
      <c r="BB26" s="258">
        <f>'National summary'!BB26-'National summary prev'!BB26</f>
        <v>0</v>
      </c>
      <c r="BC26" s="258">
        <f>'National summary'!BC26-'National summary prev'!BC26</f>
        <v>0</v>
      </c>
      <c r="BD26" s="258">
        <f>'National summary'!BD26-'National summary prev'!BD26</f>
        <v>0</v>
      </c>
      <c r="BE26" s="258">
        <f>'National summary'!BE26-'National summary prev'!BE26</f>
        <v>0</v>
      </c>
      <c r="BF26" s="263">
        <f>'National summary'!BF26-'National summary prev'!BF26</f>
        <v>0</v>
      </c>
      <c r="BG26" s="262">
        <f>'National summary'!BG26-'National summary prev'!BG26</f>
        <v>0</v>
      </c>
      <c r="BH26" s="258">
        <f>'National summary'!BH26-'National summary prev'!BH26</f>
        <v>0</v>
      </c>
      <c r="BI26" s="258">
        <f>'National summary'!BI26-'National summary prev'!BI26</f>
        <v>0</v>
      </c>
      <c r="BJ26" s="258">
        <f>'National summary'!BJ26-'National summary prev'!BJ26</f>
        <v>0</v>
      </c>
      <c r="BK26" s="258">
        <f>'National summary'!BK26-'National summary prev'!BK26</f>
        <v>0</v>
      </c>
      <c r="BL26" s="258">
        <f>'National summary'!BL26-'National summary prev'!BL26</f>
        <v>0</v>
      </c>
      <c r="BM26" s="258">
        <f>'National summary'!BM26-'National summary prev'!BM26</f>
        <v>0</v>
      </c>
      <c r="BN26" s="258">
        <f>'National summary'!BN26-'National summary prev'!BN26</f>
        <v>0</v>
      </c>
      <c r="BO26" s="258">
        <f>'National summary'!BO26-'National summary prev'!BO26</f>
        <v>0</v>
      </c>
      <c r="BP26" s="258">
        <f>'National summary'!BP26-'National summary prev'!BP26</f>
        <v>0</v>
      </c>
      <c r="BQ26" s="258">
        <f>'National summary'!BQ26-'National summary prev'!BQ26</f>
        <v>0</v>
      </c>
      <c r="BR26" s="263">
        <f>'National summary'!BR26-'National summary prev'!BR26</f>
        <v>0</v>
      </c>
    </row>
    <row r="27" spans="1:71" s="32" customFormat="1" x14ac:dyDescent="0.25">
      <c r="A27" s="278" t="s">
        <v>74</v>
      </c>
      <c r="B27" s="255" t="s">
        <v>75</v>
      </c>
      <c r="C27" s="256" t="s">
        <v>126</v>
      </c>
      <c r="D27" s="257"/>
      <c r="E27" s="279">
        <f>'National summary'!E27-'National summary prev'!E27</f>
        <v>46</v>
      </c>
      <c r="F27" s="278">
        <f>'National summary'!F27-'National summary prev'!F27</f>
        <v>0</v>
      </c>
      <c r="G27" s="257">
        <f>'National summary'!G27-'National summary prev'!G27</f>
        <v>0</v>
      </c>
      <c r="H27" s="257">
        <f>'National summary'!H27-'National summary prev'!H27</f>
        <v>0</v>
      </c>
      <c r="I27" s="257">
        <f>'National summary'!I27-'National summary prev'!I27</f>
        <v>0</v>
      </c>
      <c r="J27" s="279">
        <f>'National summary'!J27-'National summary prev'!J27</f>
        <v>0</v>
      </c>
      <c r="K27" s="271">
        <f>'National summary'!K27-'National summary prev'!K27</f>
        <v>0</v>
      </c>
      <c r="L27" s="258">
        <f>'National summary'!L27-'National summary prev'!L27</f>
        <v>0</v>
      </c>
      <c r="M27" s="258">
        <f>'National summary'!M27-'National summary prev'!M27</f>
        <v>0</v>
      </c>
      <c r="N27" s="258">
        <f>'National summary'!N27-'National summary prev'!N27</f>
        <v>0</v>
      </c>
      <c r="O27" s="258">
        <f>'National summary'!O27-'National summary prev'!O27</f>
        <v>0</v>
      </c>
      <c r="P27" s="258">
        <f>'National summary'!P27-'National summary prev'!P27</f>
        <v>0</v>
      </c>
      <c r="Q27" s="258">
        <f>'National summary'!Q27-'National summary prev'!Q27</f>
        <v>0</v>
      </c>
      <c r="R27" s="258">
        <f>'National summary'!R27-'National summary prev'!R27</f>
        <v>0</v>
      </c>
      <c r="S27" s="258">
        <f>'National summary'!S27-'National summary prev'!S27</f>
        <v>0</v>
      </c>
      <c r="T27" s="258">
        <f>'National summary'!T27-'National summary prev'!T27</f>
        <v>0</v>
      </c>
      <c r="U27" s="258">
        <f>'National summary'!U27-'National summary prev'!U27</f>
        <v>0</v>
      </c>
      <c r="V27" s="263">
        <f>'National summary'!V27-'National summary prev'!V27</f>
        <v>0</v>
      </c>
      <c r="W27" s="262">
        <f>'National summary'!W27-'National summary prev'!W27</f>
        <v>0</v>
      </c>
      <c r="X27" s="258">
        <f>'National summary'!X27-'National summary prev'!X27</f>
        <v>0</v>
      </c>
      <c r="Y27" s="258">
        <f>'National summary'!Y27-'National summary prev'!Y27</f>
        <v>0</v>
      </c>
      <c r="Z27" s="258">
        <f>'National summary'!Z27-'National summary prev'!Z27</f>
        <v>0</v>
      </c>
      <c r="AA27" s="258">
        <f>'National summary'!AA27-'National summary prev'!AA27</f>
        <v>0</v>
      </c>
      <c r="AB27" s="258">
        <f>'National summary'!AB27-'National summary prev'!AB27</f>
        <v>0</v>
      </c>
      <c r="AC27" s="258">
        <f>'National summary'!AC27-'National summary prev'!AC27</f>
        <v>0</v>
      </c>
      <c r="AD27" s="258">
        <f>'National summary'!AD27-'National summary prev'!AD27</f>
        <v>0</v>
      </c>
      <c r="AE27" s="258">
        <f>'National summary'!AE27-'National summary prev'!AE27</f>
        <v>0</v>
      </c>
      <c r="AF27" s="258">
        <f>'National summary'!AF27-'National summary prev'!AF27</f>
        <v>0</v>
      </c>
      <c r="AG27" s="258">
        <f>'National summary'!AG27-'National summary prev'!AG27</f>
        <v>0</v>
      </c>
      <c r="AH27" s="263">
        <f>'National summary'!AH27-'National summary prev'!AH27</f>
        <v>0</v>
      </c>
      <c r="AI27" s="262">
        <f>'National summary'!AI27-'National summary prev'!AI27</f>
        <v>0</v>
      </c>
      <c r="AJ27" s="258">
        <f>'National summary'!AJ27-'National summary prev'!AJ27</f>
        <v>0</v>
      </c>
      <c r="AK27" s="258">
        <f>'National summary'!AK27-'National summary prev'!AK27</f>
        <v>0</v>
      </c>
      <c r="AL27" s="258">
        <f>'National summary'!AL27-'National summary prev'!AL27</f>
        <v>0</v>
      </c>
      <c r="AM27" s="258">
        <f>'National summary'!AM27-'National summary prev'!AM27</f>
        <v>0</v>
      </c>
      <c r="AN27" s="258">
        <f>'National summary'!AN27-'National summary prev'!AN27</f>
        <v>0</v>
      </c>
      <c r="AO27" s="258">
        <f>'National summary'!AO27-'National summary prev'!AO27</f>
        <v>0</v>
      </c>
      <c r="AP27" s="258">
        <f>'National summary'!AP27-'National summary prev'!AP27</f>
        <v>0</v>
      </c>
      <c r="AQ27" s="258">
        <f>'National summary'!AQ27-'National summary prev'!AQ27</f>
        <v>0</v>
      </c>
      <c r="AR27" s="258">
        <f>'National summary'!AR27-'National summary prev'!AR27</f>
        <v>0</v>
      </c>
      <c r="AS27" s="258">
        <f>'National summary'!AS27-'National summary prev'!AS27</f>
        <v>0</v>
      </c>
      <c r="AT27" s="263">
        <f>'National summary'!AT27-'National summary prev'!AT27</f>
        <v>0</v>
      </c>
      <c r="AU27" s="262">
        <f>'National summary'!AU27-'National summary prev'!AU27</f>
        <v>0</v>
      </c>
      <c r="AV27" s="258">
        <f>'National summary'!AV27-'National summary prev'!AV27</f>
        <v>0</v>
      </c>
      <c r="AW27" s="258">
        <f>'National summary'!AW27-'National summary prev'!AW27</f>
        <v>0</v>
      </c>
      <c r="AX27" s="258">
        <f>'National summary'!AX27-'National summary prev'!AX27</f>
        <v>0</v>
      </c>
      <c r="AY27" s="258">
        <f>'National summary'!AY27-'National summary prev'!AY27</f>
        <v>0</v>
      </c>
      <c r="AZ27" s="258">
        <f>'National summary'!AZ27-'National summary prev'!AZ27</f>
        <v>0</v>
      </c>
      <c r="BA27" s="258">
        <f>'National summary'!BA27-'National summary prev'!BA27</f>
        <v>0</v>
      </c>
      <c r="BB27" s="258">
        <f>'National summary'!BB27-'National summary prev'!BB27</f>
        <v>0</v>
      </c>
      <c r="BC27" s="258">
        <f>'National summary'!BC27-'National summary prev'!BC27</f>
        <v>0</v>
      </c>
      <c r="BD27" s="258">
        <f>'National summary'!BD27-'National summary prev'!BD27</f>
        <v>0</v>
      </c>
      <c r="BE27" s="258">
        <f>'National summary'!BE27-'National summary prev'!BE27</f>
        <v>0</v>
      </c>
      <c r="BF27" s="263">
        <f>'National summary'!BF27-'National summary prev'!BF27</f>
        <v>0</v>
      </c>
      <c r="BG27" s="262">
        <f>'National summary'!BG27-'National summary prev'!BG27</f>
        <v>0</v>
      </c>
      <c r="BH27" s="258">
        <f>'National summary'!BH27-'National summary prev'!BH27</f>
        <v>0</v>
      </c>
      <c r="BI27" s="258">
        <f>'National summary'!BI27-'National summary prev'!BI27</f>
        <v>0</v>
      </c>
      <c r="BJ27" s="258">
        <f>'National summary'!BJ27-'National summary prev'!BJ27</f>
        <v>0</v>
      </c>
      <c r="BK27" s="258">
        <f>'National summary'!BK27-'National summary prev'!BK27</f>
        <v>0</v>
      </c>
      <c r="BL27" s="258">
        <f>'National summary'!BL27-'National summary prev'!BL27</f>
        <v>0</v>
      </c>
      <c r="BM27" s="258">
        <f>'National summary'!BM27-'National summary prev'!BM27</f>
        <v>0</v>
      </c>
      <c r="BN27" s="258">
        <f>'National summary'!BN27-'National summary prev'!BN27</f>
        <v>0</v>
      </c>
      <c r="BO27" s="258">
        <f>'National summary'!BO27-'National summary prev'!BO27</f>
        <v>0</v>
      </c>
      <c r="BP27" s="258">
        <f>'National summary'!BP27-'National summary prev'!BP27</f>
        <v>0</v>
      </c>
      <c r="BQ27" s="258">
        <f>'National summary'!BQ27-'National summary prev'!BQ27</f>
        <v>0</v>
      </c>
      <c r="BR27" s="263">
        <f>'National summary'!BR27-'National summary prev'!BR27</f>
        <v>0</v>
      </c>
    </row>
    <row r="28" spans="1:71" s="32" customFormat="1" x14ac:dyDescent="0.25">
      <c r="A28" s="278">
        <v>2</v>
      </c>
      <c r="B28" s="255" t="s">
        <v>78</v>
      </c>
      <c r="C28" s="256" t="s">
        <v>126</v>
      </c>
      <c r="D28" s="257"/>
      <c r="E28" s="279">
        <f>'National summary'!E28-'National summary prev'!E28</f>
        <v>44</v>
      </c>
      <c r="F28" s="278">
        <f>'National summary'!F28-'National summary prev'!F28</f>
        <v>0</v>
      </c>
      <c r="G28" s="257">
        <f>'National summary'!G28-'National summary prev'!G28</f>
        <v>0</v>
      </c>
      <c r="H28" s="257">
        <f>'National summary'!H28-'National summary prev'!H28</f>
        <v>0</v>
      </c>
      <c r="I28" s="257">
        <f>'National summary'!I28-'National summary prev'!I28</f>
        <v>0</v>
      </c>
      <c r="J28" s="279">
        <f>'National summary'!J28-'National summary prev'!J28</f>
        <v>0</v>
      </c>
      <c r="K28" s="271">
        <f>'National summary'!K28-'National summary prev'!K28</f>
        <v>0</v>
      </c>
      <c r="L28" s="258">
        <f>'National summary'!L28-'National summary prev'!L28</f>
        <v>0</v>
      </c>
      <c r="M28" s="258">
        <f>'National summary'!M28-'National summary prev'!M28</f>
        <v>0</v>
      </c>
      <c r="N28" s="258">
        <f>'National summary'!N28-'National summary prev'!N28</f>
        <v>0</v>
      </c>
      <c r="O28" s="258">
        <f>'National summary'!O28-'National summary prev'!O28</f>
        <v>0</v>
      </c>
      <c r="P28" s="258">
        <f>'National summary'!P28-'National summary prev'!P28</f>
        <v>0</v>
      </c>
      <c r="Q28" s="258">
        <f>'National summary'!Q28-'National summary prev'!Q28</f>
        <v>0</v>
      </c>
      <c r="R28" s="258">
        <f>'National summary'!R28-'National summary prev'!R28</f>
        <v>0</v>
      </c>
      <c r="S28" s="258">
        <f>'National summary'!S28-'National summary prev'!S28</f>
        <v>0</v>
      </c>
      <c r="T28" s="258">
        <f>'National summary'!T28-'National summary prev'!T28</f>
        <v>0</v>
      </c>
      <c r="U28" s="258">
        <f>'National summary'!U28-'National summary prev'!U28</f>
        <v>0</v>
      </c>
      <c r="V28" s="263">
        <f>'National summary'!V28-'National summary prev'!V28</f>
        <v>0</v>
      </c>
      <c r="W28" s="262">
        <f>'National summary'!W28-'National summary prev'!W28</f>
        <v>0</v>
      </c>
      <c r="X28" s="258">
        <f>'National summary'!X28-'National summary prev'!X28</f>
        <v>0</v>
      </c>
      <c r="Y28" s="258">
        <f>'National summary'!Y28-'National summary prev'!Y28</f>
        <v>0</v>
      </c>
      <c r="Z28" s="258">
        <f>'National summary'!Z28-'National summary prev'!Z28</f>
        <v>0</v>
      </c>
      <c r="AA28" s="258">
        <f>'National summary'!AA28-'National summary prev'!AA28</f>
        <v>0</v>
      </c>
      <c r="AB28" s="258">
        <f>'National summary'!AB28-'National summary prev'!AB28</f>
        <v>0</v>
      </c>
      <c r="AC28" s="258">
        <f>'National summary'!AC28-'National summary prev'!AC28</f>
        <v>0</v>
      </c>
      <c r="AD28" s="258">
        <f>'National summary'!AD28-'National summary prev'!AD28</f>
        <v>0</v>
      </c>
      <c r="AE28" s="258">
        <f>'National summary'!AE28-'National summary prev'!AE28</f>
        <v>0</v>
      </c>
      <c r="AF28" s="258">
        <f>'National summary'!AF28-'National summary prev'!AF28</f>
        <v>0</v>
      </c>
      <c r="AG28" s="258">
        <f>'National summary'!AG28-'National summary prev'!AG28</f>
        <v>0</v>
      </c>
      <c r="AH28" s="263">
        <f>'National summary'!AH28-'National summary prev'!AH28</f>
        <v>0</v>
      </c>
      <c r="AI28" s="262">
        <f>'National summary'!AI28-'National summary prev'!AI28</f>
        <v>0</v>
      </c>
      <c r="AJ28" s="258">
        <f>'National summary'!AJ28-'National summary prev'!AJ28</f>
        <v>0</v>
      </c>
      <c r="AK28" s="258">
        <f>'National summary'!AK28-'National summary prev'!AK28</f>
        <v>0</v>
      </c>
      <c r="AL28" s="258">
        <f>'National summary'!AL28-'National summary prev'!AL28</f>
        <v>0</v>
      </c>
      <c r="AM28" s="258">
        <f>'National summary'!AM28-'National summary prev'!AM28</f>
        <v>0</v>
      </c>
      <c r="AN28" s="258">
        <f>'National summary'!AN28-'National summary prev'!AN28</f>
        <v>0</v>
      </c>
      <c r="AO28" s="258">
        <f>'National summary'!AO28-'National summary prev'!AO28</f>
        <v>0</v>
      </c>
      <c r="AP28" s="258">
        <f>'National summary'!AP28-'National summary prev'!AP28</f>
        <v>0</v>
      </c>
      <c r="AQ28" s="258">
        <f>'National summary'!AQ28-'National summary prev'!AQ28</f>
        <v>0</v>
      </c>
      <c r="AR28" s="258">
        <f>'National summary'!AR28-'National summary prev'!AR28</f>
        <v>0</v>
      </c>
      <c r="AS28" s="258">
        <f>'National summary'!AS28-'National summary prev'!AS28</f>
        <v>0</v>
      </c>
      <c r="AT28" s="263">
        <f>'National summary'!AT28-'National summary prev'!AT28</f>
        <v>0</v>
      </c>
      <c r="AU28" s="262">
        <f>'National summary'!AU28-'National summary prev'!AU28</f>
        <v>0</v>
      </c>
      <c r="AV28" s="258">
        <f>'National summary'!AV28-'National summary prev'!AV28</f>
        <v>0</v>
      </c>
      <c r="AW28" s="258">
        <f>'National summary'!AW28-'National summary prev'!AW28</f>
        <v>0</v>
      </c>
      <c r="AX28" s="258">
        <f>'National summary'!AX28-'National summary prev'!AX28</f>
        <v>0</v>
      </c>
      <c r="AY28" s="258">
        <f>'National summary'!AY28-'National summary prev'!AY28</f>
        <v>0</v>
      </c>
      <c r="AZ28" s="258">
        <f>'National summary'!AZ28-'National summary prev'!AZ28</f>
        <v>0</v>
      </c>
      <c r="BA28" s="258">
        <f>'National summary'!BA28-'National summary prev'!BA28</f>
        <v>0</v>
      </c>
      <c r="BB28" s="258">
        <f>'National summary'!BB28-'National summary prev'!BB28</f>
        <v>0</v>
      </c>
      <c r="BC28" s="258">
        <f>'National summary'!BC28-'National summary prev'!BC28</f>
        <v>0</v>
      </c>
      <c r="BD28" s="258">
        <f>'National summary'!BD28-'National summary prev'!BD28</f>
        <v>0</v>
      </c>
      <c r="BE28" s="258">
        <f>'National summary'!BE28-'National summary prev'!BE28</f>
        <v>0</v>
      </c>
      <c r="BF28" s="263">
        <f>'National summary'!BF28-'National summary prev'!BF28</f>
        <v>0</v>
      </c>
      <c r="BG28" s="262">
        <f>'National summary'!BG28-'National summary prev'!BG28</f>
        <v>0</v>
      </c>
      <c r="BH28" s="258">
        <f>'National summary'!BH28-'National summary prev'!BH28</f>
        <v>0</v>
      </c>
      <c r="BI28" s="258">
        <f>'National summary'!BI28-'National summary prev'!BI28</f>
        <v>0</v>
      </c>
      <c r="BJ28" s="258">
        <f>'National summary'!BJ28-'National summary prev'!BJ28</f>
        <v>0</v>
      </c>
      <c r="BK28" s="258">
        <f>'National summary'!BK28-'National summary prev'!BK28</f>
        <v>0</v>
      </c>
      <c r="BL28" s="258">
        <f>'National summary'!BL28-'National summary prev'!BL28</f>
        <v>0</v>
      </c>
      <c r="BM28" s="258">
        <f>'National summary'!BM28-'National summary prev'!BM28</f>
        <v>0</v>
      </c>
      <c r="BN28" s="258">
        <f>'National summary'!BN28-'National summary prev'!BN28</f>
        <v>0</v>
      </c>
      <c r="BO28" s="258">
        <f>'National summary'!BO28-'National summary prev'!BO28</f>
        <v>0</v>
      </c>
      <c r="BP28" s="258">
        <f>'National summary'!BP28-'National summary prev'!BP28</f>
        <v>0</v>
      </c>
      <c r="BQ28" s="258">
        <f>'National summary'!BQ28-'National summary prev'!BQ28</f>
        <v>0</v>
      </c>
      <c r="BR28" s="263">
        <f>'National summary'!BR28-'National summary prev'!BR28</f>
        <v>0</v>
      </c>
    </row>
    <row r="29" spans="1:71" s="32" customFormat="1" x14ac:dyDescent="0.25">
      <c r="A29" s="278" t="s">
        <v>79</v>
      </c>
      <c r="B29" s="255" t="s">
        <v>127</v>
      </c>
      <c r="C29" s="256" t="s">
        <v>126</v>
      </c>
      <c r="D29" s="257"/>
      <c r="E29" s="279">
        <f>'National summary'!E29-'National summary prev'!E29</f>
        <v>42</v>
      </c>
      <c r="F29" s="278">
        <f>'National summary'!F29-'National summary prev'!F29</f>
        <v>0</v>
      </c>
      <c r="G29" s="257">
        <f>'National summary'!G29-'National summary prev'!G29</f>
        <v>0</v>
      </c>
      <c r="H29" s="257">
        <f>'National summary'!H29-'National summary prev'!H29</f>
        <v>0</v>
      </c>
      <c r="I29" s="257">
        <f>'National summary'!I29-'National summary prev'!I29</f>
        <v>0</v>
      </c>
      <c r="J29" s="279">
        <f>'National summary'!J29-'National summary prev'!J29</f>
        <v>0</v>
      </c>
      <c r="K29" s="271">
        <f>'National summary'!K29-'National summary prev'!K29</f>
        <v>0</v>
      </c>
      <c r="L29" s="258">
        <f>'National summary'!L29-'National summary prev'!L29</f>
        <v>0</v>
      </c>
      <c r="M29" s="258">
        <f>'National summary'!M29-'National summary prev'!M29</f>
        <v>0</v>
      </c>
      <c r="N29" s="258">
        <f>'National summary'!N29-'National summary prev'!N29</f>
        <v>0</v>
      </c>
      <c r="O29" s="258">
        <f>'National summary'!O29-'National summary prev'!O29</f>
        <v>0</v>
      </c>
      <c r="P29" s="258">
        <f>'National summary'!P29-'National summary prev'!P29</f>
        <v>0</v>
      </c>
      <c r="Q29" s="258">
        <f>'National summary'!Q29-'National summary prev'!Q29</f>
        <v>0</v>
      </c>
      <c r="R29" s="258">
        <f>'National summary'!R29-'National summary prev'!R29</f>
        <v>0</v>
      </c>
      <c r="S29" s="258">
        <f>'National summary'!S29-'National summary prev'!S29</f>
        <v>0</v>
      </c>
      <c r="T29" s="258">
        <f>'National summary'!T29-'National summary prev'!T29</f>
        <v>0</v>
      </c>
      <c r="U29" s="258">
        <f>'National summary'!U29-'National summary prev'!U29</f>
        <v>0</v>
      </c>
      <c r="V29" s="263">
        <f>'National summary'!V29-'National summary prev'!V29</f>
        <v>0</v>
      </c>
      <c r="W29" s="262">
        <f>'National summary'!W29-'National summary prev'!W29</f>
        <v>0</v>
      </c>
      <c r="X29" s="258">
        <f>'National summary'!X29-'National summary prev'!X29</f>
        <v>0</v>
      </c>
      <c r="Y29" s="258">
        <f>'National summary'!Y29-'National summary prev'!Y29</f>
        <v>0</v>
      </c>
      <c r="Z29" s="258">
        <f>'National summary'!Z29-'National summary prev'!Z29</f>
        <v>0</v>
      </c>
      <c r="AA29" s="258">
        <f>'National summary'!AA29-'National summary prev'!AA29</f>
        <v>0</v>
      </c>
      <c r="AB29" s="258">
        <f>'National summary'!AB29-'National summary prev'!AB29</f>
        <v>0</v>
      </c>
      <c r="AC29" s="258">
        <f>'National summary'!AC29-'National summary prev'!AC29</f>
        <v>0</v>
      </c>
      <c r="AD29" s="258">
        <f>'National summary'!AD29-'National summary prev'!AD29</f>
        <v>0</v>
      </c>
      <c r="AE29" s="258">
        <f>'National summary'!AE29-'National summary prev'!AE29</f>
        <v>0</v>
      </c>
      <c r="AF29" s="258">
        <f>'National summary'!AF29-'National summary prev'!AF29</f>
        <v>0</v>
      </c>
      <c r="AG29" s="258">
        <f>'National summary'!AG29-'National summary prev'!AG29</f>
        <v>0</v>
      </c>
      <c r="AH29" s="263">
        <f>'National summary'!AH29-'National summary prev'!AH29</f>
        <v>0</v>
      </c>
      <c r="AI29" s="262">
        <f>'National summary'!AI29-'National summary prev'!AI29</f>
        <v>0</v>
      </c>
      <c r="AJ29" s="258">
        <f>'National summary'!AJ29-'National summary prev'!AJ29</f>
        <v>0</v>
      </c>
      <c r="AK29" s="258">
        <f>'National summary'!AK29-'National summary prev'!AK29</f>
        <v>0</v>
      </c>
      <c r="AL29" s="258">
        <f>'National summary'!AL29-'National summary prev'!AL29</f>
        <v>0</v>
      </c>
      <c r="AM29" s="258">
        <f>'National summary'!AM29-'National summary prev'!AM29</f>
        <v>0</v>
      </c>
      <c r="AN29" s="258">
        <f>'National summary'!AN29-'National summary prev'!AN29</f>
        <v>0</v>
      </c>
      <c r="AO29" s="258">
        <f>'National summary'!AO29-'National summary prev'!AO29</f>
        <v>0</v>
      </c>
      <c r="AP29" s="258">
        <f>'National summary'!AP29-'National summary prev'!AP29</f>
        <v>0</v>
      </c>
      <c r="AQ29" s="258">
        <f>'National summary'!AQ29-'National summary prev'!AQ29</f>
        <v>0</v>
      </c>
      <c r="AR29" s="258">
        <f>'National summary'!AR29-'National summary prev'!AR29</f>
        <v>0</v>
      </c>
      <c r="AS29" s="258">
        <f>'National summary'!AS29-'National summary prev'!AS29</f>
        <v>0</v>
      </c>
      <c r="AT29" s="263">
        <f>'National summary'!AT29-'National summary prev'!AT29</f>
        <v>0</v>
      </c>
      <c r="AU29" s="262">
        <f>'National summary'!AU29-'National summary prev'!AU29</f>
        <v>0</v>
      </c>
      <c r="AV29" s="258">
        <f>'National summary'!AV29-'National summary prev'!AV29</f>
        <v>0</v>
      </c>
      <c r="AW29" s="258">
        <f>'National summary'!AW29-'National summary prev'!AW29</f>
        <v>0</v>
      </c>
      <c r="AX29" s="258">
        <f>'National summary'!AX29-'National summary prev'!AX29</f>
        <v>0</v>
      </c>
      <c r="AY29" s="258">
        <f>'National summary'!AY29-'National summary prev'!AY29</f>
        <v>0</v>
      </c>
      <c r="AZ29" s="258">
        <f>'National summary'!AZ29-'National summary prev'!AZ29</f>
        <v>0</v>
      </c>
      <c r="BA29" s="258">
        <f>'National summary'!BA29-'National summary prev'!BA29</f>
        <v>0</v>
      </c>
      <c r="BB29" s="258">
        <f>'National summary'!BB29-'National summary prev'!BB29</f>
        <v>0</v>
      </c>
      <c r="BC29" s="258">
        <f>'National summary'!BC29-'National summary prev'!BC29</f>
        <v>0</v>
      </c>
      <c r="BD29" s="258">
        <f>'National summary'!BD29-'National summary prev'!BD29</f>
        <v>0</v>
      </c>
      <c r="BE29" s="258">
        <f>'National summary'!BE29-'National summary prev'!BE29</f>
        <v>0</v>
      </c>
      <c r="BF29" s="263">
        <f>'National summary'!BF29-'National summary prev'!BF29</f>
        <v>0</v>
      </c>
      <c r="BG29" s="262">
        <f>'National summary'!BG29-'National summary prev'!BG29</f>
        <v>0</v>
      </c>
      <c r="BH29" s="258">
        <f>'National summary'!BH29-'National summary prev'!BH29</f>
        <v>0</v>
      </c>
      <c r="BI29" s="258">
        <f>'National summary'!BI29-'National summary prev'!BI29</f>
        <v>0</v>
      </c>
      <c r="BJ29" s="258">
        <f>'National summary'!BJ29-'National summary prev'!BJ29</f>
        <v>0</v>
      </c>
      <c r="BK29" s="258">
        <f>'National summary'!BK29-'National summary prev'!BK29</f>
        <v>0</v>
      </c>
      <c r="BL29" s="258">
        <f>'National summary'!BL29-'National summary prev'!BL29</f>
        <v>0</v>
      </c>
      <c r="BM29" s="258">
        <f>'National summary'!BM29-'National summary prev'!BM29</f>
        <v>0</v>
      </c>
      <c r="BN29" s="258">
        <f>'National summary'!BN29-'National summary prev'!BN29</f>
        <v>0</v>
      </c>
      <c r="BO29" s="258">
        <f>'National summary'!BO29-'National summary prev'!BO29</f>
        <v>0</v>
      </c>
      <c r="BP29" s="258">
        <f>'National summary'!BP29-'National summary prev'!BP29</f>
        <v>0</v>
      </c>
      <c r="BQ29" s="258">
        <f>'National summary'!BQ29-'National summary prev'!BQ29</f>
        <v>0</v>
      </c>
      <c r="BR29" s="263">
        <f>'National summary'!BR29-'National summary prev'!BR29</f>
        <v>0</v>
      </c>
    </row>
    <row r="30" spans="1:71" s="32" customFormat="1" x14ac:dyDescent="0.25">
      <c r="A30" s="278" t="s">
        <v>81</v>
      </c>
      <c r="B30" s="255" t="s">
        <v>128</v>
      </c>
      <c r="C30" s="256" t="s">
        <v>126</v>
      </c>
      <c r="D30" s="257"/>
      <c r="E30" s="279">
        <f>'National summary'!E30-'National summary prev'!E30</f>
        <v>40</v>
      </c>
      <c r="F30" s="278">
        <f>'National summary'!F30-'National summary prev'!F30</f>
        <v>0</v>
      </c>
      <c r="G30" s="257">
        <f>'National summary'!G30-'National summary prev'!G30</f>
        <v>0</v>
      </c>
      <c r="H30" s="257">
        <f>'National summary'!H30-'National summary prev'!H30</f>
        <v>0</v>
      </c>
      <c r="I30" s="257">
        <f>'National summary'!I30-'National summary prev'!I30</f>
        <v>0</v>
      </c>
      <c r="J30" s="279">
        <f>'National summary'!J30-'National summary prev'!J30</f>
        <v>0</v>
      </c>
      <c r="K30" s="271">
        <f>'National summary'!K30-'National summary prev'!K30</f>
        <v>0</v>
      </c>
      <c r="L30" s="258">
        <f>'National summary'!L30-'National summary prev'!L30</f>
        <v>0</v>
      </c>
      <c r="M30" s="258">
        <f>'National summary'!M30-'National summary prev'!M30</f>
        <v>0</v>
      </c>
      <c r="N30" s="258">
        <f>'National summary'!N30-'National summary prev'!N30</f>
        <v>0</v>
      </c>
      <c r="O30" s="258">
        <f>'National summary'!O30-'National summary prev'!O30</f>
        <v>0</v>
      </c>
      <c r="P30" s="258">
        <f>'National summary'!P30-'National summary prev'!P30</f>
        <v>0</v>
      </c>
      <c r="Q30" s="258">
        <f>'National summary'!Q30-'National summary prev'!Q30</f>
        <v>0</v>
      </c>
      <c r="R30" s="258">
        <f>'National summary'!R30-'National summary prev'!R30</f>
        <v>0</v>
      </c>
      <c r="S30" s="258">
        <f>'National summary'!S30-'National summary prev'!S30</f>
        <v>0</v>
      </c>
      <c r="T30" s="258">
        <f>'National summary'!T30-'National summary prev'!T30</f>
        <v>0</v>
      </c>
      <c r="U30" s="258">
        <f>'National summary'!U30-'National summary prev'!U30</f>
        <v>0</v>
      </c>
      <c r="V30" s="263">
        <f>'National summary'!V30-'National summary prev'!V30</f>
        <v>0</v>
      </c>
      <c r="W30" s="262">
        <f>'National summary'!W30-'National summary prev'!W30</f>
        <v>0</v>
      </c>
      <c r="X30" s="258">
        <f>'National summary'!X30-'National summary prev'!X30</f>
        <v>0</v>
      </c>
      <c r="Y30" s="258">
        <f>'National summary'!Y30-'National summary prev'!Y30</f>
        <v>0</v>
      </c>
      <c r="Z30" s="258">
        <f>'National summary'!Z30-'National summary prev'!Z30</f>
        <v>0</v>
      </c>
      <c r="AA30" s="258">
        <f>'National summary'!AA30-'National summary prev'!AA30</f>
        <v>0</v>
      </c>
      <c r="AB30" s="258">
        <f>'National summary'!AB30-'National summary prev'!AB30</f>
        <v>0</v>
      </c>
      <c r="AC30" s="258">
        <f>'National summary'!AC30-'National summary prev'!AC30</f>
        <v>0</v>
      </c>
      <c r="AD30" s="258">
        <f>'National summary'!AD30-'National summary prev'!AD30</f>
        <v>0</v>
      </c>
      <c r="AE30" s="258">
        <f>'National summary'!AE30-'National summary prev'!AE30</f>
        <v>0</v>
      </c>
      <c r="AF30" s="258">
        <f>'National summary'!AF30-'National summary prev'!AF30</f>
        <v>0</v>
      </c>
      <c r="AG30" s="258">
        <f>'National summary'!AG30-'National summary prev'!AG30</f>
        <v>0</v>
      </c>
      <c r="AH30" s="263">
        <f>'National summary'!AH30-'National summary prev'!AH30</f>
        <v>0</v>
      </c>
      <c r="AI30" s="262">
        <f>'National summary'!AI30-'National summary prev'!AI30</f>
        <v>0</v>
      </c>
      <c r="AJ30" s="258">
        <f>'National summary'!AJ30-'National summary prev'!AJ30</f>
        <v>0</v>
      </c>
      <c r="AK30" s="258">
        <f>'National summary'!AK30-'National summary prev'!AK30</f>
        <v>0</v>
      </c>
      <c r="AL30" s="258">
        <f>'National summary'!AL30-'National summary prev'!AL30</f>
        <v>0</v>
      </c>
      <c r="AM30" s="258">
        <f>'National summary'!AM30-'National summary prev'!AM30</f>
        <v>0</v>
      </c>
      <c r="AN30" s="258">
        <f>'National summary'!AN30-'National summary prev'!AN30</f>
        <v>0</v>
      </c>
      <c r="AO30" s="258">
        <f>'National summary'!AO30-'National summary prev'!AO30</f>
        <v>0</v>
      </c>
      <c r="AP30" s="258">
        <f>'National summary'!AP30-'National summary prev'!AP30</f>
        <v>0</v>
      </c>
      <c r="AQ30" s="258">
        <f>'National summary'!AQ30-'National summary prev'!AQ30</f>
        <v>0</v>
      </c>
      <c r="AR30" s="258">
        <f>'National summary'!AR30-'National summary prev'!AR30</f>
        <v>0</v>
      </c>
      <c r="AS30" s="258">
        <f>'National summary'!AS30-'National summary prev'!AS30</f>
        <v>0</v>
      </c>
      <c r="AT30" s="263">
        <f>'National summary'!AT30-'National summary prev'!AT30</f>
        <v>0</v>
      </c>
      <c r="AU30" s="262">
        <f>'National summary'!AU30-'National summary prev'!AU30</f>
        <v>0</v>
      </c>
      <c r="AV30" s="258">
        <f>'National summary'!AV30-'National summary prev'!AV30</f>
        <v>0</v>
      </c>
      <c r="AW30" s="258">
        <f>'National summary'!AW30-'National summary prev'!AW30</f>
        <v>0</v>
      </c>
      <c r="AX30" s="258">
        <f>'National summary'!AX30-'National summary prev'!AX30</f>
        <v>0</v>
      </c>
      <c r="AY30" s="258">
        <f>'National summary'!AY30-'National summary prev'!AY30</f>
        <v>0</v>
      </c>
      <c r="AZ30" s="258">
        <f>'National summary'!AZ30-'National summary prev'!AZ30</f>
        <v>0</v>
      </c>
      <c r="BA30" s="258">
        <f>'National summary'!BA30-'National summary prev'!BA30</f>
        <v>0</v>
      </c>
      <c r="BB30" s="258">
        <f>'National summary'!BB30-'National summary prev'!BB30</f>
        <v>0</v>
      </c>
      <c r="BC30" s="258">
        <f>'National summary'!BC30-'National summary prev'!BC30</f>
        <v>0</v>
      </c>
      <c r="BD30" s="258">
        <f>'National summary'!BD30-'National summary prev'!BD30</f>
        <v>0</v>
      </c>
      <c r="BE30" s="258">
        <f>'National summary'!BE30-'National summary prev'!BE30</f>
        <v>0</v>
      </c>
      <c r="BF30" s="263">
        <f>'National summary'!BF30-'National summary prev'!BF30</f>
        <v>0</v>
      </c>
      <c r="BG30" s="262">
        <f>'National summary'!BG30-'National summary prev'!BG30</f>
        <v>0</v>
      </c>
      <c r="BH30" s="258">
        <f>'National summary'!BH30-'National summary prev'!BH30</f>
        <v>0</v>
      </c>
      <c r="BI30" s="258">
        <f>'National summary'!BI30-'National summary prev'!BI30</f>
        <v>0</v>
      </c>
      <c r="BJ30" s="258">
        <f>'National summary'!BJ30-'National summary prev'!BJ30</f>
        <v>0</v>
      </c>
      <c r="BK30" s="258">
        <f>'National summary'!BK30-'National summary prev'!BK30</f>
        <v>0</v>
      </c>
      <c r="BL30" s="258">
        <f>'National summary'!BL30-'National summary prev'!BL30</f>
        <v>0</v>
      </c>
      <c r="BM30" s="258">
        <f>'National summary'!BM30-'National summary prev'!BM30</f>
        <v>0</v>
      </c>
      <c r="BN30" s="258">
        <f>'National summary'!BN30-'National summary prev'!BN30</f>
        <v>0</v>
      </c>
      <c r="BO30" s="258">
        <f>'National summary'!BO30-'National summary prev'!BO30</f>
        <v>0</v>
      </c>
      <c r="BP30" s="258">
        <f>'National summary'!BP30-'National summary prev'!BP30</f>
        <v>0</v>
      </c>
      <c r="BQ30" s="258">
        <f>'National summary'!BQ30-'National summary prev'!BQ30</f>
        <v>0</v>
      </c>
      <c r="BR30" s="263">
        <f>'National summary'!BR30-'National summary prev'!BR30</f>
        <v>0</v>
      </c>
    </row>
    <row r="31" spans="1:71" s="32" customFormat="1" x14ac:dyDescent="0.25">
      <c r="A31" s="278" t="s">
        <v>84</v>
      </c>
      <c r="B31" s="255" t="s">
        <v>129</v>
      </c>
      <c r="C31" s="256" t="s">
        <v>126</v>
      </c>
      <c r="D31" s="257"/>
      <c r="E31" s="279">
        <f>'National summary'!E31-'National summary prev'!E31</f>
        <v>38</v>
      </c>
      <c r="F31" s="278">
        <f>'National summary'!F31-'National summary prev'!F31</f>
        <v>0</v>
      </c>
      <c r="G31" s="257">
        <f>'National summary'!G31-'National summary prev'!G31</f>
        <v>0</v>
      </c>
      <c r="H31" s="257">
        <f>'National summary'!H31-'National summary prev'!H31</f>
        <v>0</v>
      </c>
      <c r="I31" s="257">
        <f>'National summary'!I31-'National summary prev'!I31</f>
        <v>0</v>
      </c>
      <c r="J31" s="279">
        <f>'National summary'!J31-'National summary prev'!J31</f>
        <v>0</v>
      </c>
      <c r="K31" s="271">
        <f>'National summary'!K31-'National summary prev'!K31</f>
        <v>0</v>
      </c>
      <c r="L31" s="258">
        <f>'National summary'!L31-'National summary prev'!L31</f>
        <v>0</v>
      </c>
      <c r="M31" s="258">
        <f>'National summary'!M31-'National summary prev'!M31</f>
        <v>0</v>
      </c>
      <c r="N31" s="258">
        <f>'National summary'!N31-'National summary prev'!N31</f>
        <v>0</v>
      </c>
      <c r="O31" s="258">
        <f>'National summary'!O31-'National summary prev'!O31</f>
        <v>0</v>
      </c>
      <c r="P31" s="258">
        <f>'National summary'!P31-'National summary prev'!P31</f>
        <v>0</v>
      </c>
      <c r="Q31" s="258">
        <f>'National summary'!Q31-'National summary prev'!Q31</f>
        <v>0</v>
      </c>
      <c r="R31" s="258">
        <f>'National summary'!R31-'National summary prev'!R31</f>
        <v>0</v>
      </c>
      <c r="S31" s="258">
        <f>'National summary'!S31-'National summary prev'!S31</f>
        <v>0</v>
      </c>
      <c r="T31" s="258">
        <f>'National summary'!T31-'National summary prev'!T31</f>
        <v>0</v>
      </c>
      <c r="U31" s="258">
        <f>'National summary'!U31-'National summary prev'!U31</f>
        <v>0</v>
      </c>
      <c r="V31" s="263">
        <f>'National summary'!V31-'National summary prev'!V31</f>
        <v>0</v>
      </c>
      <c r="W31" s="262">
        <f>'National summary'!W31-'National summary prev'!W31</f>
        <v>0</v>
      </c>
      <c r="X31" s="258">
        <f>'National summary'!X31-'National summary prev'!X31</f>
        <v>0</v>
      </c>
      <c r="Y31" s="258">
        <f>'National summary'!Y31-'National summary prev'!Y31</f>
        <v>0</v>
      </c>
      <c r="Z31" s="258">
        <f>'National summary'!Z31-'National summary prev'!Z31</f>
        <v>0</v>
      </c>
      <c r="AA31" s="258">
        <f>'National summary'!AA31-'National summary prev'!AA31</f>
        <v>0</v>
      </c>
      <c r="AB31" s="258">
        <f>'National summary'!AB31-'National summary prev'!AB31</f>
        <v>0</v>
      </c>
      <c r="AC31" s="258">
        <f>'National summary'!AC31-'National summary prev'!AC31</f>
        <v>0</v>
      </c>
      <c r="AD31" s="258">
        <f>'National summary'!AD31-'National summary prev'!AD31</f>
        <v>0</v>
      </c>
      <c r="AE31" s="258">
        <f>'National summary'!AE31-'National summary prev'!AE31</f>
        <v>0</v>
      </c>
      <c r="AF31" s="258">
        <f>'National summary'!AF31-'National summary prev'!AF31</f>
        <v>0</v>
      </c>
      <c r="AG31" s="258">
        <f>'National summary'!AG31-'National summary prev'!AG31</f>
        <v>0</v>
      </c>
      <c r="AH31" s="263">
        <f>'National summary'!AH31-'National summary prev'!AH31</f>
        <v>0</v>
      </c>
      <c r="AI31" s="262">
        <f>'National summary'!AI31-'National summary prev'!AI31</f>
        <v>0</v>
      </c>
      <c r="AJ31" s="258">
        <f>'National summary'!AJ31-'National summary prev'!AJ31</f>
        <v>0</v>
      </c>
      <c r="AK31" s="258">
        <f>'National summary'!AK31-'National summary prev'!AK31</f>
        <v>0</v>
      </c>
      <c r="AL31" s="258">
        <f>'National summary'!AL31-'National summary prev'!AL31</f>
        <v>0</v>
      </c>
      <c r="AM31" s="258">
        <f>'National summary'!AM31-'National summary prev'!AM31</f>
        <v>0</v>
      </c>
      <c r="AN31" s="258">
        <f>'National summary'!AN31-'National summary prev'!AN31</f>
        <v>0</v>
      </c>
      <c r="AO31" s="258">
        <f>'National summary'!AO31-'National summary prev'!AO31</f>
        <v>0</v>
      </c>
      <c r="AP31" s="258">
        <f>'National summary'!AP31-'National summary prev'!AP31</f>
        <v>0</v>
      </c>
      <c r="AQ31" s="258">
        <f>'National summary'!AQ31-'National summary prev'!AQ31</f>
        <v>0</v>
      </c>
      <c r="AR31" s="258">
        <f>'National summary'!AR31-'National summary prev'!AR31</f>
        <v>0</v>
      </c>
      <c r="AS31" s="258">
        <f>'National summary'!AS31-'National summary prev'!AS31</f>
        <v>0</v>
      </c>
      <c r="AT31" s="263">
        <f>'National summary'!AT31-'National summary prev'!AT31</f>
        <v>0</v>
      </c>
      <c r="AU31" s="262">
        <f>'National summary'!AU31-'National summary prev'!AU31</f>
        <v>0</v>
      </c>
      <c r="AV31" s="258">
        <f>'National summary'!AV31-'National summary prev'!AV31</f>
        <v>0</v>
      </c>
      <c r="AW31" s="258">
        <f>'National summary'!AW31-'National summary prev'!AW31</f>
        <v>0</v>
      </c>
      <c r="AX31" s="258">
        <f>'National summary'!AX31-'National summary prev'!AX31</f>
        <v>0</v>
      </c>
      <c r="AY31" s="258">
        <f>'National summary'!AY31-'National summary prev'!AY31</f>
        <v>0</v>
      </c>
      <c r="AZ31" s="258">
        <f>'National summary'!AZ31-'National summary prev'!AZ31</f>
        <v>0</v>
      </c>
      <c r="BA31" s="258">
        <f>'National summary'!BA31-'National summary prev'!BA31</f>
        <v>0</v>
      </c>
      <c r="BB31" s="258">
        <f>'National summary'!BB31-'National summary prev'!BB31</f>
        <v>0</v>
      </c>
      <c r="BC31" s="258">
        <f>'National summary'!BC31-'National summary prev'!BC31</f>
        <v>0</v>
      </c>
      <c r="BD31" s="258">
        <f>'National summary'!BD31-'National summary prev'!BD31</f>
        <v>0</v>
      </c>
      <c r="BE31" s="258">
        <f>'National summary'!BE31-'National summary prev'!BE31</f>
        <v>0</v>
      </c>
      <c r="BF31" s="263">
        <f>'National summary'!BF31-'National summary prev'!BF31</f>
        <v>0</v>
      </c>
      <c r="BG31" s="262">
        <f>'National summary'!BG31-'National summary prev'!BG31</f>
        <v>0</v>
      </c>
      <c r="BH31" s="258">
        <f>'National summary'!BH31-'National summary prev'!BH31</f>
        <v>0</v>
      </c>
      <c r="BI31" s="258">
        <f>'National summary'!BI31-'National summary prev'!BI31</f>
        <v>0</v>
      </c>
      <c r="BJ31" s="258">
        <f>'National summary'!BJ31-'National summary prev'!BJ31</f>
        <v>0</v>
      </c>
      <c r="BK31" s="258">
        <f>'National summary'!BK31-'National summary prev'!BK31</f>
        <v>0</v>
      </c>
      <c r="BL31" s="258">
        <f>'National summary'!BL31-'National summary prev'!BL31</f>
        <v>0</v>
      </c>
      <c r="BM31" s="258">
        <f>'National summary'!BM31-'National summary prev'!BM31</f>
        <v>0</v>
      </c>
      <c r="BN31" s="258">
        <f>'National summary'!BN31-'National summary prev'!BN31</f>
        <v>0</v>
      </c>
      <c r="BO31" s="258">
        <f>'National summary'!BO31-'National summary prev'!BO31</f>
        <v>0</v>
      </c>
      <c r="BP31" s="258">
        <f>'National summary'!BP31-'National summary prev'!BP31</f>
        <v>0</v>
      </c>
      <c r="BQ31" s="258">
        <f>'National summary'!BQ31-'National summary prev'!BQ31</f>
        <v>0</v>
      </c>
      <c r="BR31" s="263">
        <f>'National summary'!BR31-'National summary prev'!BR31</f>
        <v>0</v>
      </c>
    </row>
    <row r="32" spans="1:71" s="32" customFormat="1" x14ac:dyDescent="0.25">
      <c r="A32" s="278" t="s">
        <v>86</v>
      </c>
      <c r="B32" s="255" t="s">
        <v>130</v>
      </c>
      <c r="C32" s="256" t="s">
        <v>126</v>
      </c>
      <c r="D32" s="257"/>
      <c r="E32" s="279">
        <f>'National summary'!E32-'National summary prev'!E32</f>
        <v>36</v>
      </c>
      <c r="F32" s="278">
        <f>'National summary'!F32-'National summary prev'!F32</f>
        <v>0</v>
      </c>
      <c r="G32" s="257">
        <f>'National summary'!G32-'National summary prev'!G32</f>
        <v>0</v>
      </c>
      <c r="H32" s="257">
        <f>'National summary'!H32-'National summary prev'!H32</f>
        <v>0</v>
      </c>
      <c r="I32" s="257">
        <f>'National summary'!I32-'National summary prev'!I32</f>
        <v>0</v>
      </c>
      <c r="J32" s="279">
        <f>'National summary'!J32-'National summary prev'!J32</f>
        <v>0</v>
      </c>
      <c r="K32" s="271">
        <f>'National summary'!K32-'National summary prev'!K32</f>
        <v>0</v>
      </c>
      <c r="L32" s="258">
        <f>'National summary'!L32-'National summary prev'!L32</f>
        <v>0</v>
      </c>
      <c r="M32" s="258">
        <f>'National summary'!M32-'National summary prev'!M32</f>
        <v>0</v>
      </c>
      <c r="N32" s="258">
        <f>'National summary'!N32-'National summary prev'!N32</f>
        <v>0</v>
      </c>
      <c r="O32" s="258">
        <f>'National summary'!O32-'National summary prev'!O32</f>
        <v>0</v>
      </c>
      <c r="P32" s="258">
        <f>'National summary'!P32-'National summary prev'!P32</f>
        <v>0</v>
      </c>
      <c r="Q32" s="258">
        <f>'National summary'!Q32-'National summary prev'!Q32</f>
        <v>0</v>
      </c>
      <c r="R32" s="258">
        <f>'National summary'!R32-'National summary prev'!R32</f>
        <v>0</v>
      </c>
      <c r="S32" s="258">
        <f>'National summary'!S32-'National summary prev'!S32</f>
        <v>0</v>
      </c>
      <c r="T32" s="258">
        <f>'National summary'!T32-'National summary prev'!T32</f>
        <v>0</v>
      </c>
      <c r="U32" s="258">
        <f>'National summary'!U32-'National summary prev'!U32</f>
        <v>0</v>
      </c>
      <c r="V32" s="263">
        <f>'National summary'!V32-'National summary prev'!V32</f>
        <v>0</v>
      </c>
      <c r="W32" s="262">
        <f>'National summary'!W32-'National summary prev'!W32</f>
        <v>0</v>
      </c>
      <c r="X32" s="258">
        <f>'National summary'!X32-'National summary prev'!X32</f>
        <v>0</v>
      </c>
      <c r="Y32" s="258">
        <f>'National summary'!Y32-'National summary prev'!Y32</f>
        <v>0</v>
      </c>
      <c r="Z32" s="258">
        <f>'National summary'!Z32-'National summary prev'!Z32</f>
        <v>0</v>
      </c>
      <c r="AA32" s="258">
        <f>'National summary'!AA32-'National summary prev'!AA32</f>
        <v>0</v>
      </c>
      <c r="AB32" s="258">
        <f>'National summary'!AB32-'National summary prev'!AB32</f>
        <v>0</v>
      </c>
      <c r="AC32" s="258">
        <f>'National summary'!AC32-'National summary prev'!AC32</f>
        <v>0</v>
      </c>
      <c r="AD32" s="258">
        <f>'National summary'!AD32-'National summary prev'!AD32</f>
        <v>0</v>
      </c>
      <c r="AE32" s="258">
        <f>'National summary'!AE32-'National summary prev'!AE32</f>
        <v>0</v>
      </c>
      <c r="AF32" s="258">
        <f>'National summary'!AF32-'National summary prev'!AF32</f>
        <v>0</v>
      </c>
      <c r="AG32" s="258">
        <f>'National summary'!AG32-'National summary prev'!AG32</f>
        <v>0</v>
      </c>
      <c r="AH32" s="263">
        <f>'National summary'!AH32-'National summary prev'!AH32</f>
        <v>0</v>
      </c>
      <c r="AI32" s="262">
        <f>'National summary'!AI32-'National summary prev'!AI32</f>
        <v>0</v>
      </c>
      <c r="AJ32" s="258">
        <f>'National summary'!AJ32-'National summary prev'!AJ32</f>
        <v>0</v>
      </c>
      <c r="AK32" s="258">
        <f>'National summary'!AK32-'National summary prev'!AK32</f>
        <v>0</v>
      </c>
      <c r="AL32" s="258">
        <f>'National summary'!AL32-'National summary prev'!AL32</f>
        <v>0</v>
      </c>
      <c r="AM32" s="258">
        <f>'National summary'!AM32-'National summary prev'!AM32</f>
        <v>0</v>
      </c>
      <c r="AN32" s="258">
        <f>'National summary'!AN32-'National summary prev'!AN32</f>
        <v>0</v>
      </c>
      <c r="AO32" s="258">
        <f>'National summary'!AO32-'National summary prev'!AO32</f>
        <v>0</v>
      </c>
      <c r="AP32" s="258">
        <f>'National summary'!AP32-'National summary prev'!AP32</f>
        <v>0</v>
      </c>
      <c r="AQ32" s="258">
        <f>'National summary'!AQ32-'National summary prev'!AQ32</f>
        <v>0</v>
      </c>
      <c r="AR32" s="258">
        <f>'National summary'!AR32-'National summary prev'!AR32</f>
        <v>0</v>
      </c>
      <c r="AS32" s="258">
        <f>'National summary'!AS32-'National summary prev'!AS32</f>
        <v>0</v>
      </c>
      <c r="AT32" s="263">
        <f>'National summary'!AT32-'National summary prev'!AT32</f>
        <v>0</v>
      </c>
      <c r="AU32" s="262">
        <f>'National summary'!AU32-'National summary prev'!AU32</f>
        <v>0</v>
      </c>
      <c r="AV32" s="258">
        <f>'National summary'!AV32-'National summary prev'!AV32</f>
        <v>0</v>
      </c>
      <c r="AW32" s="258">
        <f>'National summary'!AW32-'National summary prev'!AW32</f>
        <v>0</v>
      </c>
      <c r="AX32" s="258">
        <f>'National summary'!AX32-'National summary prev'!AX32</f>
        <v>0</v>
      </c>
      <c r="AY32" s="258">
        <f>'National summary'!AY32-'National summary prev'!AY32</f>
        <v>0</v>
      </c>
      <c r="AZ32" s="258">
        <f>'National summary'!AZ32-'National summary prev'!AZ32</f>
        <v>0</v>
      </c>
      <c r="BA32" s="258">
        <f>'National summary'!BA32-'National summary prev'!BA32</f>
        <v>0</v>
      </c>
      <c r="BB32" s="258">
        <f>'National summary'!BB32-'National summary prev'!BB32</f>
        <v>0</v>
      </c>
      <c r="BC32" s="258">
        <f>'National summary'!BC32-'National summary prev'!BC32</f>
        <v>0</v>
      </c>
      <c r="BD32" s="258">
        <f>'National summary'!BD32-'National summary prev'!BD32</f>
        <v>0</v>
      </c>
      <c r="BE32" s="258">
        <f>'National summary'!BE32-'National summary prev'!BE32</f>
        <v>0</v>
      </c>
      <c r="BF32" s="263">
        <f>'National summary'!BF32-'National summary prev'!BF32</f>
        <v>0</v>
      </c>
      <c r="BG32" s="262">
        <f>'National summary'!BG32-'National summary prev'!BG32</f>
        <v>0</v>
      </c>
      <c r="BH32" s="258">
        <f>'National summary'!BH32-'National summary prev'!BH32</f>
        <v>0</v>
      </c>
      <c r="BI32" s="258">
        <f>'National summary'!BI32-'National summary prev'!BI32</f>
        <v>0</v>
      </c>
      <c r="BJ32" s="258">
        <f>'National summary'!BJ32-'National summary prev'!BJ32</f>
        <v>0</v>
      </c>
      <c r="BK32" s="258">
        <f>'National summary'!BK32-'National summary prev'!BK32</f>
        <v>0</v>
      </c>
      <c r="BL32" s="258">
        <f>'National summary'!BL32-'National summary prev'!BL32</f>
        <v>0</v>
      </c>
      <c r="BM32" s="258">
        <f>'National summary'!BM32-'National summary prev'!BM32</f>
        <v>0</v>
      </c>
      <c r="BN32" s="258">
        <f>'National summary'!BN32-'National summary prev'!BN32</f>
        <v>0</v>
      </c>
      <c r="BO32" s="258">
        <f>'National summary'!BO32-'National summary prev'!BO32</f>
        <v>0</v>
      </c>
      <c r="BP32" s="258">
        <f>'National summary'!BP32-'National summary prev'!BP32</f>
        <v>0</v>
      </c>
      <c r="BQ32" s="258">
        <f>'National summary'!BQ32-'National summary prev'!BQ32</f>
        <v>0</v>
      </c>
      <c r="BR32" s="263">
        <f>'National summary'!BR32-'National summary prev'!BR32</f>
        <v>0</v>
      </c>
    </row>
    <row r="33" spans="1:71" s="32" customFormat="1" x14ac:dyDescent="0.25">
      <c r="A33" s="278">
        <v>4</v>
      </c>
      <c r="B33" s="255" t="s">
        <v>459</v>
      </c>
      <c r="C33" s="256" t="s">
        <v>126</v>
      </c>
      <c r="D33" s="257"/>
      <c r="E33" s="279">
        <f>'National summary'!E33-'National summary prev'!E33</f>
        <v>34</v>
      </c>
      <c r="F33" s="278">
        <f>'National summary'!F33-'National summary prev'!F33</f>
        <v>0</v>
      </c>
      <c r="G33" s="257">
        <f>'National summary'!G33-'National summary prev'!G33</f>
        <v>0</v>
      </c>
      <c r="H33" s="257">
        <f>'National summary'!H33-'National summary prev'!H33</f>
        <v>0</v>
      </c>
      <c r="I33" s="257">
        <f>'National summary'!I33-'National summary prev'!I33</f>
        <v>0</v>
      </c>
      <c r="J33" s="279">
        <f>'National summary'!J33-'National summary prev'!J33</f>
        <v>0</v>
      </c>
      <c r="K33" s="271">
        <f>'National summary'!K33-'National summary prev'!K33</f>
        <v>0</v>
      </c>
      <c r="L33" s="258">
        <f>'National summary'!L33-'National summary prev'!L33</f>
        <v>0</v>
      </c>
      <c r="M33" s="258">
        <f>'National summary'!M33-'National summary prev'!M33</f>
        <v>0</v>
      </c>
      <c r="N33" s="258">
        <f>'National summary'!N33-'National summary prev'!N33</f>
        <v>0</v>
      </c>
      <c r="O33" s="258">
        <f>'National summary'!O33-'National summary prev'!O33</f>
        <v>0</v>
      </c>
      <c r="P33" s="258">
        <f>'National summary'!P33-'National summary prev'!P33</f>
        <v>0</v>
      </c>
      <c r="Q33" s="258">
        <f>'National summary'!Q33-'National summary prev'!Q33</f>
        <v>0</v>
      </c>
      <c r="R33" s="258">
        <f>'National summary'!R33-'National summary prev'!R33</f>
        <v>0</v>
      </c>
      <c r="S33" s="258">
        <f>'National summary'!S33-'National summary prev'!S33</f>
        <v>0</v>
      </c>
      <c r="T33" s="258">
        <f>'National summary'!T33-'National summary prev'!T33</f>
        <v>0</v>
      </c>
      <c r="U33" s="258">
        <f>'National summary'!U33-'National summary prev'!U33</f>
        <v>0</v>
      </c>
      <c r="V33" s="263">
        <f>'National summary'!V33-'National summary prev'!V33</f>
        <v>0</v>
      </c>
      <c r="W33" s="262">
        <f>'National summary'!W33-'National summary prev'!W33</f>
        <v>0</v>
      </c>
      <c r="X33" s="258">
        <f>'National summary'!X33-'National summary prev'!X33</f>
        <v>0</v>
      </c>
      <c r="Y33" s="258">
        <f>'National summary'!Y33-'National summary prev'!Y33</f>
        <v>0</v>
      </c>
      <c r="Z33" s="258">
        <f>'National summary'!Z33-'National summary prev'!Z33</f>
        <v>0</v>
      </c>
      <c r="AA33" s="258">
        <f>'National summary'!AA33-'National summary prev'!AA33</f>
        <v>0</v>
      </c>
      <c r="AB33" s="258">
        <f>'National summary'!AB33-'National summary prev'!AB33</f>
        <v>0</v>
      </c>
      <c r="AC33" s="258">
        <f>'National summary'!AC33-'National summary prev'!AC33</f>
        <v>0</v>
      </c>
      <c r="AD33" s="258">
        <f>'National summary'!AD33-'National summary prev'!AD33</f>
        <v>0</v>
      </c>
      <c r="AE33" s="258">
        <f>'National summary'!AE33-'National summary prev'!AE33</f>
        <v>0</v>
      </c>
      <c r="AF33" s="258">
        <f>'National summary'!AF33-'National summary prev'!AF33</f>
        <v>0</v>
      </c>
      <c r="AG33" s="258">
        <f>'National summary'!AG33-'National summary prev'!AG33</f>
        <v>0</v>
      </c>
      <c r="AH33" s="263">
        <f>'National summary'!AH33-'National summary prev'!AH33</f>
        <v>0</v>
      </c>
      <c r="AI33" s="262">
        <f>'National summary'!AI33-'National summary prev'!AI33</f>
        <v>0</v>
      </c>
      <c r="AJ33" s="258">
        <f>'National summary'!AJ33-'National summary prev'!AJ33</f>
        <v>0</v>
      </c>
      <c r="AK33" s="258">
        <f>'National summary'!AK33-'National summary prev'!AK33</f>
        <v>0</v>
      </c>
      <c r="AL33" s="258">
        <f>'National summary'!AL33-'National summary prev'!AL33</f>
        <v>0</v>
      </c>
      <c r="AM33" s="258">
        <f>'National summary'!AM33-'National summary prev'!AM33</f>
        <v>0</v>
      </c>
      <c r="AN33" s="258">
        <f>'National summary'!AN33-'National summary prev'!AN33</f>
        <v>0</v>
      </c>
      <c r="AO33" s="258">
        <f>'National summary'!AO33-'National summary prev'!AO33</f>
        <v>0</v>
      </c>
      <c r="AP33" s="258">
        <f>'National summary'!AP33-'National summary prev'!AP33</f>
        <v>0</v>
      </c>
      <c r="AQ33" s="258">
        <f>'National summary'!AQ33-'National summary prev'!AQ33</f>
        <v>0</v>
      </c>
      <c r="AR33" s="258">
        <f>'National summary'!AR33-'National summary prev'!AR33</f>
        <v>0</v>
      </c>
      <c r="AS33" s="258">
        <f>'National summary'!AS33-'National summary prev'!AS33</f>
        <v>0</v>
      </c>
      <c r="AT33" s="263">
        <f>'National summary'!AT33-'National summary prev'!AT33</f>
        <v>0</v>
      </c>
      <c r="AU33" s="262">
        <f>'National summary'!AU33-'National summary prev'!AU33</f>
        <v>0</v>
      </c>
      <c r="AV33" s="258">
        <f>'National summary'!AV33-'National summary prev'!AV33</f>
        <v>0</v>
      </c>
      <c r="AW33" s="258">
        <f>'National summary'!AW33-'National summary prev'!AW33</f>
        <v>0</v>
      </c>
      <c r="AX33" s="258">
        <f>'National summary'!AX33-'National summary prev'!AX33</f>
        <v>0</v>
      </c>
      <c r="AY33" s="258">
        <f>'National summary'!AY33-'National summary prev'!AY33</f>
        <v>0</v>
      </c>
      <c r="AZ33" s="258">
        <f>'National summary'!AZ33-'National summary prev'!AZ33</f>
        <v>0</v>
      </c>
      <c r="BA33" s="258">
        <f>'National summary'!BA33-'National summary prev'!BA33</f>
        <v>0</v>
      </c>
      <c r="BB33" s="258">
        <f>'National summary'!BB33-'National summary prev'!BB33</f>
        <v>0</v>
      </c>
      <c r="BC33" s="258">
        <f>'National summary'!BC33-'National summary prev'!BC33</f>
        <v>0</v>
      </c>
      <c r="BD33" s="258">
        <f>'National summary'!BD33-'National summary prev'!BD33</f>
        <v>0</v>
      </c>
      <c r="BE33" s="258">
        <f>'National summary'!BE33-'National summary prev'!BE33</f>
        <v>0</v>
      </c>
      <c r="BF33" s="263">
        <f>'National summary'!BF33-'National summary prev'!BF33</f>
        <v>0</v>
      </c>
      <c r="BG33" s="262">
        <f>'National summary'!BG33-'National summary prev'!BG33</f>
        <v>0</v>
      </c>
      <c r="BH33" s="258">
        <f>'National summary'!BH33-'National summary prev'!BH33</f>
        <v>0</v>
      </c>
      <c r="BI33" s="258">
        <f>'National summary'!BI33-'National summary prev'!BI33</f>
        <v>0</v>
      </c>
      <c r="BJ33" s="258">
        <f>'National summary'!BJ33-'National summary prev'!BJ33</f>
        <v>0</v>
      </c>
      <c r="BK33" s="258">
        <f>'National summary'!BK33-'National summary prev'!BK33</f>
        <v>0</v>
      </c>
      <c r="BL33" s="258">
        <f>'National summary'!BL33-'National summary prev'!BL33</f>
        <v>0</v>
      </c>
      <c r="BM33" s="258">
        <f>'National summary'!BM33-'National summary prev'!BM33</f>
        <v>0</v>
      </c>
      <c r="BN33" s="258">
        <f>'National summary'!BN33-'National summary prev'!BN33</f>
        <v>0</v>
      </c>
      <c r="BO33" s="258">
        <f>'National summary'!BO33-'National summary prev'!BO33</f>
        <v>0</v>
      </c>
      <c r="BP33" s="258">
        <f>'National summary'!BP33-'National summary prev'!BP33</f>
        <v>0</v>
      </c>
      <c r="BQ33" s="258">
        <f>'National summary'!BQ33-'National summary prev'!BQ33</f>
        <v>0</v>
      </c>
      <c r="BR33" s="263">
        <f>'National summary'!BR33-'National summary prev'!BR33</f>
        <v>0</v>
      </c>
    </row>
    <row r="34" spans="1:71" s="32" customFormat="1" x14ac:dyDescent="0.25">
      <c r="A34" s="278" t="s">
        <v>328</v>
      </c>
      <c r="B34" s="255" t="s">
        <v>330</v>
      </c>
      <c r="C34" s="256" t="s">
        <v>126</v>
      </c>
      <c r="D34" s="257"/>
      <c r="E34" s="279">
        <f>'National summary'!E34-'National summary prev'!E34</f>
        <v>32</v>
      </c>
      <c r="F34" s="278">
        <f>'National summary'!F34-'National summary prev'!F34</f>
        <v>0</v>
      </c>
      <c r="G34" s="257">
        <f>'National summary'!G34-'National summary prev'!G34</f>
        <v>0</v>
      </c>
      <c r="H34" s="257">
        <f>'National summary'!H34-'National summary prev'!H34</f>
        <v>0</v>
      </c>
      <c r="I34" s="257">
        <f>'National summary'!I34-'National summary prev'!I34</f>
        <v>0</v>
      </c>
      <c r="J34" s="279">
        <f>'National summary'!J34-'National summary prev'!J34</f>
        <v>0</v>
      </c>
      <c r="K34" s="271">
        <f>'National summary'!K34-'National summary prev'!K34</f>
        <v>0</v>
      </c>
      <c r="L34" s="258">
        <f>'National summary'!L34-'National summary prev'!L34</f>
        <v>0</v>
      </c>
      <c r="M34" s="258">
        <f>'National summary'!M34-'National summary prev'!M34</f>
        <v>0</v>
      </c>
      <c r="N34" s="258">
        <f>'National summary'!N34-'National summary prev'!N34</f>
        <v>0</v>
      </c>
      <c r="O34" s="258">
        <f>'National summary'!O34-'National summary prev'!O34</f>
        <v>0</v>
      </c>
      <c r="P34" s="258">
        <f>'National summary'!P34-'National summary prev'!P34</f>
        <v>0</v>
      </c>
      <c r="Q34" s="258">
        <f>'National summary'!Q34-'National summary prev'!Q34</f>
        <v>0</v>
      </c>
      <c r="R34" s="258">
        <f>'National summary'!R34-'National summary prev'!R34</f>
        <v>0</v>
      </c>
      <c r="S34" s="258">
        <f>'National summary'!S34-'National summary prev'!S34</f>
        <v>0</v>
      </c>
      <c r="T34" s="258">
        <f>'National summary'!T34-'National summary prev'!T34</f>
        <v>0</v>
      </c>
      <c r="U34" s="258">
        <f>'National summary'!U34-'National summary prev'!U34</f>
        <v>0</v>
      </c>
      <c r="V34" s="263">
        <f>'National summary'!V34-'National summary prev'!V34</f>
        <v>0</v>
      </c>
      <c r="W34" s="262">
        <f>'National summary'!W34-'National summary prev'!W34</f>
        <v>0</v>
      </c>
      <c r="X34" s="258">
        <f>'National summary'!X34-'National summary prev'!X34</f>
        <v>0</v>
      </c>
      <c r="Y34" s="258">
        <f>'National summary'!Y34-'National summary prev'!Y34</f>
        <v>0</v>
      </c>
      <c r="Z34" s="258">
        <f>'National summary'!Z34-'National summary prev'!Z34</f>
        <v>0</v>
      </c>
      <c r="AA34" s="258">
        <f>'National summary'!AA34-'National summary prev'!AA34</f>
        <v>0</v>
      </c>
      <c r="AB34" s="258">
        <f>'National summary'!AB34-'National summary prev'!AB34</f>
        <v>0</v>
      </c>
      <c r="AC34" s="258">
        <f>'National summary'!AC34-'National summary prev'!AC34</f>
        <v>0</v>
      </c>
      <c r="AD34" s="258">
        <f>'National summary'!AD34-'National summary prev'!AD34</f>
        <v>0</v>
      </c>
      <c r="AE34" s="258">
        <f>'National summary'!AE34-'National summary prev'!AE34</f>
        <v>0</v>
      </c>
      <c r="AF34" s="258">
        <f>'National summary'!AF34-'National summary prev'!AF34</f>
        <v>0</v>
      </c>
      <c r="AG34" s="258">
        <f>'National summary'!AG34-'National summary prev'!AG34</f>
        <v>0</v>
      </c>
      <c r="AH34" s="263">
        <f>'National summary'!AH34-'National summary prev'!AH34</f>
        <v>0</v>
      </c>
      <c r="AI34" s="262">
        <f>'National summary'!AI34-'National summary prev'!AI34</f>
        <v>0</v>
      </c>
      <c r="AJ34" s="258">
        <f>'National summary'!AJ34-'National summary prev'!AJ34</f>
        <v>0</v>
      </c>
      <c r="AK34" s="258">
        <f>'National summary'!AK34-'National summary prev'!AK34</f>
        <v>0</v>
      </c>
      <c r="AL34" s="258">
        <f>'National summary'!AL34-'National summary prev'!AL34</f>
        <v>0</v>
      </c>
      <c r="AM34" s="258">
        <f>'National summary'!AM34-'National summary prev'!AM34</f>
        <v>0</v>
      </c>
      <c r="AN34" s="258">
        <f>'National summary'!AN34-'National summary prev'!AN34</f>
        <v>0</v>
      </c>
      <c r="AO34" s="258">
        <f>'National summary'!AO34-'National summary prev'!AO34</f>
        <v>0</v>
      </c>
      <c r="AP34" s="258">
        <f>'National summary'!AP34-'National summary prev'!AP34</f>
        <v>0</v>
      </c>
      <c r="AQ34" s="258">
        <f>'National summary'!AQ34-'National summary prev'!AQ34</f>
        <v>0</v>
      </c>
      <c r="AR34" s="258">
        <f>'National summary'!AR34-'National summary prev'!AR34</f>
        <v>0</v>
      </c>
      <c r="AS34" s="258">
        <f>'National summary'!AS34-'National summary prev'!AS34</f>
        <v>0</v>
      </c>
      <c r="AT34" s="263">
        <f>'National summary'!AT34-'National summary prev'!AT34</f>
        <v>0</v>
      </c>
      <c r="AU34" s="262">
        <f>'National summary'!AU34-'National summary prev'!AU34</f>
        <v>0</v>
      </c>
      <c r="AV34" s="258">
        <f>'National summary'!AV34-'National summary prev'!AV34</f>
        <v>0</v>
      </c>
      <c r="AW34" s="258">
        <f>'National summary'!AW34-'National summary prev'!AW34</f>
        <v>0</v>
      </c>
      <c r="AX34" s="258">
        <f>'National summary'!AX34-'National summary prev'!AX34</f>
        <v>0</v>
      </c>
      <c r="AY34" s="258">
        <f>'National summary'!AY34-'National summary prev'!AY34</f>
        <v>0</v>
      </c>
      <c r="AZ34" s="258">
        <f>'National summary'!AZ34-'National summary prev'!AZ34</f>
        <v>0</v>
      </c>
      <c r="BA34" s="258">
        <f>'National summary'!BA34-'National summary prev'!BA34</f>
        <v>0</v>
      </c>
      <c r="BB34" s="258">
        <f>'National summary'!BB34-'National summary prev'!BB34</f>
        <v>0</v>
      </c>
      <c r="BC34" s="258">
        <f>'National summary'!BC34-'National summary prev'!BC34</f>
        <v>0</v>
      </c>
      <c r="BD34" s="258">
        <f>'National summary'!BD34-'National summary prev'!BD34</f>
        <v>0</v>
      </c>
      <c r="BE34" s="258">
        <f>'National summary'!BE34-'National summary prev'!BE34</f>
        <v>0</v>
      </c>
      <c r="BF34" s="263">
        <f>'National summary'!BF34-'National summary prev'!BF34</f>
        <v>0</v>
      </c>
      <c r="BG34" s="262">
        <f>'National summary'!BG34-'National summary prev'!BG34</f>
        <v>0</v>
      </c>
      <c r="BH34" s="258">
        <f>'National summary'!BH34-'National summary prev'!BH34</f>
        <v>0</v>
      </c>
      <c r="BI34" s="258">
        <f>'National summary'!BI34-'National summary prev'!BI34</f>
        <v>0</v>
      </c>
      <c r="BJ34" s="258">
        <f>'National summary'!BJ34-'National summary prev'!BJ34</f>
        <v>0</v>
      </c>
      <c r="BK34" s="258">
        <f>'National summary'!BK34-'National summary prev'!BK34</f>
        <v>0</v>
      </c>
      <c r="BL34" s="258">
        <f>'National summary'!BL34-'National summary prev'!BL34</f>
        <v>0</v>
      </c>
      <c r="BM34" s="258">
        <f>'National summary'!BM34-'National summary prev'!BM34</f>
        <v>0</v>
      </c>
      <c r="BN34" s="258">
        <f>'National summary'!BN34-'National summary prev'!BN34</f>
        <v>0</v>
      </c>
      <c r="BO34" s="258">
        <f>'National summary'!BO34-'National summary prev'!BO34</f>
        <v>0</v>
      </c>
      <c r="BP34" s="258">
        <f>'National summary'!BP34-'National summary prev'!BP34</f>
        <v>0</v>
      </c>
      <c r="BQ34" s="258">
        <f>'National summary'!BQ34-'National summary prev'!BQ34</f>
        <v>0</v>
      </c>
      <c r="BR34" s="263">
        <f>'National summary'!BR34-'National summary prev'!BR34</f>
        <v>0</v>
      </c>
    </row>
    <row r="35" spans="1:71" s="32" customFormat="1" x14ac:dyDescent="0.25">
      <c r="A35" s="278" t="s">
        <v>95</v>
      </c>
      <c r="B35" s="255" t="s">
        <v>96</v>
      </c>
      <c r="C35" s="256" t="s">
        <v>126</v>
      </c>
      <c r="D35" s="257"/>
      <c r="E35" s="279">
        <f>'National summary'!E35-'National summary prev'!E35</f>
        <v>30</v>
      </c>
      <c r="F35" s="278">
        <f>'National summary'!F35-'National summary prev'!F35</f>
        <v>0</v>
      </c>
      <c r="G35" s="257">
        <f>'National summary'!G35-'National summary prev'!G35</f>
        <v>0</v>
      </c>
      <c r="H35" s="257">
        <f>'National summary'!H35-'National summary prev'!H35</f>
        <v>0</v>
      </c>
      <c r="I35" s="257">
        <f>'National summary'!I35-'National summary prev'!I35</f>
        <v>0</v>
      </c>
      <c r="J35" s="279">
        <f>'National summary'!J35-'National summary prev'!J35</f>
        <v>0</v>
      </c>
      <c r="K35" s="271">
        <f>'National summary'!K35-'National summary prev'!K35</f>
        <v>0</v>
      </c>
      <c r="L35" s="258">
        <f>'National summary'!L35-'National summary prev'!L35</f>
        <v>0</v>
      </c>
      <c r="M35" s="258">
        <f>'National summary'!M35-'National summary prev'!M35</f>
        <v>0</v>
      </c>
      <c r="N35" s="258">
        <f>'National summary'!N35-'National summary prev'!N35</f>
        <v>0</v>
      </c>
      <c r="O35" s="258">
        <f>'National summary'!O35-'National summary prev'!O35</f>
        <v>0</v>
      </c>
      <c r="P35" s="258">
        <f>'National summary'!P35-'National summary prev'!P35</f>
        <v>0</v>
      </c>
      <c r="Q35" s="258">
        <f>'National summary'!Q35-'National summary prev'!Q35</f>
        <v>0</v>
      </c>
      <c r="R35" s="258">
        <f>'National summary'!R35-'National summary prev'!R35</f>
        <v>0</v>
      </c>
      <c r="S35" s="258">
        <f>'National summary'!S35-'National summary prev'!S35</f>
        <v>0</v>
      </c>
      <c r="T35" s="258">
        <f>'National summary'!T35-'National summary prev'!T35</f>
        <v>0</v>
      </c>
      <c r="U35" s="258">
        <f>'National summary'!U35-'National summary prev'!U35</f>
        <v>0</v>
      </c>
      <c r="V35" s="263">
        <f>'National summary'!V35-'National summary prev'!V35</f>
        <v>0</v>
      </c>
      <c r="W35" s="262">
        <f>'National summary'!W35-'National summary prev'!W35</f>
        <v>0</v>
      </c>
      <c r="X35" s="258">
        <f>'National summary'!X35-'National summary prev'!X35</f>
        <v>0</v>
      </c>
      <c r="Y35" s="258">
        <f>'National summary'!Y35-'National summary prev'!Y35</f>
        <v>0</v>
      </c>
      <c r="Z35" s="258">
        <f>'National summary'!Z35-'National summary prev'!Z35</f>
        <v>0</v>
      </c>
      <c r="AA35" s="258">
        <f>'National summary'!AA35-'National summary prev'!AA35</f>
        <v>0</v>
      </c>
      <c r="AB35" s="258">
        <f>'National summary'!AB35-'National summary prev'!AB35</f>
        <v>0</v>
      </c>
      <c r="AC35" s="258">
        <f>'National summary'!AC35-'National summary prev'!AC35</f>
        <v>0</v>
      </c>
      <c r="AD35" s="258">
        <f>'National summary'!AD35-'National summary prev'!AD35</f>
        <v>0</v>
      </c>
      <c r="AE35" s="258">
        <f>'National summary'!AE35-'National summary prev'!AE35</f>
        <v>0</v>
      </c>
      <c r="AF35" s="258">
        <f>'National summary'!AF35-'National summary prev'!AF35</f>
        <v>0</v>
      </c>
      <c r="AG35" s="258">
        <f>'National summary'!AG35-'National summary prev'!AG35</f>
        <v>0</v>
      </c>
      <c r="AH35" s="263">
        <f>'National summary'!AH35-'National summary prev'!AH35</f>
        <v>0</v>
      </c>
      <c r="AI35" s="262">
        <f>'National summary'!AI35-'National summary prev'!AI35</f>
        <v>0</v>
      </c>
      <c r="AJ35" s="258">
        <f>'National summary'!AJ35-'National summary prev'!AJ35</f>
        <v>0</v>
      </c>
      <c r="AK35" s="258">
        <f>'National summary'!AK35-'National summary prev'!AK35</f>
        <v>0</v>
      </c>
      <c r="AL35" s="258">
        <f>'National summary'!AL35-'National summary prev'!AL35</f>
        <v>0</v>
      </c>
      <c r="AM35" s="258">
        <f>'National summary'!AM35-'National summary prev'!AM35</f>
        <v>0</v>
      </c>
      <c r="AN35" s="258">
        <f>'National summary'!AN35-'National summary prev'!AN35</f>
        <v>0</v>
      </c>
      <c r="AO35" s="258">
        <f>'National summary'!AO35-'National summary prev'!AO35</f>
        <v>0</v>
      </c>
      <c r="AP35" s="258">
        <f>'National summary'!AP35-'National summary prev'!AP35</f>
        <v>0</v>
      </c>
      <c r="AQ35" s="258">
        <f>'National summary'!AQ35-'National summary prev'!AQ35</f>
        <v>0</v>
      </c>
      <c r="AR35" s="258">
        <f>'National summary'!AR35-'National summary prev'!AR35</f>
        <v>0</v>
      </c>
      <c r="AS35" s="258">
        <f>'National summary'!AS35-'National summary prev'!AS35</f>
        <v>0</v>
      </c>
      <c r="AT35" s="263">
        <f>'National summary'!AT35-'National summary prev'!AT35</f>
        <v>0</v>
      </c>
      <c r="AU35" s="262">
        <f>'National summary'!AU35-'National summary prev'!AU35</f>
        <v>0</v>
      </c>
      <c r="AV35" s="258">
        <f>'National summary'!AV35-'National summary prev'!AV35</f>
        <v>0</v>
      </c>
      <c r="AW35" s="258">
        <f>'National summary'!AW35-'National summary prev'!AW35</f>
        <v>0</v>
      </c>
      <c r="AX35" s="258">
        <f>'National summary'!AX35-'National summary prev'!AX35</f>
        <v>0</v>
      </c>
      <c r="AY35" s="258">
        <f>'National summary'!AY35-'National summary prev'!AY35</f>
        <v>0</v>
      </c>
      <c r="AZ35" s="258">
        <f>'National summary'!AZ35-'National summary prev'!AZ35</f>
        <v>0</v>
      </c>
      <c r="BA35" s="258">
        <f>'National summary'!BA35-'National summary prev'!BA35</f>
        <v>0</v>
      </c>
      <c r="BB35" s="258">
        <f>'National summary'!BB35-'National summary prev'!BB35</f>
        <v>0</v>
      </c>
      <c r="BC35" s="258">
        <f>'National summary'!BC35-'National summary prev'!BC35</f>
        <v>0</v>
      </c>
      <c r="BD35" s="258">
        <f>'National summary'!BD35-'National summary prev'!BD35</f>
        <v>0</v>
      </c>
      <c r="BE35" s="258">
        <f>'National summary'!BE35-'National summary prev'!BE35</f>
        <v>0</v>
      </c>
      <c r="BF35" s="263">
        <f>'National summary'!BF35-'National summary prev'!BF35</f>
        <v>0</v>
      </c>
      <c r="BG35" s="262">
        <f>'National summary'!BG35-'National summary prev'!BG35</f>
        <v>0</v>
      </c>
      <c r="BH35" s="258">
        <f>'National summary'!BH35-'National summary prev'!BH35</f>
        <v>0</v>
      </c>
      <c r="BI35" s="258">
        <f>'National summary'!BI35-'National summary prev'!BI35</f>
        <v>0</v>
      </c>
      <c r="BJ35" s="258">
        <f>'National summary'!BJ35-'National summary prev'!BJ35</f>
        <v>0</v>
      </c>
      <c r="BK35" s="258">
        <f>'National summary'!BK35-'National summary prev'!BK35</f>
        <v>0</v>
      </c>
      <c r="BL35" s="258">
        <f>'National summary'!BL35-'National summary prev'!BL35</f>
        <v>0</v>
      </c>
      <c r="BM35" s="258">
        <f>'National summary'!BM35-'National summary prev'!BM35</f>
        <v>0</v>
      </c>
      <c r="BN35" s="258">
        <f>'National summary'!BN35-'National summary prev'!BN35</f>
        <v>0</v>
      </c>
      <c r="BO35" s="258">
        <f>'National summary'!BO35-'National summary prev'!BO35</f>
        <v>0</v>
      </c>
      <c r="BP35" s="258">
        <f>'National summary'!BP35-'National summary prev'!BP35</f>
        <v>0</v>
      </c>
      <c r="BQ35" s="258">
        <f>'National summary'!BQ35-'National summary prev'!BQ35</f>
        <v>0</v>
      </c>
      <c r="BR35" s="263">
        <f>'National summary'!BR35-'National summary prev'!BR35</f>
        <v>0</v>
      </c>
    </row>
    <row r="36" spans="1:71" s="32" customFormat="1" x14ac:dyDescent="0.25">
      <c r="A36" s="278" t="s">
        <v>92</v>
      </c>
      <c r="B36" s="255" t="s">
        <v>93</v>
      </c>
      <c r="C36" s="256" t="s">
        <v>126</v>
      </c>
      <c r="D36" s="257"/>
      <c r="E36" s="279">
        <f>'National summary'!E36-'National summary prev'!E36</f>
        <v>28</v>
      </c>
      <c r="F36" s="278">
        <f>'National summary'!F36-'National summary prev'!F36</f>
        <v>0</v>
      </c>
      <c r="G36" s="257">
        <f>'National summary'!G36-'National summary prev'!G36</f>
        <v>0</v>
      </c>
      <c r="H36" s="257">
        <f>'National summary'!H36-'National summary prev'!H36</f>
        <v>0</v>
      </c>
      <c r="I36" s="257">
        <f>'National summary'!I36-'National summary prev'!I36</f>
        <v>0</v>
      </c>
      <c r="J36" s="279">
        <f>'National summary'!J36-'National summary prev'!J36</f>
        <v>0</v>
      </c>
      <c r="K36" s="271">
        <f>'National summary'!K36-'National summary prev'!K36</f>
        <v>0</v>
      </c>
      <c r="L36" s="258">
        <f>'National summary'!L36-'National summary prev'!L36</f>
        <v>0</v>
      </c>
      <c r="M36" s="258">
        <f>'National summary'!M36-'National summary prev'!M36</f>
        <v>0</v>
      </c>
      <c r="N36" s="258">
        <f>'National summary'!N36-'National summary prev'!N36</f>
        <v>0</v>
      </c>
      <c r="O36" s="258">
        <f>'National summary'!O36-'National summary prev'!O36</f>
        <v>0</v>
      </c>
      <c r="P36" s="258">
        <f>'National summary'!P36-'National summary prev'!P36</f>
        <v>0</v>
      </c>
      <c r="Q36" s="258">
        <f>'National summary'!Q36-'National summary prev'!Q36</f>
        <v>0</v>
      </c>
      <c r="R36" s="258">
        <f>'National summary'!R36-'National summary prev'!R36</f>
        <v>0</v>
      </c>
      <c r="S36" s="258">
        <f>'National summary'!S36-'National summary prev'!S36</f>
        <v>0</v>
      </c>
      <c r="T36" s="258">
        <f>'National summary'!T36-'National summary prev'!T36</f>
        <v>0</v>
      </c>
      <c r="U36" s="258">
        <f>'National summary'!U36-'National summary prev'!U36</f>
        <v>0</v>
      </c>
      <c r="V36" s="263">
        <f>'National summary'!V36-'National summary prev'!V36</f>
        <v>0</v>
      </c>
      <c r="W36" s="262">
        <f>'National summary'!W36-'National summary prev'!W36</f>
        <v>0</v>
      </c>
      <c r="X36" s="258">
        <f>'National summary'!X36-'National summary prev'!X36</f>
        <v>0</v>
      </c>
      <c r="Y36" s="258">
        <f>'National summary'!Y36-'National summary prev'!Y36</f>
        <v>0</v>
      </c>
      <c r="Z36" s="258">
        <f>'National summary'!Z36-'National summary prev'!Z36</f>
        <v>0</v>
      </c>
      <c r="AA36" s="258">
        <f>'National summary'!AA36-'National summary prev'!AA36</f>
        <v>0</v>
      </c>
      <c r="AB36" s="258">
        <f>'National summary'!AB36-'National summary prev'!AB36</f>
        <v>0</v>
      </c>
      <c r="AC36" s="258">
        <f>'National summary'!AC36-'National summary prev'!AC36</f>
        <v>0</v>
      </c>
      <c r="AD36" s="258">
        <f>'National summary'!AD36-'National summary prev'!AD36</f>
        <v>0</v>
      </c>
      <c r="AE36" s="258">
        <f>'National summary'!AE36-'National summary prev'!AE36</f>
        <v>0</v>
      </c>
      <c r="AF36" s="258">
        <f>'National summary'!AF36-'National summary prev'!AF36</f>
        <v>0</v>
      </c>
      <c r="AG36" s="258">
        <f>'National summary'!AG36-'National summary prev'!AG36</f>
        <v>0</v>
      </c>
      <c r="AH36" s="263">
        <f>'National summary'!AH36-'National summary prev'!AH36</f>
        <v>0</v>
      </c>
      <c r="AI36" s="262">
        <f>'National summary'!AI36-'National summary prev'!AI36</f>
        <v>0</v>
      </c>
      <c r="AJ36" s="258">
        <f>'National summary'!AJ36-'National summary prev'!AJ36</f>
        <v>0</v>
      </c>
      <c r="AK36" s="258">
        <f>'National summary'!AK36-'National summary prev'!AK36</f>
        <v>0</v>
      </c>
      <c r="AL36" s="258">
        <f>'National summary'!AL36-'National summary prev'!AL36</f>
        <v>0</v>
      </c>
      <c r="AM36" s="258">
        <f>'National summary'!AM36-'National summary prev'!AM36</f>
        <v>0</v>
      </c>
      <c r="AN36" s="258">
        <f>'National summary'!AN36-'National summary prev'!AN36</f>
        <v>0</v>
      </c>
      <c r="AO36" s="258">
        <f>'National summary'!AO36-'National summary prev'!AO36</f>
        <v>0</v>
      </c>
      <c r="AP36" s="258">
        <f>'National summary'!AP36-'National summary prev'!AP36</f>
        <v>0</v>
      </c>
      <c r="AQ36" s="258">
        <f>'National summary'!AQ36-'National summary prev'!AQ36</f>
        <v>0</v>
      </c>
      <c r="AR36" s="258">
        <f>'National summary'!AR36-'National summary prev'!AR36</f>
        <v>0</v>
      </c>
      <c r="AS36" s="258">
        <f>'National summary'!AS36-'National summary prev'!AS36</f>
        <v>0</v>
      </c>
      <c r="AT36" s="263">
        <f>'National summary'!AT36-'National summary prev'!AT36</f>
        <v>0</v>
      </c>
      <c r="AU36" s="262">
        <f>'National summary'!AU36-'National summary prev'!AU36</f>
        <v>0</v>
      </c>
      <c r="AV36" s="258">
        <f>'National summary'!AV36-'National summary prev'!AV36</f>
        <v>0</v>
      </c>
      <c r="AW36" s="258">
        <f>'National summary'!AW36-'National summary prev'!AW36</f>
        <v>0</v>
      </c>
      <c r="AX36" s="258">
        <f>'National summary'!AX36-'National summary prev'!AX36</f>
        <v>0</v>
      </c>
      <c r="AY36" s="258">
        <f>'National summary'!AY36-'National summary prev'!AY36</f>
        <v>0</v>
      </c>
      <c r="AZ36" s="258">
        <f>'National summary'!AZ36-'National summary prev'!AZ36</f>
        <v>0</v>
      </c>
      <c r="BA36" s="258">
        <f>'National summary'!BA36-'National summary prev'!BA36</f>
        <v>0</v>
      </c>
      <c r="BB36" s="258">
        <f>'National summary'!BB36-'National summary prev'!BB36</f>
        <v>0</v>
      </c>
      <c r="BC36" s="258">
        <f>'National summary'!BC36-'National summary prev'!BC36</f>
        <v>0</v>
      </c>
      <c r="BD36" s="258">
        <f>'National summary'!BD36-'National summary prev'!BD36</f>
        <v>0</v>
      </c>
      <c r="BE36" s="258">
        <f>'National summary'!BE36-'National summary prev'!BE36</f>
        <v>0</v>
      </c>
      <c r="BF36" s="263">
        <f>'National summary'!BF36-'National summary prev'!BF36</f>
        <v>0</v>
      </c>
      <c r="BG36" s="262">
        <f>'National summary'!BG36-'National summary prev'!BG36</f>
        <v>0</v>
      </c>
      <c r="BH36" s="258">
        <f>'National summary'!BH36-'National summary prev'!BH36</f>
        <v>0</v>
      </c>
      <c r="BI36" s="258">
        <f>'National summary'!BI36-'National summary prev'!BI36</f>
        <v>0</v>
      </c>
      <c r="BJ36" s="258">
        <f>'National summary'!BJ36-'National summary prev'!BJ36</f>
        <v>0</v>
      </c>
      <c r="BK36" s="258">
        <f>'National summary'!BK36-'National summary prev'!BK36</f>
        <v>0</v>
      </c>
      <c r="BL36" s="258">
        <f>'National summary'!BL36-'National summary prev'!BL36</f>
        <v>0</v>
      </c>
      <c r="BM36" s="258">
        <f>'National summary'!BM36-'National summary prev'!BM36</f>
        <v>0</v>
      </c>
      <c r="BN36" s="258">
        <f>'National summary'!BN36-'National summary prev'!BN36</f>
        <v>0</v>
      </c>
      <c r="BO36" s="258">
        <f>'National summary'!BO36-'National summary prev'!BO36</f>
        <v>0</v>
      </c>
      <c r="BP36" s="258">
        <f>'National summary'!BP36-'National summary prev'!BP36</f>
        <v>0</v>
      </c>
      <c r="BQ36" s="258">
        <f>'National summary'!BQ36-'National summary prev'!BQ36</f>
        <v>0</v>
      </c>
      <c r="BR36" s="263">
        <f>'National summary'!BR36-'National summary prev'!BR36</f>
        <v>0</v>
      </c>
    </row>
    <row r="37" spans="1:71" s="34" customFormat="1" x14ac:dyDescent="0.25">
      <c r="A37" s="278" t="s">
        <v>98</v>
      </c>
      <c r="B37" s="255" t="s">
        <v>99</v>
      </c>
      <c r="C37" s="256" t="s">
        <v>126</v>
      </c>
      <c r="D37" s="257"/>
      <c r="E37" s="279">
        <f>'National summary'!E37-'National summary prev'!E37</f>
        <v>26</v>
      </c>
      <c r="F37" s="278">
        <f>'National summary'!F37-'National summary prev'!F37</f>
        <v>0</v>
      </c>
      <c r="G37" s="257">
        <f>'National summary'!G37-'National summary prev'!G37</f>
        <v>0</v>
      </c>
      <c r="H37" s="257">
        <f>'National summary'!H37-'National summary prev'!H37</f>
        <v>0</v>
      </c>
      <c r="I37" s="257">
        <f>'National summary'!I37-'National summary prev'!I37</f>
        <v>0</v>
      </c>
      <c r="J37" s="279">
        <f>'National summary'!J37-'National summary prev'!J37</f>
        <v>0</v>
      </c>
      <c r="K37" s="271">
        <f>'National summary'!K37-'National summary prev'!K37</f>
        <v>0</v>
      </c>
      <c r="L37" s="258">
        <f>'National summary'!L37-'National summary prev'!L37</f>
        <v>0</v>
      </c>
      <c r="M37" s="258">
        <f>'National summary'!M37-'National summary prev'!M37</f>
        <v>0</v>
      </c>
      <c r="N37" s="258">
        <f>'National summary'!N37-'National summary prev'!N37</f>
        <v>0</v>
      </c>
      <c r="O37" s="258">
        <f>'National summary'!O37-'National summary prev'!O37</f>
        <v>0</v>
      </c>
      <c r="P37" s="258">
        <f>'National summary'!P37-'National summary prev'!P37</f>
        <v>0</v>
      </c>
      <c r="Q37" s="258">
        <f>'National summary'!Q37-'National summary prev'!Q37</f>
        <v>0</v>
      </c>
      <c r="R37" s="258">
        <f>'National summary'!R37-'National summary prev'!R37</f>
        <v>0</v>
      </c>
      <c r="S37" s="258">
        <f>'National summary'!S37-'National summary prev'!S37</f>
        <v>0</v>
      </c>
      <c r="T37" s="258">
        <f>'National summary'!T37-'National summary prev'!T37</f>
        <v>0</v>
      </c>
      <c r="U37" s="258">
        <f>'National summary'!U37-'National summary prev'!U37</f>
        <v>0</v>
      </c>
      <c r="V37" s="263">
        <f>'National summary'!V37-'National summary prev'!V37</f>
        <v>0</v>
      </c>
      <c r="W37" s="262">
        <f>'National summary'!W37-'National summary prev'!W37</f>
        <v>0</v>
      </c>
      <c r="X37" s="258">
        <f>'National summary'!X37-'National summary prev'!X37</f>
        <v>0</v>
      </c>
      <c r="Y37" s="258">
        <f>'National summary'!Y37-'National summary prev'!Y37</f>
        <v>0</v>
      </c>
      <c r="Z37" s="258">
        <f>'National summary'!Z37-'National summary prev'!Z37</f>
        <v>0</v>
      </c>
      <c r="AA37" s="258">
        <f>'National summary'!AA37-'National summary prev'!AA37</f>
        <v>0</v>
      </c>
      <c r="AB37" s="258">
        <f>'National summary'!AB37-'National summary prev'!AB37</f>
        <v>0</v>
      </c>
      <c r="AC37" s="258">
        <f>'National summary'!AC37-'National summary prev'!AC37</f>
        <v>0</v>
      </c>
      <c r="AD37" s="258">
        <f>'National summary'!AD37-'National summary prev'!AD37</f>
        <v>0</v>
      </c>
      <c r="AE37" s="258">
        <f>'National summary'!AE37-'National summary prev'!AE37</f>
        <v>0</v>
      </c>
      <c r="AF37" s="258">
        <f>'National summary'!AF37-'National summary prev'!AF37</f>
        <v>0</v>
      </c>
      <c r="AG37" s="258">
        <f>'National summary'!AG37-'National summary prev'!AG37</f>
        <v>0</v>
      </c>
      <c r="AH37" s="263">
        <f>'National summary'!AH37-'National summary prev'!AH37</f>
        <v>0</v>
      </c>
      <c r="AI37" s="262">
        <f>'National summary'!AI37-'National summary prev'!AI37</f>
        <v>0</v>
      </c>
      <c r="AJ37" s="258">
        <f>'National summary'!AJ37-'National summary prev'!AJ37</f>
        <v>0</v>
      </c>
      <c r="AK37" s="258">
        <f>'National summary'!AK37-'National summary prev'!AK37</f>
        <v>0</v>
      </c>
      <c r="AL37" s="258">
        <f>'National summary'!AL37-'National summary prev'!AL37</f>
        <v>0</v>
      </c>
      <c r="AM37" s="258">
        <f>'National summary'!AM37-'National summary prev'!AM37</f>
        <v>0</v>
      </c>
      <c r="AN37" s="258">
        <f>'National summary'!AN37-'National summary prev'!AN37</f>
        <v>0</v>
      </c>
      <c r="AO37" s="258">
        <f>'National summary'!AO37-'National summary prev'!AO37</f>
        <v>0</v>
      </c>
      <c r="AP37" s="258">
        <f>'National summary'!AP37-'National summary prev'!AP37</f>
        <v>0</v>
      </c>
      <c r="AQ37" s="258">
        <f>'National summary'!AQ37-'National summary prev'!AQ37</f>
        <v>0</v>
      </c>
      <c r="AR37" s="258">
        <f>'National summary'!AR37-'National summary prev'!AR37</f>
        <v>0</v>
      </c>
      <c r="AS37" s="258">
        <f>'National summary'!AS37-'National summary prev'!AS37</f>
        <v>0</v>
      </c>
      <c r="AT37" s="263">
        <f>'National summary'!AT37-'National summary prev'!AT37</f>
        <v>0</v>
      </c>
      <c r="AU37" s="262">
        <f>'National summary'!AU37-'National summary prev'!AU37</f>
        <v>0</v>
      </c>
      <c r="AV37" s="258">
        <f>'National summary'!AV37-'National summary prev'!AV37</f>
        <v>0</v>
      </c>
      <c r="AW37" s="258">
        <f>'National summary'!AW37-'National summary prev'!AW37</f>
        <v>0</v>
      </c>
      <c r="AX37" s="258">
        <f>'National summary'!AX37-'National summary prev'!AX37</f>
        <v>0</v>
      </c>
      <c r="AY37" s="258">
        <f>'National summary'!AY37-'National summary prev'!AY37</f>
        <v>0</v>
      </c>
      <c r="AZ37" s="258">
        <f>'National summary'!AZ37-'National summary prev'!AZ37</f>
        <v>0</v>
      </c>
      <c r="BA37" s="258">
        <f>'National summary'!BA37-'National summary prev'!BA37</f>
        <v>0</v>
      </c>
      <c r="BB37" s="258">
        <f>'National summary'!BB37-'National summary prev'!BB37</f>
        <v>0</v>
      </c>
      <c r="BC37" s="258">
        <f>'National summary'!BC37-'National summary prev'!BC37</f>
        <v>0</v>
      </c>
      <c r="BD37" s="258">
        <f>'National summary'!BD37-'National summary prev'!BD37</f>
        <v>0</v>
      </c>
      <c r="BE37" s="258">
        <f>'National summary'!BE37-'National summary prev'!BE37</f>
        <v>0</v>
      </c>
      <c r="BF37" s="263">
        <f>'National summary'!BF37-'National summary prev'!BF37</f>
        <v>0</v>
      </c>
      <c r="BG37" s="262">
        <f>'National summary'!BG37-'National summary prev'!BG37</f>
        <v>0</v>
      </c>
      <c r="BH37" s="258">
        <f>'National summary'!BH37-'National summary prev'!BH37</f>
        <v>0</v>
      </c>
      <c r="BI37" s="258">
        <f>'National summary'!BI37-'National summary prev'!BI37</f>
        <v>0</v>
      </c>
      <c r="BJ37" s="258">
        <f>'National summary'!BJ37-'National summary prev'!BJ37</f>
        <v>0</v>
      </c>
      <c r="BK37" s="258">
        <f>'National summary'!BK37-'National summary prev'!BK37</f>
        <v>0</v>
      </c>
      <c r="BL37" s="258">
        <f>'National summary'!BL37-'National summary prev'!BL37</f>
        <v>0</v>
      </c>
      <c r="BM37" s="258">
        <f>'National summary'!BM37-'National summary prev'!BM37</f>
        <v>0</v>
      </c>
      <c r="BN37" s="258">
        <f>'National summary'!BN37-'National summary prev'!BN37</f>
        <v>0</v>
      </c>
      <c r="BO37" s="258">
        <f>'National summary'!BO37-'National summary prev'!BO37</f>
        <v>0</v>
      </c>
      <c r="BP37" s="258">
        <f>'National summary'!BP37-'National summary prev'!BP37</f>
        <v>0</v>
      </c>
      <c r="BQ37" s="258">
        <f>'National summary'!BQ37-'National summary prev'!BQ37</f>
        <v>0</v>
      </c>
      <c r="BR37" s="263">
        <f>'National summary'!BR37-'National summary prev'!BR37</f>
        <v>0</v>
      </c>
      <c r="BS37" s="32"/>
    </row>
    <row r="38" spans="1:71" s="34" customFormat="1" x14ac:dyDescent="0.25">
      <c r="A38" s="278" t="s">
        <v>100</v>
      </c>
      <c r="B38" s="255" t="s">
        <v>101</v>
      </c>
      <c r="C38" s="256" t="s">
        <v>126</v>
      </c>
      <c r="D38" s="257"/>
      <c r="E38" s="279">
        <f>'National summary'!E38-'National summary prev'!E38</f>
        <v>24</v>
      </c>
      <c r="F38" s="278">
        <f>'National summary'!F38-'National summary prev'!F38</f>
        <v>0</v>
      </c>
      <c r="G38" s="257">
        <f>'National summary'!G38-'National summary prev'!G38</f>
        <v>0</v>
      </c>
      <c r="H38" s="257">
        <f>'National summary'!H38-'National summary prev'!H38</f>
        <v>0</v>
      </c>
      <c r="I38" s="257">
        <f>'National summary'!I38-'National summary prev'!I38</f>
        <v>0</v>
      </c>
      <c r="J38" s="279">
        <f>'National summary'!J38-'National summary prev'!J38</f>
        <v>0</v>
      </c>
      <c r="K38" s="271">
        <f>'National summary'!K38-'National summary prev'!K38</f>
        <v>0</v>
      </c>
      <c r="L38" s="258">
        <f>'National summary'!L38-'National summary prev'!L38</f>
        <v>0</v>
      </c>
      <c r="M38" s="258">
        <f>'National summary'!M38-'National summary prev'!M38</f>
        <v>0</v>
      </c>
      <c r="N38" s="258">
        <f>'National summary'!N38-'National summary prev'!N38</f>
        <v>0</v>
      </c>
      <c r="O38" s="258">
        <f>'National summary'!O38-'National summary prev'!O38</f>
        <v>0</v>
      </c>
      <c r="P38" s="258">
        <f>'National summary'!P38-'National summary prev'!P38</f>
        <v>0</v>
      </c>
      <c r="Q38" s="258">
        <f>'National summary'!Q38-'National summary prev'!Q38</f>
        <v>0</v>
      </c>
      <c r="R38" s="258">
        <f>'National summary'!R38-'National summary prev'!R38</f>
        <v>0</v>
      </c>
      <c r="S38" s="258">
        <f>'National summary'!S38-'National summary prev'!S38</f>
        <v>0</v>
      </c>
      <c r="T38" s="258">
        <f>'National summary'!T38-'National summary prev'!T38</f>
        <v>0</v>
      </c>
      <c r="U38" s="258">
        <f>'National summary'!U38-'National summary prev'!U38</f>
        <v>0</v>
      </c>
      <c r="V38" s="263">
        <f>'National summary'!V38-'National summary prev'!V38</f>
        <v>0</v>
      </c>
      <c r="W38" s="262">
        <f>'National summary'!W38-'National summary prev'!W38</f>
        <v>0</v>
      </c>
      <c r="X38" s="258">
        <f>'National summary'!X38-'National summary prev'!X38</f>
        <v>0</v>
      </c>
      <c r="Y38" s="258">
        <f>'National summary'!Y38-'National summary prev'!Y38</f>
        <v>0</v>
      </c>
      <c r="Z38" s="258">
        <f>'National summary'!Z38-'National summary prev'!Z38</f>
        <v>0</v>
      </c>
      <c r="AA38" s="258">
        <f>'National summary'!AA38-'National summary prev'!AA38</f>
        <v>0</v>
      </c>
      <c r="AB38" s="258">
        <f>'National summary'!AB38-'National summary prev'!AB38</f>
        <v>0</v>
      </c>
      <c r="AC38" s="258">
        <f>'National summary'!AC38-'National summary prev'!AC38</f>
        <v>0</v>
      </c>
      <c r="AD38" s="258">
        <f>'National summary'!AD38-'National summary prev'!AD38</f>
        <v>0</v>
      </c>
      <c r="AE38" s="258">
        <f>'National summary'!AE38-'National summary prev'!AE38</f>
        <v>0</v>
      </c>
      <c r="AF38" s="258">
        <f>'National summary'!AF38-'National summary prev'!AF38</f>
        <v>0</v>
      </c>
      <c r="AG38" s="258">
        <f>'National summary'!AG38-'National summary prev'!AG38</f>
        <v>0</v>
      </c>
      <c r="AH38" s="263">
        <f>'National summary'!AH38-'National summary prev'!AH38</f>
        <v>0</v>
      </c>
      <c r="AI38" s="262">
        <f>'National summary'!AI38-'National summary prev'!AI38</f>
        <v>0</v>
      </c>
      <c r="AJ38" s="258">
        <f>'National summary'!AJ38-'National summary prev'!AJ38</f>
        <v>0</v>
      </c>
      <c r="AK38" s="258">
        <f>'National summary'!AK38-'National summary prev'!AK38</f>
        <v>0</v>
      </c>
      <c r="AL38" s="258">
        <f>'National summary'!AL38-'National summary prev'!AL38</f>
        <v>0</v>
      </c>
      <c r="AM38" s="258">
        <f>'National summary'!AM38-'National summary prev'!AM38</f>
        <v>0</v>
      </c>
      <c r="AN38" s="258">
        <f>'National summary'!AN38-'National summary prev'!AN38</f>
        <v>0</v>
      </c>
      <c r="AO38" s="258">
        <f>'National summary'!AO38-'National summary prev'!AO38</f>
        <v>0</v>
      </c>
      <c r="AP38" s="258">
        <f>'National summary'!AP38-'National summary prev'!AP38</f>
        <v>0</v>
      </c>
      <c r="AQ38" s="258">
        <f>'National summary'!AQ38-'National summary prev'!AQ38</f>
        <v>0</v>
      </c>
      <c r="AR38" s="258">
        <f>'National summary'!AR38-'National summary prev'!AR38</f>
        <v>0</v>
      </c>
      <c r="AS38" s="258">
        <f>'National summary'!AS38-'National summary prev'!AS38</f>
        <v>0</v>
      </c>
      <c r="AT38" s="263">
        <f>'National summary'!AT38-'National summary prev'!AT38</f>
        <v>0</v>
      </c>
      <c r="AU38" s="262">
        <f>'National summary'!AU38-'National summary prev'!AU38</f>
        <v>0</v>
      </c>
      <c r="AV38" s="258">
        <f>'National summary'!AV38-'National summary prev'!AV38</f>
        <v>0</v>
      </c>
      <c r="AW38" s="258">
        <f>'National summary'!AW38-'National summary prev'!AW38</f>
        <v>0</v>
      </c>
      <c r="AX38" s="258">
        <f>'National summary'!AX38-'National summary prev'!AX38</f>
        <v>0</v>
      </c>
      <c r="AY38" s="258">
        <f>'National summary'!AY38-'National summary prev'!AY38</f>
        <v>0</v>
      </c>
      <c r="AZ38" s="258">
        <f>'National summary'!AZ38-'National summary prev'!AZ38</f>
        <v>0</v>
      </c>
      <c r="BA38" s="258">
        <f>'National summary'!BA38-'National summary prev'!BA38</f>
        <v>0</v>
      </c>
      <c r="BB38" s="258">
        <f>'National summary'!BB38-'National summary prev'!BB38</f>
        <v>0</v>
      </c>
      <c r="BC38" s="258">
        <f>'National summary'!BC38-'National summary prev'!BC38</f>
        <v>0</v>
      </c>
      <c r="BD38" s="258">
        <f>'National summary'!BD38-'National summary prev'!BD38</f>
        <v>0</v>
      </c>
      <c r="BE38" s="258">
        <f>'National summary'!BE38-'National summary prev'!BE38</f>
        <v>0</v>
      </c>
      <c r="BF38" s="263">
        <f>'National summary'!BF38-'National summary prev'!BF38</f>
        <v>0</v>
      </c>
      <c r="BG38" s="262">
        <f>'National summary'!BG38-'National summary prev'!BG38</f>
        <v>0</v>
      </c>
      <c r="BH38" s="258">
        <f>'National summary'!BH38-'National summary prev'!BH38</f>
        <v>0</v>
      </c>
      <c r="BI38" s="258">
        <f>'National summary'!BI38-'National summary prev'!BI38</f>
        <v>0</v>
      </c>
      <c r="BJ38" s="258">
        <f>'National summary'!BJ38-'National summary prev'!BJ38</f>
        <v>0</v>
      </c>
      <c r="BK38" s="258">
        <f>'National summary'!BK38-'National summary prev'!BK38</f>
        <v>0</v>
      </c>
      <c r="BL38" s="258">
        <f>'National summary'!BL38-'National summary prev'!BL38</f>
        <v>0</v>
      </c>
      <c r="BM38" s="258">
        <f>'National summary'!BM38-'National summary prev'!BM38</f>
        <v>0</v>
      </c>
      <c r="BN38" s="258">
        <f>'National summary'!BN38-'National summary prev'!BN38</f>
        <v>0</v>
      </c>
      <c r="BO38" s="258">
        <f>'National summary'!BO38-'National summary prev'!BO38</f>
        <v>0</v>
      </c>
      <c r="BP38" s="258">
        <f>'National summary'!BP38-'National summary prev'!BP38</f>
        <v>0</v>
      </c>
      <c r="BQ38" s="258">
        <f>'National summary'!BQ38-'National summary prev'!BQ38</f>
        <v>0</v>
      </c>
      <c r="BR38" s="263">
        <f>'National summary'!BR38-'National summary prev'!BR38</f>
        <v>0</v>
      </c>
      <c r="BS38" s="32"/>
    </row>
    <row r="39" spans="1:71" s="34" customFormat="1" x14ac:dyDescent="0.25">
      <c r="A39" s="278" t="s">
        <v>102</v>
      </c>
      <c r="B39" s="255" t="s">
        <v>103</v>
      </c>
      <c r="C39" s="256" t="s">
        <v>126</v>
      </c>
      <c r="D39" s="257"/>
      <c r="E39" s="279">
        <f>'National summary'!E39-'National summary prev'!E39</f>
        <v>22</v>
      </c>
      <c r="F39" s="278">
        <f>'National summary'!F39-'National summary prev'!F39</f>
        <v>0</v>
      </c>
      <c r="G39" s="257">
        <f>'National summary'!G39-'National summary prev'!G39</f>
        <v>0</v>
      </c>
      <c r="H39" s="257">
        <f>'National summary'!H39-'National summary prev'!H39</f>
        <v>0</v>
      </c>
      <c r="I39" s="257">
        <f>'National summary'!I39-'National summary prev'!I39</f>
        <v>0</v>
      </c>
      <c r="J39" s="279">
        <f>'National summary'!J39-'National summary prev'!J39</f>
        <v>0</v>
      </c>
      <c r="K39" s="271">
        <f>'National summary'!K39-'National summary prev'!K39</f>
        <v>0</v>
      </c>
      <c r="L39" s="258">
        <f>'National summary'!L39-'National summary prev'!L39</f>
        <v>0</v>
      </c>
      <c r="M39" s="258">
        <f>'National summary'!M39-'National summary prev'!M39</f>
        <v>0</v>
      </c>
      <c r="N39" s="258">
        <f>'National summary'!N39-'National summary prev'!N39</f>
        <v>0</v>
      </c>
      <c r="O39" s="258">
        <f>'National summary'!O39-'National summary prev'!O39</f>
        <v>0</v>
      </c>
      <c r="P39" s="258">
        <f>'National summary'!P39-'National summary prev'!P39</f>
        <v>0</v>
      </c>
      <c r="Q39" s="258">
        <f>'National summary'!Q39-'National summary prev'!Q39</f>
        <v>0</v>
      </c>
      <c r="R39" s="258">
        <f>'National summary'!R39-'National summary prev'!R39</f>
        <v>0</v>
      </c>
      <c r="S39" s="258">
        <f>'National summary'!S39-'National summary prev'!S39</f>
        <v>0</v>
      </c>
      <c r="T39" s="258">
        <f>'National summary'!T39-'National summary prev'!T39</f>
        <v>0</v>
      </c>
      <c r="U39" s="258">
        <f>'National summary'!U39-'National summary prev'!U39</f>
        <v>0</v>
      </c>
      <c r="V39" s="263">
        <f>'National summary'!V39-'National summary prev'!V39</f>
        <v>0</v>
      </c>
      <c r="W39" s="262">
        <f>'National summary'!W39-'National summary prev'!W39</f>
        <v>0</v>
      </c>
      <c r="X39" s="258">
        <f>'National summary'!X39-'National summary prev'!X39</f>
        <v>0</v>
      </c>
      <c r="Y39" s="258">
        <f>'National summary'!Y39-'National summary prev'!Y39</f>
        <v>0</v>
      </c>
      <c r="Z39" s="258">
        <f>'National summary'!Z39-'National summary prev'!Z39</f>
        <v>0</v>
      </c>
      <c r="AA39" s="258">
        <f>'National summary'!AA39-'National summary prev'!AA39</f>
        <v>0</v>
      </c>
      <c r="AB39" s="258">
        <f>'National summary'!AB39-'National summary prev'!AB39</f>
        <v>0</v>
      </c>
      <c r="AC39" s="258">
        <f>'National summary'!AC39-'National summary prev'!AC39</f>
        <v>0</v>
      </c>
      <c r="AD39" s="258">
        <f>'National summary'!AD39-'National summary prev'!AD39</f>
        <v>0</v>
      </c>
      <c r="AE39" s="258">
        <f>'National summary'!AE39-'National summary prev'!AE39</f>
        <v>0</v>
      </c>
      <c r="AF39" s="258">
        <f>'National summary'!AF39-'National summary prev'!AF39</f>
        <v>0</v>
      </c>
      <c r="AG39" s="258">
        <f>'National summary'!AG39-'National summary prev'!AG39</f>
        <v>0</v>
      </c>
      <c r="AH39" s="263">
        <f>'National summary'!AH39-'National summary prev'!AH39</f>
        <v>0</v>
      </c>
      <c r="AI39" s="262">
        <f>'National summary'!AI39-'National summary prev'!AI39</f>
        <v>0</v>
      </c>
      <c r="AJ39" s="258">
        <f>'National summary'!AJ39-'National summary prev'!AJ39</f>
        <v>0</v>
      </c>
      <c r="AK39" s="258">
        <f>'National summary'!AK39-'National summary prev'!AK39</f>
        <v>0</v>
      </c>
      <c r="AL39" s="258">
        <f>'National summary'!AL39-'National summary prev'!AL39</f>
        <v>0</v>
      </c>
      <c r="AM39" s="258">
        <f>'National summary'!AM39-'National summary prev'!AM39</f>
        <v>0</v>
      </c>
      <c r="AN39" s="258">
        <f>'National summary'!AN39-'National summary prev'!AN39</f>
        <v>0</v>
      </c>
      <c r="AO39" s="258">
        <f>'National summary'!AO39-'National summary prev'!AO39</f>
        <v>0</v>
      </c>
      <c r="AP39" s="258">
        <f>'National summary'!AP39-'National summary prev'!AP39</f>
        <v>0</v>
      </c>
      <c r="AQ39" s="258">
        <f>'National summary'!AQ39-'National summary prev'!AQ39</f>
        <v>0</v>
      </c>
      <c r="AR39" s="258">
        <f>'National summary'!AR39-'National summary prev'!AR39</f>
        <v>0</v>
      </c>
      <c r="AS39" s="258">
        <f>'National summary'!AS39-'National summary prev'!AS39</f>
        <v>0</v>
      </c>
      <c r="AT39" s="263">
        <f>'National summary'!AT39-'National summary prev'!AT39</f>
        <v>0</v>
      </c>
      <c r="AU39" s="262">
        <f>'National summary'!AU39-'National summary prev'!AU39</f>
        <v>0</v>
      </c>
      <c r="AV39" s="258">
        <f>'National summary'!AV39-'National summary prev'!AV39</f>
        <v>0</v>
      </c>
      <c r="AW39" s="258">
        <f>'National summary'!AW39-'National summary prev'!AW39</f>
        <v>0</v>
      </c>
      <c r="AX39" s="258">
        <f>'National summary'!AX39-'National summary prev'!AX39</f>
        <v>0</v>
      </c>
      <c r="AY39" s="258">
        <f>'National summary'!AY39-'National summary prev'!AY39</f>
        <v>0</v>
      </c>
      <c r="AZ39" s="258">
        <f>'National summary'!AZ39-'National summary prev'!AZ39</f>
        <v>0</v>
      </c>
      <c r="BA39" s="258">
        <f>'National summary'!BA39-'National summary prev'!BA39</f>
        <v>0</v>
      </c>
      <c r="BB39" s="258">
        <f>'National summary'!BB39-'National summary prev'!BB39</f>
        <v>0</v>
      </c>
      <c r="BC39" s="258">
        <f>'National summary'!BC39-'National summary prev'!BC39</f>
        <v>0</v>
      </c>
      <c r="BD39" s="258">
        <f>'National summary'!BD39-'National summary prev'!BD39</f>
        <v>0</v>
      </c>
      <c r="BE39" s="258">
        <f>'National summary'!BE39-'National summary prev'!BE39</f>
        <v>0</v>
      </c>
      <c r="BF39" s="263">
        <f>'National summary'!BF39-'National summary prev'!BF39</f>
        <v>0</v>
      </c>
      <c r="BG39" s="262">
        <f>'National summary'!BG39-'National summary prev'!BG39</f>
        <v>0</v>
      </c>
      <c r="BH39" s="258">
        <f>'National summary'!BH39-'National summary prev'!BH39</f>
        <v>0</v>
      </c>
      <c r="BI39" s="258">
        <f>'National summary'!BI39-'National summary prev'!BI39</f>
        <v>0</v>
      </c>
      <c r="BJ39" s="258">
        <f>'National summary'!BJ39-'National summary prev'!BJ39</f>
        <v>0</v>
      </c>
      <c r="BK39" s="258">
        <f>'National summary'!BK39-'National summary prev'!BK39</f>
        <v>0</v>
      </c>
      <c r="BL39" s="258">
        <f>'National summary'!BL39-'National summary prev'!BL39</f>
        <v>0</v>
      </c>
      <c r="BM39" s="258">
        <f>'National summary'!BM39-'National summary prev'!BM39</f>
        <v>0</v>
      </c>
      <c r="BN39" s="258">
        <f>'National summary'!BN39-'National summary prev'!BN39</f>
        <v>0</v>
      </c>
      <c r="BO39" s="258">
        <f>'National summary'!BO39-'National summary prev'!BO39</f>
        <v>0</v>
      </c>
      <c r="BP39" s="258">
        <f>'National summary'!BP39-'National summary prev'!BP39</f>
        <v>0</v>
      </c>
      <c r="BQ39" s="258">
        <f>'National summary'!BQ39-'National summary prev'!BQ39</f>
        <v>0</v>
      </c>
      <c r="BR39" s="263">
        <f>'National summary'!BR39-'National summary prev'!BR39</f>
        <v>0</v>
      </c>
      <c r="BS39" s="32"/>
    </row>
    <row r="40" spans="1:71" s="34" customFormat="1" x14ac:dyDescent="0.25">
      <c r="A40" s="278" t="s">
        <v>460</v>
      </c>
      <c r="B40" s="255" t="s">
        <v>461</v>
      </c>
      <c r="C40" s="256" t="s">
        <v>126</v>
      </c>
      <c r="D40" s="257"/>
      <c r="E40" s="279">
        <f>'National summary'!E40-'National summary prev'!E40</f>
        <v>21</v>
      </c>
      <c r="F40" s="278">
        <f>'National summary'!F40-'National summary prev'!F40</f>
        <v>0</v>
      </c>
      <c r="G40" s="257">
        <f>'National summary'!G40-'National summary prev'!G40</f>
        <v>0</v>
      </c>
      <c r="H40" s="257">
        <f>'National summary'!H40-'National summary prev'!H40</f>
        <v>0</v>
      </c>
      <c r="I40" s="257">
        <f>'National summary'!I40-'National summary prev'!I40</f>
        <v>0</v>
      </c>
      <c r="J40" s="279">
        <f>'National summary'!J40-'National summary prev'!J40</f>
        <v>0</v>
      </c>
      <c r="K40" s="271">
        <f>'National summary'!K40-'National summary prev'!K40</f>
        <v>0</v>
      </c>
      <c r="L40" s="258">
        <f>'National summary'!L40-'National summary prev'!L40</f>
        <v>0</v>
      </c>
      <c r="M40" s="258">
        <f>'National summary'!M40-'National summary prev'!M40</f>
        <v>0</v>
      </c>
      <c r="N40" s="258">
        <f>'National summary'!N40-'National summary prev'!N40</f>
        <v>0</v>
      </c>
      <c r="O40" s="258">
        <f>'National summary'!O40-'National summary prev'!O40</f>
        <v>0</v>
      </c>
      <c r="P40" s="258">
        <f>'National summary'!P40-'National summary prev'!P40</f>
        <v>0</v>
      </c>
      <c r="Q40" s="258">
        <f>'National summary'!Q40-'National summary prev'!Q40</f>
        <v>0</v>
      </c>
      <c r="R40" s="258">
        <f>'National summary'!R40-'National summary prev'!R40</f>
        <v>0</v>
      </c>
      <c r="S40" s="258">
        <f>'National summary'!S40-'National summary prev'!S40</f>
        <v>0</v>
      </c>
      <c r="T40" s="258">
        <f>'National summary'!T40-'National summary prev'!T40</f>
        <v>0</v>
      </c>
      <c r="U40" s="258">
        <f>'National summary'!U40-'National summary prev'!U40</f>
        <v>0</v>
      </c>
      <c r="V40" s="263">
        <f>'National summary'!V40-'National summary prev'!V40</f>
        <v>0</v>
      </c>
      <c r="W40" s="262">
        <f>'National summary'!W40-'National summary prev'!W40</f>
        <v>0</v>
      </c>
      <c r="X40" s="258">
        <f>'National summary'!X40-'National summary prev'!X40</f>
        <v>0</v>
      </c>
      <c r="Y40" s="258">
        <f>'National summary'!Y40-'National summary prev'!Y40</f>
        <v>0</v>
      </c>
      <c r="Z40" s="258">
        <f>'National summary'!Z40-'National summary prev'!Z40</f>
        <v>0</v>
      </c>
      <c r="AA40" s="258">
        <f>'National summary'!AA40-'National summary prev'!AA40</f>
        <v>0</v>
      </c>
      <c r="AB40" s="258">
        <f>'National summary'!AB40-'National summary prev'!AB40</f>
        <v>0</v>
      </c>
      <c r="AC40" s="258">
        <f>'National summary'!AC40-'National summary prev'!AC40</f>
        <v>0</v>
      </c>
      <c r="AD40" s="258">
        <f>'National summary'!AD40-'National summary prev'!AD40</f>
        <v>0</v>
      </c>
      <c r="AE40" s="258">
        <f>'National summary'!AE40-'National summary prev'!AE40</f>
        <v>0</v>
      </c>
      <c r="AF40" s="258">
        <f>'National summary'!AF40-'National summary prev'!AF40</f>
        <v>0</v>
      </c>
      <c r="AG40" s="258">
        <f>'National summary'!AG40-'National summary prev'!AG40</f>
        <v>0</v>
      </c>
      <c r="AH40" s="263">
        <f>'National summary'!AH40-'National summary prev'!AH40</f>
        <v>0</v>
      </c>
      <c r="AI40" s="262">
        <f>'National summary'!AI40-'National summary prev'!AI40</f>
        <v>0</v>
      </c>
      <c r="AJ40" s="258">
        <f>'National summary'!AJ40-'National summary prev'!AJ40</f>
        <v>0</v>
      </c>
      <c r="AK40" s="258">
        <f>'National summary'!AK40-'National summary prev'!AK40</f>
        <v>0</v>
      </c>
      <c r="AL40" s="258">
        <f>'National summary'!AL40-'National summary prev'!AL40</f>
        <v>0</v>
      </c>
      <c r="AM40" s="258">
        <f>'National summary'!AM40-'National summary prev'!AM40</f>
        <v>0</v>
      </c>
      <c r="AN40" s="258">
        <f>'National summary'!AN40-'National summary prev'!AN40</f>
        <v>0</v>
      </c>
      <c r="AO40" s="258">
        <f>'National summary'!AO40-'National summary prev'!AO40</f>
        <v>0</v>
      </c>
      <c r="AP40" s="258">
        <f>'National summary'!AP40-'National summary prev'!AP40</f>
        <v>0</v>
      </c>
      <c r="AQ40" s="258">
        <f>'National summary'!AQ40-'National summary prev'!AQ40</f>
        <v>0</v>
      </c>
      <c r="AR40" s="258">
        <f>'National summary'!AR40-'National summary prev'!AR40</f>
        <v>0</v>
      </c>
      <c r="AS40" s="258">
        <f>'National summary'!AS40-'National summary prev'!AS40</f>
        <v>0</v>
      </c>
      <c r="AT40" s="263">
        <f>'National summary'!AT40-'National summary prev'!AT40</f>
        <v>0</v>
      </c>
      <c r="AU40" s="262">
        <f>'National summary'!AU40-'National summary prev'!AU40</f>
        <v>0</v>
      </c>
      <c r="AV40" s="258">
        <f>'National summary'!AV40-'National summary prev'!AV40</f>
        <v>0</v>
      </c>
      <c r="AW40" s="258">
        <f>'National summary'!AW40-'National summary prev'!AW40</f>
        <v>0</v>
      </c>
      <c r="AX40" s="258">
        <f>'National summary'!AX40-'National summary prev'!AX40</f>
        <v>0</v>
      </c>
      <c r="AY40" s="258">
        <f>'National summary'!AY40-'National summary prev'!AY40</f>
        <v>0</v>
      </c>
      <c r="AZ40" s="258">
        <f>'National summary'!AZ40-'National summary prev'!AZ40</f>
        <v>0</v>
      </c>
      <c r="BA40" s="258">
        <f>'National summary'!BA40-'National summary prev'!BA40</f>
        <v>0</v>
      </c>
      <c r="BB40" s="258">
        <f>'National summary'!BB40-'National summary prev'!BB40</f>
        <v>0</v>
      </c>
      <c r="BC40" s="258">
        <f>'National summary'!BC40-'National summary prev'!BC40</f>
        <v>0</v>
      </c>
      <c r="BD40" s="258">
        <f>'National summary'!BD40-'National summary prev'!BD40</f>
        <v>0</v>
      </c>
      <c r="BE40" s="258">
        <f>'National summary'!BE40-'National summary prev'!BE40</f>
        <v>0</v>
      </c>
      <c r="BF40" s="263">
        <f>'National summary'!BF40-'National summary prev'!BF40</f>
        <v>0</v>
      </c>
      <c r="BG40" s="262">
        <f>'National summary'!BG40-'National summary prev'!BG40</f>
        <v>0</v>
      </c>
      <c r="BH40" s="258">
        <f>'National summary'!BH40-'National summary prev'!BH40</f>
        <v>0</v>
      </c>
      <c r="BI40" s="258">
        <f>'National summary'!BI40-'National summary prev'!BI40</f>
        <v>0</v>
      </c>
      <c r="BJ40" s="258">
        <f>'National summary'!BJ40-'National summary prev'!BJ40</f>
        <v>0</v>
      </c>
      <c r="BK40" s="258">
        <f>'National summary'!BK40-'National summary prev'!BK40</f>
        <v>0</v>
      </c>
      <c r="BL40" s="258">
        <f>'National summary'!BL40-'National summary prev'!BL40</f>
        <v>0</v>
      </c>
      <c r="BM40" s="258">
        <f>'National summary'!BM40-'National summary prev'!BM40</f>
        <v>0</v>
      </c>
      <c r="BN40" s="258">
        <f>'National summary'!BN40-'National summary prev'!BN40</f>
        <v>0</v>
      </c>
      <c r="BO40" s="258">
        <f>'National summary'!BO40-'National summary prev'!BO40</f>
        <v>0</v>
      </c>
      <c r="BP40" s="258">
        <f>'National summary'!BP40-'National summary prev'!BP40</f>
        <v>0</v>
      </c>
      <c r="BQ40" s="258">
        <f>'National summary'!BQ40-'National summary prev'!BQ40</f>
        <v>0</v>
      </c>
      <c r="BR40" s="263">
        <f>'National summary'!BR40-'National summary prev'!BR40</f>
        <v>0</v>
      </c>
      <c r="BS40" s="32"/>
    </row>
    <row r="41" spans="1:71" s="34" customFormat="1" x14ac:dyDescent="0.25">
      <c r="A41" s="278" t="s">
        <v>106</v>
      </c>
      <c r="B41" s="255" t="s">
        <v>107</v>
      </c>
      <c r="C41" s="256" t="s">
        <v>126</v>
      </c>
      <c r="D41" s="257"/>
      <c r="E41" s="279">
        <f>'National summary'!E41-'National summary prev'!E41</f>
        <v>19</v>
      </c>
      <c r="F41" s="278">
        <f>'National summary'!F41-'National summary prev'!F41</f>
        <v>0</v>
      </c>
      <c r="G41" s="257">
        <f>'National summary'!G41-'National summary prev'!G41</f>
        <v>0</v>
      </c>
      <c r="H41" s="257">
        <f>'National summary'!H41-'National summary prev'!H41</f>
        <v>0</v>
      </c>
      <c r="I41" s="257">
        <f>'National summary'!I41-'National summary prev'!I41</f>
        <v>0</v>
      </c>
      <c r="J41" s="279">
        <f>'National summary'!J41-'National summary prev'!J41</f>
        <v>0</v>
      </c>
      <c r="K41" s="271">
        <f>'National summary'!K41-'National summary prev'!K41</f>
        <v>0</v>
      </c>
      <c r="L41" s="258">
        <f>'National summary'!L41-'National summary prev'!L41</f>
        <v>0</v>
      </c>
      <c r="M41" s="258">
        <f>'National summary'!M41-'National summary prev'!M41</f>
        <v>0</v>
      </c>
      <c r="N41" s="258">
        <f>'National summary'!N41-'National summary prev'!N41</f>
        <v>0</v>
      </c>
      <c r="O41" s="258">
        <f>'National summary'!O41-'National summary prev'!O41</f>
        <v>0</v>
      </c>
      <c r="P41" s="258">
        <f>'National summary'!P41-'National summary prev'!P41</f>
        <v>0</v>
      </c>
      <c r="Q41" s="258">
        <f>'National summary'!Q41-'National summary prev'!Q41</f>
        <v>0</v>
      </c>
      <c r="R41" s="258">
        <f>'National summary'!R41-'National summary prev'!R41</f>
        <v>0</v>
      </c>
      <c r="S41" s="258">
        <f>'National summary'!S41-'National summary prev'!S41</f>
        <v>0</v>
      </c>
      <c r="T41" s="258">
        <f>'National summary'!T41-'National summary prev'!T41</f>
        <v>0</v>
      </c>
      <c r="U41" s="258">
        <f>'National summary'!U41-'National summary prev'!U41</f>
        <v>0</v>
      </c>
      <c r="V41" s="263">
        <f>'National summary'!V41-'National summary prev'!V41</f>
        <v>0</v>
      </c>
      <c r="W41" s="262">
        <f>'National summary'!W41-'National summary prev'!W41</f>
        <v>0</v>
      </c>
      <c r="X41" s="258">
        <f>'National summary'!X41-'National summary prev'!X41</f>
        <v>0</v>
      </c>
      <c r="Y41" s="258">
        <f>'National summary'!Y41-'National summary prev'!Y41</f>
        <v>0</v>
      </c>
      <c r="Z41" s="258">
        <f>'National summary'!Z41-'National summary prev'!Z41</f>
        <v>0</v>
      </c>
      <c r="AA41" s="258">
        <f>'National summary'!AA41-'National summary prev'!AA41</f>
        <v>0</v>
      </c>
      <c r="AB41" s="258">
        <f>'National summary'!AB41-'National summary prev'!AB41</f>
        <v>0</v>
      </c>
      <c r="AC41" s="258">
        <f>'National summary'!AC41-'National summary prev'!AC41</f>
        <v>0</v>
      </c>
      <c r="AD41" s="258">
        <f>'National summary'!AD41-'National summary prev'!AD41</f>
        <v>0</v>
      </c>
      <c r="AE41" s="258">
        <f>'National summary'!AE41-'National summary prev'!AE41</f>
        <v>0</v>
      </c>
      <c r="AF41" s="258">
        <f>'National summary'!AF41-'National summary prev'!AF41</f>
        <v>0</v>
      </c>
      <c r="AG41" s="258">
        <f>'National summary'!AG41-'National summary prev'!AG41</f>
        <v>0</v>
      </c>
      <c r="AH41" s="263">
        <f>'National summary'!AH41-'National summary prev'!AH41</f>
        <v>0</v>
      </c>
      <c r="AI41" s="262">
        <f>'National summary'!AI41-'National summary prev'!AI41</f>
        <v>0</v>
      </c>
      <c r="AJ41" s="258">
        <f>'National summary'!AJ41-'National summary prev'!AJ41</f>
        <v>0</v>
      </c>
      <c r="AK41" s="258">
        <f>'National summary'!AK41-'National summary prev'!AK41</f>
        <v>0</v>
      </c>
      <c r="AL41" s="258">
        <f>'National summary'!AL41-'National summary prev'!AL41</f>
        <v>0</v>
      </c>
      <c r="AM41" s="258">
        <f>'National summary'!AM41-'National summary prev'!AM41</f>
        <v>0</v>
      </c>
      <c r="AN41" s="258">
        <f>'National summary'!AN41-'National summary prev'!AN41</f>
        <v>0</v>
      </c>
      <c r="AO41" s="258">
        <f>'National summary'!AO41-'National summary prev'!AO41</f>
        <v>0</v>
      </c>
      <c r="AP41" s="258">
        <f>'National summary'!AP41-'National summary prev'!AP41</f>
        <v>0</v>
      </c>
      <c r="AQ41" s="258">
        <f>'National summary'!AQ41-'National summary prev'!AQ41</f>
        <v>0</v>
      </c>
      <c r="AR41" s="258">
        <f>'National summary'!AR41-'National summary prev'!AR41</f>
        <v>0</v>
      </c>
      <c r="AS41" s="258">
        <f>'National summary'!AS41-'National summary prev'!AS41</f>
        <v>0</v>
      </c>
      <c r="AT41" s="263">
        <f>'National summary'!AT41-'National summary prev'!AT41</f>
        <v>0</v>
      </c>
      <c r="AU41" s="262">
        <f>'National summary'!AU41-'National summary prev'!AU41</f>
        <v>0</v>
      </c>
      <c r="AV41" s="258">
        <f>'National summary'!AV41-'National summary prev'!AV41</f>
        <v>0</v>
      </c>
      <c r="AW41" s="258">
        <f>'National summary'!AW41-'National summary prev'!AW41</f>
        <v>0</v>
      </c>
      <c r="AX41" s="258">
        <f>'National summary'!AX41-'National summary prev'!AX41</f>
        <v>0</v>
      </c>
      <c r="AY41" s="258">
        <f>'National summary'!AY41-'National summary prev'!AY41</f>
        <v>0</v>
      </c>
      <c r="AZ41" s="258">
        <f>'National summary'!AZ41-'National summary prev'!AZ41</f>
        <v>0</v>
      </c>
      <c r="BA41" s="258">
        <f>'National summary'!BA41-'National summary prev'!BA41</f>
        <v>0</v>
      </c>
      <c r="BB41" s="258">
        <f>'National summary'!BB41-'National summary prev'!BB41</f>
        <v>0</v>
      </c>
      <c r="BC41" s="258">
        <f>'National summary'!BC41-'National summary prev'!BC41</f>
        <v>0</v>
      </c>
      <c r="BD41" s="258">
        <f>'National summary'!BD41-'National summary prev'!BD41</f>
        <v>0</v>
      </c>
      <c r="BE41" s="258">
        <f>'National summary'!BE41-'National summary prev'!BE41</f>
        <v>0</v>
      </c>
      <c r="BF41" s="263">
        <f>'National summary'!BF41-'National summary prev'!BF41</f>
        <v>0</v>
      </c>
      <c r="BG41" s="262">
        <f>'National summary'!BG41-'National summary prev'!BG41</f>
        <v>0</v>
      </c>
      <c r="BH41" s="258">
        <f>'National summary'!BH41-'National summary prev'!BH41</f>
        <v>0</v>
      </c>
      <c r="BI41" s="258">
        <f>'National summary'!BI41-'National summary prev'!BI41</f>
        <v>0</v>
      </c>
      <c r="BJ41" s="258">
        <f>'National summary'!BJ41-'National summary prev'!BJ41</f>
        <v>0</v>
      </c>
      <c r="BK41" s="258">
        <f>'National summary'!BK41-'National summary prev'!BK41</f>
        <v>0</v>
      </c>
      <c r="BL41" s="258">
        <f>'National summary'!BL41-'National summary prev'!BL41</f>
        <v>0</v>
      </c>
      <c r="BM41" s="258">
        <f>'National summary'!BM41-'National summary prev'!BM41</f>
        <v>0</v>
      </c>
      <c r="BN41" s="258">
        <f>'National summary'!BN41-'National summary prev'!BN41</f>
        <v>0</v>
      </c>
      <c r="BO41" s="258">
        <f>'National summary'!BO41-'National summary prev'!BO41</f>
        <v>0</v>
      </c>
      <c r="BP41" s="258">
        <f>'National summary'!BP41-'National summary prev'!BP41</f>
        <v>0</v>
      </c>
      <c r="BQ41" s="258">
        <f>'National summary'!BQ41-'National summary prev'!BQ41</f>
        <v>0</v>
      </c>
      <c r="BR41" s="263">
        <f>'National summary'!BR41-'National summary prev'!BR41</f>
        <v>0</v>
      </c>
      <c r="BS41" s="32"/>
    </row>
    <row r="42" spans="1:71" s="34" customFormat="1" x14ac:dyDescent="0.25">
      <c r="A42" s="278" t="s">
        <v>108</v>
      </c>
      <c r="B42" s="255" t="s">
        <v>109</v>
      </c>
      <c r="C42" s="256" t="s">
        <v>126</v>
      </c>
      <c r="D42" s="257"/>
      <c r="E42" s="279">
        <f>'National summary'!E42-'National summary prev'!E42</f>
        <v>17</v>
      </c>
      <c r="F42" s="278">
        <f>'National summary'!F42-'National summary prev'!F42</f>
        <v>0</v>
      </c>
      <c r="G42" s="257">
        <f>'National summary'!G42-'National summary prev'!G42</f>
        <v>0</v>
      </c>
      <c r="H42" s="257">
        <f>'National summary'!H42-'National summary prev'!H42</f>
        <v>0</v>
      </c>
      <c r="I42" s="257">
        <f>'National summary'!I42-'National summary prev'!I42</f>
        <v>0</v>
      </c>
      <c r="J42" s="279">
        <f>'National summary'!J42-'National summary prev'!J42</f>
        <v>0</v>
      </c>
      <c r="K42" s="271">
        <f>'National summary'!K42-'National summary prev'!K42</f>
        <v>0</v>
      </c>
      <c r="L42" s="258">
        <f>'National summary'!L42-'National summary prev'!L42</f>
        <v>0</v>
      </c>
      <c r="M42" s="258">
        <f>'National summary'!M42-'National summary prev'!M42</f>
        <v>0</v>
      </c>
      <c r="N42" s="258">
        <f>'National summary'!N42-'National summary prev'!N42</f>
        <v>0</v>
      </c>
      <c r="O42" s="258">
        <f>'National summary'!O42-'National summary prev'!O42</f>
        <v>0</v>
      </c>
      <c r="P42" s="258">
        <f>'National summary'!P42-'National summary prev'!P42</f>
        <v>0</v>
      </c>
      <c r="Q42" s="258">
        <f>'National summary'!Q42-'National summary prev'!Q42</f>
        <v>0</v>
      </c>
      <c r="R42" s="258">
        <f>'National summary'!R42-'National summary prev'!R42</f>
        <v>0</v>
      </c>
      <c r="S42" s="258">
        <f>'National summary'!S42-'National summary prev'!S42</f>
        <v>0</v>
      </c>
      <c r="T42" s="258">
        <f>'National summary'!T42-'National summary prev'!T42</f>
        <v>0</v>
      </c>
      <c r="U42" s="258">
        <f>'National summary'!U42-'National summary prev'!U42</f>
        <v>0</v>
      </c>
      <c r="V42" s="263">
        <f>'National summary'!V42-'National summary prev'!V42</f>
        <v>0</v>
      </c>
      <c r="W42" s="262">
        <f>'National summary'!W42-'National summary prev'!W42</f>
        <v>0</v>
      </c>
      <c r="X42" s="258">
        <f>'National summary'!X42-'National summary prev'!X42</f>
        <v>0</v>
      </c>
      <c r="Y42" s="258">
        <f>'National summary'!Y42-'National summary prev'!Y42</f>
        <v>0</v>
      </c>
      <c r="Z42" s="258">
        <f>'National summary'!Z42-'National summary prev'!Z42</f>
        <v>0</v>
      </c>
      <c r="AA42" s="258">
        <f>'National summary'!AA42-'National summary prev'!AA42</f>
        <v>0</v>
      </c>
      <c r="AB42" s="258">
        <f>'National summary'!AB42-'National summary prev'!AB42</f>
        <v>0</v>
      </c>
      <c r="AC42" s="258">
        <f>'National summary'!AC42-'National summary prev'!AC42</f>
        <v>0</v>
      </c>
      <c r="AD42" s="258">
        <f>'National summary'!AD42-'National summary prev'!AD42</f>
        <v>0</v>
      </c>
      <c r="AE42" s="258">
        <f>'National summary'!AE42-'National summary prev'!AE42</f>
        <v>0</v>
      </c>
      <c r="AF42" s="258">
        <f>'National summary'!AF42-'National summary prev'!AF42</f>
        <v>0</v>
      </c>
      <c r="AG42" s="258">
        <f>'National summary'!AG42-'National summary prev'!AG42</f>
        <v>0</v>
      </c>
      <c r="AH42" s="263">
        <f>'National summary'!AH42-'National summary prev'!AH42</f>
        <v>0</v>
      </c>
      <c r="AI42" s="262">
        <f>'National summary'!AI42-'National summary prev'!AI42</f>
        <v>0</v>
      </c>
      <c r="AJ42" s="258">
        <f>'National summary'!AJ42-'National summary prev'!AJ42</f>
        <v>0</v>
      </c>
      <c r="AK42" s="258">
        <f>'National summary'!AK42-'National summary prev'!AK42</f>
        <v>0</v>
      </c>
      <c r="AL42" s="258">
        <f>'National summary'!AL42-'National summary prev'!AL42</f>
        <v>0</v>
      </c>
      <c r="AM42" s="258">
        <f>'National summary'!AM42-'National summary prev'!AM42</f>
        <v>0</v>
      </c>
      <c r="AN42" s="258">
        <f>'National summary'!AN42-'National summary prev'!AN42</f>
        <v>0</v>
      </c>
      <c r="AO42" s="258">
        <f>'National summary'!AO42-'National summary prev'!AO42</f>
        <v>0</v>
      </c>
      <c r="AP42" s="258">
        <f>'National summary'!AP42-'National summary prev'!AP42</f>
        <v>0</v>
      </c>
      <c r="AQ42" s="258">
        <f>'National summary'!AQ42-'National summary prev'!AQ42</f>
        <v>0</v>
      </c>
      <c r="AR42" s="258">
        <f>'National summary'!AR42-'National summary prev'!AR42</f>
        <v>0</v>
      </c>
      <c r="AS42" s="258">
        <f>'National summary'!AS42-'National summary prev'!AS42</f>
        <v>0</v>
      </c>
      <c r="AT42" s="263">
        <f>'National summary'!AT42-'National summary prev'!AT42</f>
        <v>0</v>
      </c>
      <c r="AU42" s="262">
        <f>'National summary'!AU42-'National summary prev'!AU42</f>
        <v>0</v>
      </c>
      <c r="AV42" s="258">
        <f>'National summary'!AV42-'National summary prev'!AV42</f>
        <v>0</v>
      </c>
      <c r="AW42" s="258">
        <f>'National summary'!AW42-'National summary prev'!AW42</f>
        <v>0</v>
      </c>
      <c r="AX42" s="258">
        <f>'National summary'!AX42-'National summary prev'!AX42</f>
        <v>0</v>
      </c>
      <c r="AY42" s="258">
        <f>'National summary'!AY42-'National summary prev'!AY42</f>
        <v>0</v>
      </c>
      <c r="AZ42" s="258">
        <f>'National summary'!AZ42-'National summary prev'!AZ42</f>
        <v>0</v>
      </c>
      <c r="BA42" s="258">
        <f>'National summary'!BA42-'National summary prev'!BA42</f>
        <v>0</v>
      </c>
      <c r="BB42" s="258">
        <f>'National summary'!BB42-'National summary prev'!BB42</f>
        <v>0</v>
      </c>
      <c r="BC42" s="258">
        <f>'National summary'!BC42-'National summary prev'!BC42</f>
        <v>0</v>
      </c>
      <c r="BD42" s="258">
        <f>'National summary'!BD42-'National summary prev'!BD42</f>
        <v>0</v>
      </c>
      <c r="BE42" s="258">
        <f>'National summary'!BE42-'National summary prev'!BE42</f>
        <v>0</v>
      </c>
      <c r="BF42" s="263">
        <f>'National summary'!BF42-'National summary prev'!BF42</f>
        <v>0</v>
      </c>
      <c r="BG42" s="262">
        <f>'National summary'!BG42-'National summary prev'!BG42</f>
        <v>0</v>
      </c>
      <c r="BH42" s="258">
        <f>'National summary'!BH42-'National summary prev'!BH42</f>
        <v>0</v>
      </c>
      <c r="BI42" s="258">
        <f>'National summary'!BI42-'National summary prev'!BI42</f>
        <v>0</v>
      </c>
      <c r="BJ42" s="258">
        <f>'National summary'!BJ42-'National summary prev'!BJ42</f>
        <v>0</v>
      </c>
      <c r="BK42" s="258">
        <f>'National summary'!BK42-'National summary prev'!BK42</f>
        <v>0</v>
      </c>
      <c r="BL42" s="258">
        <f>'National summary'!BL42-'National summary prev'!BL42</f>
        <v>0</v>
      </c>
      <c r="BM42" s="258">
        <f>'National summary'!BM42-'National summary prev'!BM42</f>
        <v>0</v>
      </c>
      <c r="BN42" s="258">
        <f>'National summary'!BN42-'National summary prev'!BN42</f>
        <v>0</v>
      </c>
      <c r="BO42" s="258">
        <f>'National summary'!BO42-'National summary prev'!BO42</f>
        <v>0</v>
      </c>
      <c r="BP42" s="258">
        <f>'National summary'!BP42-'National summary prev'!BP42</f>
        <v>0</v>
      </c>
      <c r="BQ42" s="258">
        <f>'National summary'!BQ42-'National summary prev'!BQ42</f>
        <v>0</v>
      </c>
      <c r="BR42" s="263">
        <f>'National summary'!BR42-'National summary prev'!BR42</f>
        <v>0</v>
      </c>
      <c r="BS42" s="32"/>
    </row>
    <row r="43" spans="1:71" s="34" customFormat="1" x14ac:dyDescent="0.25">
      <c r="A43" s="278" t="s">
        <v>110</v>
      </c>
      <c r="B43" s="255" t="s">
        <v>111</v>
      </c>
      <c r="C43" s="256" t="s">
        <v>126</v>
      </c>
      <c r="D43" s="257"/>
      <c r="E43" s="279">
        <f>'National summary'!E43-'National summary prev'!E43</f>
        <v>15</v>
      </c>
      <c r="F43" s="278">
        <f>'National summary'!F43-'National summary prev'!F43</f>
        <v>0</v>
      </c>
      <c r="G43" s="257">
        <f>'National summary'!G43-'National summary prev'!G43</f>
        <v>0</v>
      </c>
      <c r="H43" s="257">
        <f>'National summary'!H43-'National summary prev'!H43</f>
        <v>0</v>
      </c>
      <c r="I43" s="257">
        <f>'National summary'!I43-'National summary prev'!I43</f>
        <v>0</v>
      </c>
      <c r="J43" s="279">
        <f>'National summary'!J43-'National summary prev'!J43</f>
        <v>0</v>
      </c>
      <c r="K43" s="271">
        <f>'National summary'!K43-'National summary prev'!K43</f>
        <v>0</v>
      </c>
      <c r="L43" s="258">
        <f>'National summary'!L43-'National summary prev'!L43</f>
        <v>0</v>
      </c>
      <c r="M43" s="258">
        <f>'National summary'!M43-'National summary prev'!M43</f>
        <v>0</v>
      </c>
      <c r="N43" s="258">
        <f>'National summary'!N43-'National summary prev'!N43</f>
        <v>0</v>
      </c>
      <c r="O43" s="258">
        <f>'National summary'!O43-'National summary prev'!O43</f>
        <v>0</v>
      </c>
      <c r="P43" s="258">
        <f>'National summary'!P43-'National summary prev'!P43</f>
        <v>0</v>
      </c>
      <c r="Q43" s="258">
        <f>'National summary'!Q43-'National summary prev'!Q43</f>
        <v>0</v>
      </c>
      <c r="R43" s="258">
        <f>'National summary'!R43-'National summary prev'!R43</f>
        <v>0</v>
      </c>
      <c r="S43" s="258">
        <f>'National summary'!S43-'National summary prev'!S43</f>
        <v>0</v>
      </c>
      <c r="T43" s="258">
        <f>'National summary'!T43-'National summary prev'!T43</f>
        <v>0</v>
      </c>
      <c r="U43" s="258">
        <f>'National summary'!U43-'National summary prev'!U43</f>
        <v>0</v>
      </c>
      <c r="V43" s="263">
        <f>'National summary'!V43-'National summary prev'!V43</f>
        <v>0</v>
      </c>
      <c r="W43" s="262">
        <f>'National summary'!W43-'National summary prev'!W43</f>
        <v>0</v>
      </c>
      <c r="X43" s="258">
        <f>'National summary'!X43-'National summary prev'!X43</f>
        <v>0</v>
      </c>
      <c r="Y43" s="258">
        <f>'National summary'!Y43-'National summary prev'!Y43</f>
        <v>0</v>
      </c>
      <c r="Z43" s="258">
        <f>'National summary'!Z43-'National summary prev'!Z43</f>
        <v>0</v>
      </c>
      <c r="AA43" s="258">
        <f>'National summary'!AA43-'National summary prev'!AA43</f>
        <v>0</v>
      </c>
      <c r="AB43" s="258">
        <f>'National summary'!AB43-'National summary prev'!AB43</f>
        <v>0</v>
      </c>
      <c r="AC43" s="258">
        <f>'National summary'!AC43-'National summary prev'!AC43</f>
        <v>0</v>
      </c>
      <c r="AD43" s="258">
        <f>'National summary'!AD43-'National summary prev'!AD43</f>
        <v>0</v>
      </c>
      <c r="AE43" s="258">
        <f>'National summary'!AE43-'National summary prev'!AE43</f>
        <v>0</v>
      </c>
      <c r="AF43" s="258">
        <f>'National summary'!AF43-'National summary prev'!AF43</f>
        <v>0</v>
      </c>
      <c r="AG43" s="258">
        <f>'National summary'!AG43-'National summary prev'!AG43</f>
        <v>0</v>
      </c>
      <c r="AH43" s="263">
        <f>'National summary'!AH43-'National summary prev'!AH43</f>
        <v>0</v>
      </c>
      <c r="AI43" s="262">
        <f>'National summary'!AI43-'National summary prev'!AI43</f>
        <v>0</v>
      </c>
      <c r="AJ43" s="258">
        <f>'National summary'!AJ43-'National summary prev'!AJ43</f>
        <v>0</v>
      </c>
      <c r="AK43" s="258">
        <f>'National summary'!AK43-'National summary prev'!AK43</f>
        <v>0</v>
      </c>
      <c r="AL43" s="258">
        <f>'National summary'!AL43-'National summary prev'!AL43</f>
        <v>0</v>
      </c>
      <c r="AM43" s="258">
        <f>'National summary'!AM43-'National summary prev'!AM43</f>
        <v>0</v>
      </c>
      <c r="AN43" s="258">
        <f>'National summary'!AN43-'National summary prev'!AN43</f>
        <v>0</v>
      </c>
      <c r="AO43" s="258">
        <f>'National summary'!AO43-'National summary prev'!AO43</f>
        <v>0</v>
      </c>
      <c r="AP43" s="258">
        <f>'National summary'!AP43-'National summary prev'!AP43</f>
        <v>0</v>
      </c>
      <c r="AQ43" s="258">
        <f>'National summary'!AQ43-'National summary prev'!AQ43</f>
        <v>0</v>
      </c>
      <c r="AR43" s="258">
        <f>'National summary'!AR43-'National summary prev'!AR43</f>
        <v>0</v>
      </c>
      <c r="AS43" s="258">
        <f>'National summary'!AS43-'National summary prev'!AS43</f>
        <v>0</v>
      </c>
      <c r="AT43" s="263">
        <f>'National summary'!AT43-'National summary prev'!AT43</f>
        <v>0</v>
      </c>
      <c r="AU43" s="262">
        <f>'National summary'!AU43-'National summary prev'!AU43</f>
        <v>0</v>
      </c>
      <c r="AV43" s="258">
        <f>'National summary'!AV43-'National summary prev'!AV43</f>
        <v>0</v>
      </c>
      <c r="AW43" s="258">
        <f>'National summary'!AW43-'National summary prev'!AW43</f>
        <v>0</v>
      </c>
      <c r="AX43" s="258">
        <f>'National summary'!AX43-'National summary prev'!AX43</f>
        <v>0</v>
      </c>
      <c r="AY43" s="258">
        <f>'National summary'!AY43-'National summary prev'!AY43</f>
        <v>0</v>
      </c>
      <c r="AZ43" s="258">
        <f>'National summary'!AZ43-'National summary prev'!AZ43</f>
        <v>0</v>
      </c>
      <c r="BA43" s="258">
        <f>'National summary'!BA43-'National summary prev'!BA43</f>
        <v>0</v>
      </c>
      <c r="BB43" s="258">
        <f>'National summary'!BB43-'National summary prev'!BB43</f>
        <v>0</v>
      </c>
      <c r="BC43" s="258">
        <f>'National summary'!BC43-'National summary prev'!BC43</f>
        <v>0</v>
      </c>
      <c r="BD43" s="258">
        <f>'National summary'!BD43-'National summary prev'!BD43</f>
        <v>0</v>
      </c>
      <c r="BE43" s="258">
        <f>'National summary'!BE43-'National summary prev'!BE43</f>
        <v>0</v>
      </c>
      <c r="BF43" s="263">
        <f>'National summary'!BF43-'National summary prev'!BF43</f>
        <v>0</v>
      </c>
      <c r="BG43" s="262">
        <f>'National summary'!BG43-'National summary prev'!BG43</f>
        <v>0</v>
      </c>
      <c r="BH43" s="258">
        <f>'National summary'!BH43-'National summary prev'!BH43</f>
        <v>0</v>
      </c>
      <c r="BI43" s="258">
        <f>'National summary'!BI43-'National summary prev'!BI43</f>
        <v>0</v>
      </c>
      <c r="BJ43" s="258">
        <f>'National summary'!BJ43-'National summary prev'!BJ43</f>
        <v>0</v>
      </c>
      <c r="BK43" s="258">
        <f>'National summary'!BK43-'National summary prev'!BK43</f>
        <v>0</v>
      </c>
      <c r="BL43" s="258">
        <f>'National summary'!BL43-'National summary prev'!BL43</f>
        <v>0</v>
      </c>
      <c r="BM43" s="258">
        <f>'National summary'!BM43-'National summary prev'!BM43</f>
        <v>0</v>
      </c>
      <c r="BN43" s="258">
        <f>'National summary'!BN43-'National summary prev'!BN43</f>
        <v>0</v>
      </c>
      <c r="BO43" s="258">
        <f>'National summary'!BO43-'National summary prev'!BO43</f>
        <v>0</v>
      </c>
      <c r="BP43" s="258">
        <f>'National summary'!BP43-'National summary prev'!BP43</f>
        <v>0</v>
      </c>
      <c r="BQ43" s="258">
        <f>'National summary'!BQ43-'National summary prev'!BQ43</f>
        <v>0</v>
      </c>
      <c r="BR43" s="263">
        <f>'National summary'!BR43-'National summary prev'!BR43</f>
        <v>0</v>
      </c>
      <c r="BS43" s="32"/>
    </row>
    <row r="44" spans="1:71" s="34" customFormat="1" x14ac:dyDescent="0.25">
      <c r="A44" s="278" t="s">
        <v>112</v>
      </c>
      <c r="B44" s="255" t="s">
        <v>113</v>
      </c>
      <c r="C44" s="256" t="s">
        <v>126</v>
      </c>
      <c r="D44" s="257"/>
      <c r="E44" s="279">
        <f>'National summary'!E44-'National summary prev'!E44</f>
        <v>13</v>
      </c>
      <c r="F44" s="278">
        <f>'National summary'!F44-'National summary prev'!F44</f>
        <v>0</v>
      </c>
      <c r="G44" s="257">
        <f>'National summary'!G44-'National summary prev'!G44</f>
        <v>0</v>
      </c>
      <c r="H44" s="257">
        <f>'National summary'!H44-'National summary prev'!H44</f>
        <v>0</v>
      </c>
      <c r="I44" s="257">
        <f>'National summary'!I44-'National summary prev'!I44</f>
        <v>0</v>
      </c>
      <c r="J44" s="279">
        <f>'National summary'!J44-'National summary prev'!J44</f>
        <v>0</v>
      </c>
      <c r="K44" s="271">
        <f>'National summary'!K44-'National summary prev'!K44</f>
        <v>0</v>
      </c>
      <c r="L44" s="258">
        <f>'National summary'!L44-'National summary prev'!L44</f>
        <v>0</v>
      </c>
      <c r="M44" s="258">
        <f>'National summary'!M44-'National summary prev'!M44</f>
        <v>0</v>
      </c>
      <c r="N44" s="258">
        <f>'National summary'!N44-'National summary prev'!N44</f>
        <v>0</v>
      </c>
      <c r="O44" s="258">
        <f>'National summary'!O44-'National summary prev'!O44</f>
        <v>0</v>
      </c>
      <c r="P44" s="258">
        <f>'National summary'!P44-'National summary prev'!P44</f>
        <v>0</v>
      </c>
      <c r="Q44" s="258">
        <f>'National summary'!Q44-'National summary prev'!Q44</f>
        <v>0</v>
      </c>
      <c r="R44" s="258">
        <f>'National summary'!R44-'National summary prev'!R44</f>
        <v>0</v>
      </c>
      <c r="S44" s="258">
        <f>'National summary'!S44-'National summary prev'!S44</f>
        <v>0</v>
      </c>
      <c r="T44" s="258">
        <f>'National summary'!T44-'National summary prev'!T44</f>
        <v>0</v>
      </c>
      <c r="U44" s="258">
        <f>'National summary'!U44-'National summary prev'!U44</f>
        <v>0</v>
      </c>
      <c r="V44" s="263">
        <f>'National summary'!V44-'National summary prev'!V44</f>
        <v>0</v>
      </c>
      <c r="W44" s="262">
        <f>'National summary'!W44-'National summary prev'!W44</f>
        <v>0</v>
      </c>
      <c r="X44" s="258">
        <f>'National summary'!X44-'National summary prev'!X44</f>
        <v>0</v>
      </c>
      <c r="Y44" s="258">
        <f>'National summary'!Y44-'National summary prev'!Y44</f>
        <v>0</v>
      </c>
      <c r="Z44" s="258">
        <f>'National summary'!Z44-'National summary prev'!Z44</f>
        <v>0</v>
      </c>
      <c r="AA44" s="258">
        <f>'National summary'!AA44-'National summary prev'!AA44</f>
        <v>0</v>
      </c>
      <c r="AB44" s="258">
        <f>'National summary'!AB44-'National summary prev'!AB44</f>
        <v>0</v>
      </c>
      <c r="AC44" s="258">
        <f>'National summary'!AC44-'National summary prev'!AC44</f>
        <v>0</v>
      </c>
      <c r="AD44" s="258">
        <f>'National summary'!AD44-'National summary prev'!AD44</f>
        <v>0</v>
      </c>
      <c r="AE44" s="258">
        <f>'National summary'!AE44-'National summary prev'!AE44</f>
        <v>0</v>
      </c>
      <c r="AF44" s="258">
        <f>'National summary'!AF44-'National summary prev'!AF44</f>
        <v>0</v>
      </c>
      <c r="AG44" s="258">
        <f>'National summary'!AG44-'National summary prev'!AG44</f>
        <v>0</v>
      </c>
      <c r="AH44" s="263">
        <f>'National summary'!AH44-'National summary prev'!AH44</f>
        <v>0</v>
      </c>
      <c r="AI44" s="262">
        <f>'National summary'!AI44-'National summary prev'!AI44</f>
        <v>0</v>
      </c>
      <c r="AJ44" s="258">
        <f>'National summary'!AJ44-'National summary prev'!AJ44</f>
        <v>0</v>
      </c>
      <c r="AK44" s="258">
        <f>'National summary'!AK44-'National summary prev'!AK44</f>
        <v>0</v>
      </c>
      <c r="AL44" s="258">
        <f>'National summary'!AL44-'National summary prev'!AL44</f>
        <v>0</v>
      </c>
      <c r="AM44" s="258">
        <f>'National summary'!AM44-'National summary prev'!AM44</f>
        <v>0</v>
      </c>
      <c r="AN44" s="258">
        <f>'National summary'!AN44-'National summary prev'!AN44</f>
        <v>0</v>
      </c>
      <c r="AO44" s="258">
        <f>'National summary'!AO44-'National summary prev'!AO44</f>
        <v>0</v>
      </c>
      <c r="AP44" s="258">
        <f>'National summary'!AP44-'National summary prev'!AP44</f>
        <v>0</v>
      </c>
      <c r="AQ44" s="258">
        <f>'National summary'!AQ44-'National summary prev'!AQ44</f>
        <v>0</v>
      </c>
      <c r="AR44" s="258">
        <f>'National summary'!AR44-'National summary prev'!AR44</f>
        <v>0</v>
      </c>
      <c r="AS44" s="258">
        <f>'National summary'!AS44-'National summary prev'!AS44</f>
        <v>0</v>
      </c>
      <c r="AT44" s="263">
        <f>'National summary'!AT44-'National summary prev'!AT44</f>
        <v>0</v>
      </c>
      <c r="AU44" s="262">
        <f>'National summary'!AU44-'National summary prev'!AU44</f>
        <v>0</v>
      </c>
      <c r="AV44" s="258">
        <f>'National summary'!AV44-'National summary prev'!AV44</f>
        <v>0</v>
      </c>
      <c r="AW44" s="258">
        <f>'National summary'!AW44-'National summary prev'!AW44</f>
        <v>0</v>
      </c>
      <c r="AX44" s="258">
        <f>'National summary'!AX44-'National summary prev'!AX44</f>
        <v>0</v>
      </c>
      <c r="AY44" s="258">
        <f>'National summary'!AY44-'National summary prev'!AY44</f>
        <v>0</v>
      </c>
      <c r="AZ44" s="258">
        <f>'National summary'!AZ44-'National summary prev'!AZ44</f>
        <v>0</v>
      </c>
      <c r="BA44" s="258">
        <f>'National summary'!BA44-'National summary prev'!BA44</f>
        <v>0</v>
      </c>
      <c r="BB44" s="258">
        <f>'National summary'!BB44-'National summary prev'!BB44</f>
        <v>0</v>
      </c>
      <c r="BC44" s="258">
        <f>'National summary'!BC44-'National summary prev'!BC44</f>
        <v>0</v>
      </c>
      <c r="BD44" s="258">
        <f>'National summary'!BD44-'National summary prev'!BD44</f>
        <v>0</v>
      </c>
      <c r="BE44" s="258">
        <f>'National summary'!BE44-'National summary prev'!BE44</f>
        <v>0</v>
      </c>
      <c r="BF44" s="263">
        <f>'National summary'!BF44-'National summary prev'!BF44</f>
        <v>0</v>
      </c>
      <c r="BG44" s="262">
        <f>'National summary'!BG44-'National summary prev'!BG44</f>
        <v>0</v>
      </c>
      <c r="BH44" s="258">
        <f>'National summary'!BH44-'National summary prev'!BH44</f>
        <v>0</v>
      </c>
      <c r="BI44" s="258">
        <f>'National summary'!BI44-'National summary prev'!BI44</f>
        <v>0</v>
      </c>
      <c r="BJ44" s="258">
        <f>'National summary'!BJ44-'National summary prev'!BJ44</f>
        <v>0</v>
      </c>
      <c r="BK44" s="258">
        <f>'National summary'!BK44-'National summary prev'!BK44</f>
        <v>0</v>
      </c>
      <c r="BL44" s="258">
        <f>'National summary'!BL44-'National summary prev'!BL44</f>
        <v>0</v>
      </c>
      <c r="BM44" s="258">
        <f>'National summary'!BM44-'National summary prev'!BM44</f>
        <v>0</v>
      </c>
      <c r="BN44" s="258">
        <f>'National summary'!BN44-'National summary prev'!BN44</f>
        <v>0</v>
      </c>
      <c r="BO44" s="258">
        <f>'National summary'!BO44-'National summary prev'!BO44</f>
        <v>0</v>
      </c>
      <c r="BP44" s="258">
        <f>'National summary'!BP44-'National summary prev'!BP44</f>
        <v>0</v>
      </c>
      <c r="BQ44" s="258">
        <f>'National summary'!BQ44-'National summary prev'!BQ44</f>
        <v>0</v>
      </c>
      <c r="BR44" s="263">
        <f>'National summary'!BR44-'National summary prev'!BR44</f>
        <v>0</v>
      </c>
      <c r="BS44" s="32"/>
    </row>
    <row r="45" spans="1:71" s="34" customFormat="1" x14ac:dyDescent="0.25">
      <c r="A45" s="278" t="s">
        <v>458</v>
      </c>
      <c r="B45" s="255" t="s">
        <v>462</v>
      </c>
      <c r="C45" s="256" t="s">
        <v>126</v>
      </c>
      <c r="D45" s="257"/>
      <c r="E45" s="279">
        <f>'National summary'!E45-'National summary prev'!E45</f>
        <v>12</v>
      </c>
      <c r="F45" s="278">
        <f>'National summary'!F45-'National summary prev'!F45</f>
        <v>0</v>
      </c>
      <c r="G45" s="257">
        <f>'National summary'!G45-'National summary prev'!G45</f>
        <v>0</v>
      </c>
      <c r="H45" s="257">
        <f>'National summary'!H45-'National summary prev'!H45</f>
        <v>0</v>
      </c>
      <c r="I45" s="257">
        <f>'National summary'!I45-'National summary prev'!I45</f>
        <v>0</v>
      </c>
      <c r="J45" s="279">
        <f>'National summary'!J45-'National summary prev'!J45</f>
        <v>0</v>
      </c>
      <c r="K45" s="271">
        <f>'National summary'!K45-'National summary prev'!K45</f>
        <v>0</v>
      </c>
      <c r="L45" s="258">
        <f>'National summary'!L45-'National summary prev'!L45</f>
        <v>0</v>
      </c>
      <c r="M45" s="258">
        <f>'National summary'!M45-'National summary prev'!M45</f>
        <v>0</v>
      </c>
      <c r="N45" s="258">
        <f>'National summary'!N45-'National summary prev'!N45</f>
        <v>0</v>
      </c>
      <c r="O45" s="258">
        <f>'National summary'!O45-'National summary prev'!O45</f>
        <v>0</v>
      </c>
      <c r="P45" s="258">
        <f>'National summary'!P45-'National summary prev'!P45</f>
        <v>0</v>
      </c>
      <c r="Q45" s="258">
        <f>'National summary'!Q45-'National summary prev'!Q45</f>
        <v>0</v>
      </c>
      <c r="R45" s="258">
        <f>'National summary'!R45-'National summary prev'!R45</f>
        <v>0</v>
      </c>
      <c r="S45" s="258">
        <f>'National summary'!S45-'National summary prev'!S45</f>
        <v>0</v>
      </c>
      <c r="T45" s="258">
        <f>'National summary'!T45-'National summary prev'!T45</f>
        <v>0</v>
      </c>
      <c r="U45" s="258">
        <f>'National summary'!U45-'National summary prev'!U45</f>
        <v>0</v>
      </c>
      <c r="V45" s="263">
        <f>'National summary'!V45-'National summary prev'!V45</f>
        <v>0</v>
      </c>
      <c r="W45" s="262">
        <f>'National summary'!W45-'National summary prev'!W45</f>
        <v>0</v>
      </c>
      <c r="X45" s="258">
        <f>'National summary'!X45-'National summary prev'!X45</f>
        <v>0</v>
      </c>
      <c r="Y45" s="258">
        <f>'National summary'!Y45-'National summary prev'!Y45</f>
        <v>0</v>
      </c>
      <c r="Z45" s="258">
        <f>'National summary'!Z45-'National summary prev'!Z45</f>
        <v>0</v>
      </c>
      <c r="AA45" s="258">
        <f>'National summary'!AA45-'National summary prev'!AA45</f>
        <v>0</v>
      </c>
      <c r="AB45" s="258">
        <f>'National summary'!AB45-'National summary prev'!AB45</f>
        <v>0</v>
      </c>
      <c r="AC45" s="258">
        <f>'National summary'!AC45-'National summary prev'!AC45</f>
        <v>0</v>
      </c>
      <c r="AD45" s="258">
        <f>'National summary'!AD45-'National summary prev'!AD45</f>
        <v>0</v>
      </c>
      <c r="AE45" s="258">
        <f>'National summary'!AE45-'National summary prev'!AE45</f>
        <v>0</v>
      </c>
      <c r="AF45" s="258">
        <f>'National summary'!AF45-'National summary prev'!AF45</f>
        <v>0</v>
      </c>
      <c r="AG45" s="258">
        <f>'National summary'!AG45-'National summary prev'!AG45</f>
        <v>0</v>
      </c>
      <c r="AH45" s="263">
        <f>'National summary'!AH45-'National summary prev'!AH45</f>
        <v>0</v>
      </c>
      <c r="AI45" s="262">
        <f>'National summary'!AI45-'National summary prev'!AI45</f>
        <v>0</v>
      </c>
      <c r="AJ45" s="258">
        <f>'National summary'!AJ45-'National summary prev'!AJ45</f>
        <v>0</v>
      </c>
      <c r="AK45" s="258">
        <f>'National summary'!AK45-'National summary prev'!AK45</f>
        <v>0</v>
      </c>
      <c r="AL45" s="258">
        <f>'National summary'!AL45-'National summary prev'!AL45</f>
        <v>0</v>
      </c>
      <c r="AM45" s="258">
        <f>'National summary'!AM45-'National summary prev'!AM45</f>
        <v>0</v>
      </c>
      <c r="AN45" s="258">
        <f>'National summary'!AN45-'National summary prev'!AN45</f>
        <v>0</v>
      </c>
      <c r="AO45" s="258">
        <f>'National summary'!AO45-'National summary prev'!AO45</f>
        <v>0</v>
      </c>
      <c r="AP45" s="258">
        <f>'National summary'!AP45-'National summary prev'!AP45</f>
        <v>0</v>
      </c>
      <c r="AQ45" s="258">
        <f>'National summary'!AQ45-'National summary prev'!AQ45</f>
        <v>0</v>
      </c>
      <c r="AR45" s="258">
        <f>'National summary'!AR45-'National summary prev'!AR45</f>
        <v>0</v>
      </c>
      <c r="AS45" s="258">
        <f>'National summary'!AS45-'National summary prev'!AS45</f>
        <v>0</v>
      </c>
      <c r="AT45" s="263">
        <f>'National summary'!AT45-'National summary prev'!AT45</f>
        <v>0</v>
      </c>
      <c r="AU45" s="262">
        <f>'National summary'!AU45-'National summary prev'!AU45</f>
        <v>0</v>
      </c>
      <c r="AV45" s="258">
        <f>'National summary'!AV45-'National summary prev'!AV45</f>
        <v>0</v>
      </c>
      <c r="AW45" s="258">
        <f>'National summary'!AW45-'National summary prev'!AW45</f>
        <v>0</v>
      </c>
      <c r="AX45" s="258">
        <f>'National summary'!AX45-'National summary prev'!AX45</f>
        <v>0</v>
      </c>
      <c r="AY45" s="258">
        <f>'National summary'!AY45-'National summary prev'!AY45</f>
        <v>0</v>
      </c>
      <c r="AZ45" s="258">
        <f>'National summary'!AZ45-'National summary prev'!AZ45</f>
        <v>0</v>
      </c>
      <c r="BA45" s="258">
        <f>'National summary'!BA45-'National summary prev'!BA45</f>
        <v>0</v>
      </c>
      <c r="BB45" s="258">
        <f>'National summary'!BB45-'National summary prev'!BB45</f>
        <v>0</v>
      </c>
      <c r="BC45" s="258">
        <f>'National summary'!BC45-'National summary prev'!BC45</f>
        <v>0</v>
      </c>
      <c r="BD45" s="258">
        <f>'National summary'!BD45-'National summary prev'!BD45</f>
        <v>0</v>
      </c>
      <c r="BE45" s="258">
        <f>'National summary'!BE45-'National summary prev'!BE45</f>
        <v>0</v>
      </c>
      <c r="BF45" s="263">
        <f>'National summary'!BF45-'National summary prev'!BF45</f>
        <v>0</v>
      </c>
      <c r="BG45" s="262">
        <f>'National summary'!BG45-'National summary prev'!BG45</f>
        <v>0</v>
      </c>
      <c r="BH45" s="258">
        <f>'National summary'!BH45-'National summary prev'!BH45</f>
        <v>0</v>
      </c>
      <c r="BI45" s="258">
        <f>'National summary'!BI45-'National summary prev'!BI45</f>
        <v>0</v>
      </c>
      <c r="BJ45" s="258">
        <f>'National summary'!BJ45-'National summary prev'!BJ45</f>
        <v>0</v>
      </c>
      <c r="BK45" s="258">
        <f>'National summary'!BK45-'National summary prev'!BK45</f>
        <v>0</v>
      </c>
      <c r="BL45" s="258">
        <f>'National summary'!BL45-'National summary prev'!BL45</f>
        <v>0</v>
      </c>
      <c r="BM45" s="258">
        <f>'National summary'!BM45-'National summary prev'!BM45</f>
        <v>0</v>
      </c>
      <c r="BN45" s="258">
        <f>'National summary'!BN45-'National summary prev'!BN45</f>
        <v>0</v>
      </c>
      <c r="BO45" s="258">
        <f>'National summary'!BO45-'National summary prev'!BO45</f>
        <v>0</v>
      </c>
      <c r="BP45" s="258">
        <f>'National summary'!BP45-'National summary prev'!BP45</f>
        <v>0</v>
      </c>
      <c r="BQ45" s="258">
        <f>'National summary'!BQ45-'National summary prev'!BQ45</f>
        <v>0</v>
      </c>
      <c r="BR45" s="263">
        <f>'National summary'!BR45-'National summary prev'!BR45</f>
        <v>0</v>
      </c>
      <c r="BS45" s="32"/>
    </row>
    <row r="46" spans="1:71" s="34" customFormat="1" x14ac:dyDescent="0.25">
      <c r="A46" s="278">
        <v>7</v>
      </c>
      <c r="B46" s="255" t="s">
        <v>131</v>
      </c>
      <c r="C46" s="256" t="s">
        <v>126</v>
      </c>
      <c r="D46" s="257"/>
      <c r="E46" s="279">
        <f>'National summary'!E46-'National summary prev'!E46</f>
        <v>10</v>
      </c>
      <c r="F46" s="278">
        <f>'National summary'!F46-'National summary prev'!F46</f>
        <v>0</v>
      </c>
      <c r="G46" s="257">
        <f>'National summary'!G46-'National summary prev'!G46</f>
        <v>0</v>
      </c>
      <c r="H46" s="257">
        <f>'National summary'!H46-'National summary prev'!H46</f>
        <v>0</v>
      </c>
      <c r="I46" s="257">
        <f>'National summary'!I46-'National summary prev'!I46</f>
        <v>0</v>
      </c>
      <c r="J46" s="279">
        <f>'National summary'!J46-'National summary prev'!J46</f>
        <v>0</v>
      </c>
      <c r="K46" s="271">
        <f>'National summary'!K46-'National summary prev'!K46</f>
        <v>0</v>
      </c>
      <c r="L46" s="258">
        <f>'National summary'!L46-'National summary prev'!L46</f>
        <v>0</v>
      </c>
      <c r="M46" s="258">
        <f>'National summary'!M46-'National summary prev'!M46</f>
        <v>0</v>
      </c>
      <c r="N46" s="258">
        <f>'National summary'!N46-'National summary prev'!N46</f>
        <v>0</v>
      </c>
      <c r="O46" s="258">
        <f>'National summary'!O46-'National summary prev'!O46</f>
        <v>0</v>
      </c>
      <c r="P46" s="258">
        <f>'National summary'!P46-'National summary prev'!P46</f>
        <v>0</v>
      </c>
      <c r="Q46" s="258">
        <f>'National summary'!Q46-'National summary prev'!Q46</f>
        <v>0</v>
      </c>
      <c r="R46" s="258">
        <f>'National summary'!R46-'National summary prev'!R46</f>
        <v>0</v>
      </c>
      <c r="S46" s="258">
        <f>'National summary'!S46-'National summary prev'!S46</f>
        <v>0</v>
      </c>
      <c r="T46" s="258">
        <f>'National summary'!T46-'National summary prev'!T46</f>
        <v>0</v>
      </c>
      <c r="U46" s="258">
        <f>'National summary'!U46-'National summary prev'!U46</f>
        <v>0</v>
      </c>
      <c r="V46" s="263">
        <f>'National summary'!V46-'National summary prev'!V46</f>
        <v>0</v>
      </c>
      <c r="W46" s="262">
        <f>'National summary'!W46-'National summary prev'!W46</f>
        <v>0</v>
      </c>
      <c r="X46" s="258">
        <f>'National summary'!X46-'National summary prev'!X46</f>
        <v>0</v>
      </c>
      <c r="Y46" s="258">
        <f>'National summary'!Y46-'National summary prev'!Y46</f>
        <v>0</v>
      </c>
      <c r="Z46" s="258">
        <f>'National summary'!Z46-'National summary prev'!Z46</f>
        <v>0</v>
      </c>
      <c r="AA46" s="258">
        <f>'National summary'!AA46-'National summary prev'!AA46</f>
        <v>0</v>
      </c>
      <c r="AB46" s="258">
        <f>'National summary'!AB46-'National summary prev'!AB46</f>
        <v>0</v>
      </c>
      <c r="AC46" s="258">
        <f>'National summary'!AC46-'National summary prev'!AC46</f>
        <v>0</v>
      </c>
      <c r="AD46" s="258">
        <f>'National summary'!AD46-'National summary prev'!AD46</f>
        <v>0</v>
      </c>
      <c r="AE46" s="258">
        <f>'National summary'!AE46-'National summary prev'!AE46</f>
        <v>0</v>
      </c>
      <c r="AF46" s="258">
        <f>'National summary'!AF46-'National summary prev'!AF46</f>
        <v>0</v>
      </c>
      <c r="AG46" s="258">
        <f>'National summary'!AG46-'National summary prev'!AG46</f>
        <v>0</v>
      </c>
      <c r="AH46" s="263">
        <f>'National summary'!AH46-'National summary prev'!AH46</f>
        <v>0</v>
      </c>
      <c r="AI46" s="262">
        <f>'National summary'!AI46-'National summary prev'!AI46</f>
        <v>0</v>
      </c>
      <c r="AJ46" s="258">
        <f>'National summary'!AJ46-'National summary prev'!AJ46</f>
        <v>0</v>
      </c>
      <c r="AK46" s="258">
        <f>'National summary'!AK46-'National summary prev'!AK46</f>
        <v>0</v>
      </c>
      <c r="AL46" s="258">
        <f>'National summary'!AL46-'National summary prev'!AL46</f>
        <v>0</v>
      </c>
      <c r="AM46" s="258">
        <f>'National summary'!AM46-'National summary prev'!AM46</f>
        <v>0</v>
      </c>
      <c r="AN46" s="258">
        <f>'National summary'!AN46-'National summary prev'!AN46</f>
        <v>0</v>
      </c>
      <c r="AO46" s="258">
        <f>'National summary'!AO46-'National summary prev'!AO46</f>
        <v>0</v>
      </c>
      <c r="AP46" s="258">
        <f>'National summary'!AP46-'National summary prev'!AP46</f>
        <v>0</v>
      </c>
      <c r="AQ46" s="258">
        <f>'National summary'!AQ46-'National summary prev'!AQ46</f>
        <v>0</v>
      </c>
      <c r="AR46" s="258">
        <f>'National summary'!AR46-'National summary prev'!AR46</f>
        <v>0</v>
      </c>
      <c r="AS46" s="258">
        <f>'National summary'!AS46-'National summary prev'!AS46</f>
        <v>0</v>
      </c>
      <c r="AT46" s="263">
        <f>'National summary'!AT46-'National summary prev'!AT46</f>
        <v>0</v>
      </c>
      <c r="AU46" s="262">
        <f>'National summary'!AU46-'National summary prev'!AU46</f>
        <v>0</v>
      </c>
      <c r="AV46" s="258">
        <f>'National summary'!AV46-'National summary prev'!AV46</f>
        <v>0</v>
      </c>
      <c r="AW46" s="258">
        <f>'National summary'!AW46-'National summary prev'!AW46</f>
        <v>0</v>
      </c>
      <c r="AX46" s="258">
        <f>'National summary'!AX46-'National summary prev'!AX46</f>
        <v>0</v>
      </c>
      <c r="AY46" s="258">
        <f>'National summary'!AY46-'National summary prev'!AY46</f>
        <v>0</v>
      </c>
      <c r="AZ46" s="258">
        <f>'National summary'!AZ46-'National summary prev'!AZ46</f>
        <v>0</v>
      </c>
      <c r="BA46" s="258">
        <f>'National summary'!BA46-'National summary prev'!BA46</f>
        <v>0</v>
      </c>
      <c r="BB46" s="258">
        <f>'National summary'!BB46-'National summary prev'!BB46</f>
        <v>0</v>
      </c>
      <c r="BC46" s="258">
        <f>'National summary'!BC46-'National summary prev'!BC46</f>
        <v>0</v>
      </c>
      <c r="BD46" s="258">
        <f>'National summary'!BD46-'National summary prev'!BD46</f>
        <v>0</v>
      </c>
      <c r="BE46" s="258">
        <f>'National summary'!BE46-'National summary prev'!BE46</f>
        <v>0</v>
      </c>
      <c r="BF46" s="263">
        <f>'National summary'!BF46-'National summary prev'!BF46</f>
        <v>0</v>
      </c>
      <c r="BG46" s="262">
        <f>'National summary'!BG46-'National summary prev'!BG46</f>
        <v>0</v>
      </c>
      <c r="BH46" s="258">
        <f>'National summary'!BH46-'National summary prev'!BH46</f>
        <v>0</v>
      </c>
      <c r="BI46" s="258">
        <f>'National summary'!BI46-'National summary prev'!BI46</f>
        <v>0</v>
      </c>
      <c r="BJ46" s="258">
        <f>'National summary'!BJ46-'National summary prev'!BJ46</f>
        <v>0</v>
      </c>
      <c r="BK46" s="258">
        <f>'National summary'!BK46-'National summary prev'!BK46</f>
        <v>0</v>
      </c>
      <c r="BL46" s="258">
        <f>'National summary'!BL46-'National summary prev'!BL46</f>
        <v>0</v>
      </c>
      <c r="BM46" s="258">
        <f>'National summary'!BM46-'National summary prev'!BM46</f>
        <v>0</v>
      </c>
      <c r="BN46" s="258">
        <f>'National summary'!BN46-'National summary prev'!BN46</f>
        <v>0</v>
      </c>
      <c r="BO46" s="258">
        <f>'National summary'!BO46-'National summary prev'!BO46</f>
        <v>0</v>
      </c>
      <c r="BP46" s="258">
        <f>'National summary'!BP46-'National summary prev'!BP46</f>
        <v>0</v>
      </c>
      <c r="BQ46" s="258">
        <f>'National summary'!BQ46-'National summary prev'!BQ46</f>
        <v>0</v>
      </c>
      <c r="BR46" s="263">
        <f>'National summary'!BR46-'National summary prev'!BR46</f>
        <v>0</v>
      </c>
      <c r="BS46" s="32"/>
    </row>
    <row r="47" spans="1:71" s="34" customFormat="1" x14ac:dyDescent="0.25">
      <c r="A47" s="278" t="s">
        <v>132</v>
      </c>
      <c r="B47" s="255" t="s">
        <v>133</v>
      </c>
      <c r="C47" s="256" t="s">
        <v>126</v>
      </c>
      <c r="D47" s="257"/>
      <c r="E47" s="279">
        <f>'National summary'!E47-'National summary prev'!E47</f>
        <v>8</v>
      </c>
      <c r="F47" s="278">
        <f>'National summary'!F47-'National summary prev'!F47</f>
        <v>0</v>
      </c>
      <c r="G47" s="257">
        <f>'National summary'!G47-'National summary prev'!G47</f>
        <v>0</v>
      </c>
      <c r="H47" s="257">
        <f>'National summary'!H47-'National summary prev'!H47</f>
        <v>0</v>
      </c>
      <c r="I47" s="257">
        <f>'National summary'!I47-'National summary prev'!I47</f>
        <v>0</v>
      </c>
      <c r="J47" s="279">
        <f>'National summary'!J47-'National summary prev'!J47</f>
        <v>0</v>
      </c>
      <c r="K47" s="271">
        <f>'National summary'!K47-'National summary prev'!K47</f>
        <v>0</v>
      </c>
      <c r="L47" s="258">
        <f>'National summary'!L47-'National summary prev'!L47</f>
        <v>0</v>
      </c>
      <c r="M47" s="258">
        <f>'National summary'!M47-'National summary prev'!M47</f>
        <v>0</v>
      </c>
      <c r="N47" s="258">
        <f>'National summary'!N47-'National summary prev'!N47</f>
        <v>0</v>
      </c>
      <c r="O47" s="258">
        <f>'National summary'!O47-'National summary prev'!O47</f>
        <v>0</v>
      </c>
      <c r="P47" s="258">
        <f>'National summary'!P47-'National summary prev'!P47</f>
        <v>0</v>
      </c>
      <c r="Q47" s="258">
        <f>'National summary'!Q47-'National summary prev'!Q47</f>
        <v>0</v>
      </c>
      <c r="R47" s="258">
        <f>'National summary'!R47-'National summary prev'!R47</f>
        <v>0</v>
      </c>
      <c r="S47" s="258">
        <f>'National summary'!S47-'National summary prev'!S47</f>
        <v>0</v>
      </c>
      <c r="T47" s="258">
        <f>'National summary'!T47-'National summary prev'!T47</f>
        <v>0</v>
      </c>
      <c r="U47" s="258">
        <f>'National summary'!U47-'National summary prev'!U47</f>
        <v>0</v>
      </c>
      <c r="V47" s="263">
        <f>'National summary'!V47-'National summary prev'!V47</f>
        <v>0</v>
      </c>
      <c r="W47" s="262">
        <f>'National summary'!W47-'National summary prev'!W47</f>
        <v>0</v>
      </c>
      <c r="X47" s="258">
        <f>'National summary'!X47-'National summary prev'!X47</f>
        <v>0</v>
      </c>
      <c r="Y47" s="258">
        <f>'National summary'!Y47-'National summary prev'!Y47</f>
        <v>0</v>
      </c>
      <c r="Z47" s="258">
        <f>'National summary'!Z47-'National summary prev'!Z47</f>
        <v>0</v>
      </c>
      <c r="AA47" s="258">
        <f>'National summary'!AA47-'National summary prev'!AA47</f>
        <v>0</v>
      </c>
      <c r="AB47" s="258">
        <f>'National summary'!AB47-'National summary prev'!AB47</f>
        <v>0</v>
      </c>
      <c r="AC47" s="258">
        <f>'National summary'!AC47-'National summary prev'!AC47</f>
        <v>0</v>
      </c>
      <c r="AD47" s="258">
        <f>'National summary'!AD47-'National summary prev'!AD47</f>
        <v>0</v>
      </c>
      <c r="AE47" s="258">
        <f>'National summary'!AE47-'National summary prev'!AE47</f>
        <v>0</v>
      </c>
      <c r="AF47" s="258">
        <f>'National summary'!AF47-'National summary prev'!AF47</f>
        <v>0</v>
      </c>
      <c r="AG47" s="258">
        <f>'National summary'!AG47-'National summary prev'!AG47</f>
        <v>0</v>
      </c>
      <c r="AH47" s="263">
        <f>'National summary'!AH47-'National summary prev'!AH47</f>
        <v>0</v>
      </c>
      <c r="AI47" s="262">
        <f>'National summary'!AI47-'National summary prev'!AI47</f>
        <v>0</v>
      </c>
      <c r="AJ47" s="258">
        <f>'National summary'!AJ47-'National summary prev'!AJ47</f>
        <v>0</v>
      </c>
      <c r="AK47" s="258">
        <f>'National summary'!AK47-'National summary prev'!AK47</f>
        <v>0</v>
      </c>
      <c r="AL47" s="258">
        <f>'National summary'!AL47-'National summary prev'!AL47</f>
        <v>0</v>
      </c>
      <c r="AM47" s="258">
        <f>'National summary'!AM47-'National summary prev'!AM47</f>
        <v>0</v>
      </c>
      <c r="AN47" s="258">
        <f>'National summary'!AN47-'National summary prev'!AN47</f>
        <v>0</v>
      </c>
      <c r="AO47" s="258">
        <f>'National summary'!AO47-'National summary prev'!AO47</f>
        <v>0</v>
      </c>
      <c r="AP47" s="258">
        <f>'National summary'!AP47-'National summary prev'!AP47</f>
        <v>0</v>
      </c>
      <c r="AQ47" s="258">
        <f>'National summary'!AQ47-'National summary prev'!AQ47</f>
        <v>0</v>
      </c>
      <c r="AR47" s="258">
        <f>'National summary'!AR47-'National summary prev'!AR47</f>
        <v>0</v>
      </c>
      <c r="AS47" s="258">
        <f>'National summary'!AS47-'National summary prev'!AS47</f>
        <v>0</v>
      </c>
      <c r="AT47" s="263">
        <f>'National summary'!AT47-'National summary prev'!AT47</f>
        <v>0</v>
      </c>
      <c r="AU47" s="262">
        <f>'National summary'!AU47-'National summary prev'!AU47</f>
        <v>0</v>
      </c>
      <c r="AV47" s="258">
        <f>'National summary'!AV47-'National summary prev'!AV47</f>
        <v>0</v>
      </c>
      <c r="AW47" s="258">
        <f>'National summary'!AW47-'National summary prev'!AW47</f>
        <v>0</v>
      </c>
      <c r="AX47" s="258">
        <f>'National summary'!AX47-'National summary prev'!AX47</f>
        <v>0</v>
      </c>
      <c r="AY47" s="258">
        <f>'National summary'!AY47-'National summary prev'!AY47</f>
        <v>0</v>
      </c>
      <c r="AZ47" s="258">
        <f>'National summary'!AZ47-'National summary prev'!AZ47</f>
        <v>0</v>
      </c>
      <c r="BA47" s="258">
        <f>'National summary'!BA47-'National summary prev'!BA47</f>
        <v>0</v>
      </c>
      <c r="BB47" s="258">
        <f>'National summary'!BB47-'National summary prev'!BB47</f>
        <v>0</v>
      </c>
      <c r="BC47" s="258">
        <f>'National summary'!BC47-'National summary prev'!BC47</f>
        <v>0</v>
      </c>
      <c r="BD47" s="258">
        <f>'National summary'!BD47-'National summary prev'!BD47</f>
        <v>0</v>
      </c>
      <c r="BE47" s="258">
        <f>'National summary'!BE47-'National summary prev'!BE47</f>
        <v>0</v>
      </c>
      <c r="BF47" s="263">
        <f>'National summary'!BF47-'National summary prev'!BF47</f>
        <v>0</v>
      </c>
      <c r="BG47" s="262">
        <f>'National summary'!BG47-'National summary prev'!BG47</f>
        <v>0</v>
      </c>
      <c r="BH47" s="258">
        <f>'National summary'!BH47-'National summary prev'!BH47</f>
        <v>0</v>
      </c>
      <c r="BI47" s="258">
        <f>'National summary'!BI47-'National summary prev'!BI47</f>
        <v>0</v>
      </c>
      <c r="BJ47" s="258">
        <f>'National summary'!BJ47-'National summary prev'!BJ47</f>
        <v>0</v>
      </c>
      <c r="BK47" s="258">
        <f>'National summary'!BK47-'National summary prev'!BK47</f>
        <v>0</v>
      </c>
      <c r="BL47" s="258">
        <f>'National summary'!BL47-'National summary prev'!BL47</f>
        <v>0</v>
      </c>
      <c r="BM47" s="258">
        <f>'National summary'!BM47-'National summary prev'!BM47</f>
        <v>0</v>
      </c>
      <c r="BN47" s="258">
        <f>'National summary'!BN47-'National summary prev'!BN47</f>
        <v>0</v>
      </c>
      <c r="BO47" s="258">
        <f>'National summary'!BO47-'National summary prev'!BO47</f>
        <v>0</v>
      </c>
      <c r="BP47" s="258">
        <f>'National summary'!BP47-'National summary prev'!BP47</f>
        <v>0</v>
      </c>
      <c r="BQ47" s="258">
        <f>'National summary'!BQ47-'National summary prev'!BQ47</f>
        <v>0</v>
      </c>
      <c r="BR47" s="263">
        <f>'National summary'!BR47-'National summary prev'!BR47</f>
        <v>0</v>
      </c>
      <c r="BS47" s="32"/>
    </row>
    <row r="48" spans="1:71" s="34" customFormat="1" x14ac:dyDescent="0.25">
      <c r="A48" s="278" t="s">
        <v>134</v>
      </c>
      <c r="B48" s="255" t="s">
        <v>135</v>
      </c>
      <c r="C48" s="256" t="s">
        <v>126</v>
      </c>
      <c r="D48" s="257"/>
      <c r="E48" s="279">
        <f>'National summary'!E48-'National summary prev'!E48</f>
        <v>6</v>
      </c>
      <c r="F48" s="278">
        <f>'National summary'!F48-'National summary prev'!F48</f>
        <v>0</v>
      </c>
      <c r="G48" s="257">
        <f>'National summary'!G48-'National summary prev'!G48</f>
        <v>0</v>
      </c>
      <c r="H48" s="257">
        <f>'National summary'!H48-'National summary prev'!H48</f>
        <v>0</v>
      </c>
      <c r="I48" s="257">
        <f>'National summary'!I48-'National summary prev'!I48</f>
        <v>0</v>
      </c>
      <c r="J48" s="279">
        <f>'National summary'!J48-'National summary prev'!J48</f>
        <v>0</v>
      </c>
      <c r="K48" s="271">
        <f>'National summary'!K48-'National summary prev'!K48</f>
        <v>0</v>
      </c>
      <c r="L48" s="258">
        <f>'National summary'!L48-'National summary prev'!L48</f>
        <v>0</v>
      </c>
      <c r="M48" s="258">
        <f>'National summary'!M48-'National summary prev'!M48</f>
        <v>0</v>
      </c>
      <c r="N48" s="258">
        <f>'National summary'!N48-'National summary prev'!N48</f>
        <v>0</v>
      </c>
      <c r="O48" s="258">
        <f>'National summary'!O48-'National summary prev'!O48</f>
        <v>0</v>
      </c>
      <c r="P48" s="258">
        <f>'National summary'!P48-'National summary prev'!P48</f>
        <v>0</v>
      </c>
      <c r="Q48" s="258">
        <f>'National summary'!Q48-'National summary prev'!Q48</f>
        <v>0</v>
      </c>
      <c r="R48" s="258">
        <f>'National summary'!R48-'National summary prev'!R48</f>
        <v>0</v>
      </c>
      <c r="S48" s="258">
        <f>'National summary'!S48-'National summary prev'!S48</f>
        <v>0</v>
      </c>
      <c r="T48" s="258">
        <f>'National summary'!T48-'National summary prev'!T48</f>
        <v>0</v>
      </c>
      <c r="U48" s="258">
        <f>'National summary'!U48-'National summary prev'!U48</f>
        <v>0</v>
      </c>
      <c r="V48" s="263">
        <f>'National summary'!V48-'National summary prev'!V48</f>
        <v>0</v>
      </c>
      <c r="W48" s="262">
        <f>'National summary'!W48-'National summary prev'!W48</f>
        <v>0</v>
      </c>
      <c r="X48" s="258">
        <f>'National summary'!X48-'National summary prev'!X48</f>
        <v>0</v>
      </c>
      <c r="Y48" s="258">
        <f>'National summary'!Y48-'National summary prev'!Y48</f>
        <v>0</v>
      </c>
      <c r="Z48" s="258">
        <f>'National summary'!Z48-'National summary prev'!Z48</f>
        <v>0</v>
      </c>
      <c r="AA48" s="258">
        <f>'National summary'!AA48-'National summary prev'!AA48</f>
        <v>0</v>
      </c>
      <c r="AB48" s="258">
        <f>'National summary'!AB48-'National summary prev'!AB48</f>
        <v>0</v>
      </c>
      <c r="AC48" s="258">
        <f>'National summary'!AC48-'National summary prev'!AC48</f>
        <v>0</v>
      </c>
      <c r="AD48" s="258">
        <f>'National summary'!AD48-'National summary prev'!AD48</f>
        <v>0</v>
      </c>
      <c r="AE48" s="258">
        <f>'National summary'!AE48-'National summary prev'!AE48</f>
        <v>0</v>
      </c>
      <c r="AF48" s="258">
        <f>'National summary'!AF48-'National summary prev'!AF48</f>
        <v>0</v>
      </c>
      <c r="AG48" s="258">
        <f>'National summary'!AG48-'National summary prev'!AG48</f>
        <v>0</v>
      </c>
      <c r="AH48" s="263">
        <f>'National summary'!AH48-'National summary prev'!AH48</f>
        <v>0</v>
      </c>
      <c r="AI48" s="262">
        <f>'National summary'!AI48-'National summary prev'!AI48</f>
        <v>0</v>
      </c>
      <c r="AJ48" s="258">
        <f>'National summary'!AJ48-'National summary prev'!AJ48</f>
        <v>0</v>
      </c>
      <c r="AK48" s="258">
        <f>'National summary'!AK48-'National summary prev'!AK48</f>
        <v>0</v>
      </c>
      <c r="AL48" s="258">
        <f>'National summary'!AL48-'National summary prev'!AL48</f>
        <v>0</v>
      </c>
      <c r="AM48" s="258">
        <f>'National summary'!AM48-'National summary prev'!AM48</f>
        <v>0</v>
      </c>
      <c r="AN48" s="258">
        <f>'National summary'!AN48-'National summary prev'!AN48</f>
        <v>0</v>
      </c>
      <c r="AO48" s="258">
        <f>'National summary'!AO48-'National summary prev'!AO48</f>
        <v>0</v>
      </c>
      <c r="AP48" s="258">
        <f>'National summary'!AP48-'National summary prev'!AP48</f>
        <v>0</v>
      </c>
      <c r="AQ48" s="258">
        <f>'National summary'!AQ48-'National summary prev'!AQ48</f>
        <v>0</v>
      </c>
      <c r="AR48" s="258">
        <f>'National summary'!AR48-'National summary prev'!AR48</f>
        <v>0</v>
      </c>
      <c r="AS48" s="258">
        <f>'National summary'!AS48-'National summary prev'!AS48</f>
        <v>0</v>
      </c>
      <c r="AT48" s="263">
        <f>'National summary'!AT48-'National summary prev'!AT48</f>
        <v>0</v>
      </c>
      <c r="AU48" s="262">
        <f>'National summary'!AU48-'National summary prev'!AU48</f>
        <v>0</v>
      </c>
      <c r="AV48" s="258">
        <f>'National summary'!AV48-'National summary prev'!AV48</f>
        <v>0</v>
      </c>
      <c r="AW48" s="258">
        <f>'National summary'!AW48-'National summary prev'!AW48</f>
        <v>0</v>
      </c>
      <c r="AX48" s="258">
        <f>'National summary'!AX48-'National summary prev'!AX48</f>
        <v>0</v>
      </c>
      <c r="AY48" s="258">
        <f>'National summary'!AY48-'National summary prev'!AY48</f>
        <v>0</v>
      </c>
      <c r="AZ48" s="258">
        <f>'National summary'!AZ48-'National summary prev'!AZ48</f>
        <v>0</v>
      </c>
      <c r="BA48" s="258">
        <f>'National summary'!BA48-'National summary prev'!BA48</f>
        <v>0</v>
      </c>
      <c r="BB48" s="258">
        <f>'National summary'!BB48-'National summary prev'!BB48</f>
        <v>0</v>
      </c>
      <c r="BC48" s="258">
        <f>'National summary'!BC48-'National summary prev'!BC48</f>
        <v>0</v>
      </c>
      <c r="BD48" s="258">
        <f>'National summary'!BD48-'National summary prev'!BD48</f>
        <v>0</v>
      </c>
      <c r="BE48" s="258">
        <f>'National summary'!BE48-'National summary prev'!BE48</f>
        <v>0</v>
      </c>
      <c r="BF48" s="263">
        <f>'National summary'!BF48-'National summary prev'!BF48</f>
        <v>0</v>
      </c>
      <c r="BG48" s="262">
        <f>'National summary'!BG48-'National summary prev'!BG48</f>
        <v>0</v>
      </c>
      <c r="BH48" s="258">
        <f>'National summary'!BH48-'National summary prev'!BH48</f>
        <v>0</v>
      </c>
      <c r="BI48" s="258">
        <f>'National summary'!BI48-'National summary prev'!BI48</f>
        <v>0</v>
      </c>
      <c r="BJ48" s="258">
        <f>'National summary'!BJ48-'National summary prev'!BJ48</f>
        <v>0</v>
      </c>
      <c r="BK48" s="258">
        <f>'National summary'!BK48-'National summary prev'!BK48</f>
        <v>0</v>
      </c>
      <c r="BL48" s="258">
        <f>'National summary'!BL48-'National summary prev'!BL48</f>
        <v>0</v>
      </c>
      <c r="BM48" s="258">
        <f>'National summary'!BM48-'National summary prev'!BM48</f>
        <v>0</v>
      </c>
      <c r="BN48" s="258">
        <f>'National summary'!BN48-'National summary prev'!BN48</f>
        <v>0</v>
      </c>
      <c r="BO48" s="258">
        <f>'National summary'!BO48-'National summary prev'!BO48</f>
        <v>0</v>
      </c>
      <c r="BP48" s="258">
        <f>'National summary'!BP48-'National summary prev'!BP48</f>
        <v>0</v>
      </c>
      <c r="BQ48" s="258">
        <f>'National summary'!BQ48-'National summary prev'!BQ48</f>
        <v>0</v>
      </c>
      <c r="BR48" s="263">
        <f>'National summary'!BR48-'National summary prev'!BR48</f>
        <v>0</v>
      </c>
      <c r="BS48" s="32"/>
    </row>
    <row r="49" spans="1:71" s="34" customFormat="1" x14ac:dyDescent="0.25">
      <c r="A49" s="278" t="s">
        <v>136</v>
      </c>
      <c r="B49" s="255" t="s">
        <v>137</v>
      </c>
      <c r="C49" s="256" t="s">
        <v>126</v>
      </c>
      <c r="D49" s="257"/>
      <c r="E49" s="279">
        <f>'National summary'!E49-'National summary prev'!E49</f>
        <v>4</v>
      </c>
      <c r="F49" s="278">
        <f>'National summary'!F49-'National summary prev'!F49</f>
        <v>0</v>
      </c>
      <c r="G49" s="257">
        <f>'National summary'!G49-'National summary prev'!G49</f>
        <v>0</v>
      </c>
      <c r="H49" s="257">
        <f>'National summary'!H49-'National summary prev'!H49</f>
        <v>0</v>
      </c>
      <c r="I49" s="257">
        <f>'National summary'!I49-'National summary prev'!I49</f>
        <v>0</v>
      </c>
      <c r="J49" s="279">
        <f>'National summary'!J49-'National summary prev'!J49</f>
        <v>0</v>
      </c>
      <c r="K49" s="271">
        <f>'National summary'!K49-'National summary prev'!K49</f>
        <v>0</v>
      </c>
      <c r="L49" s="258">
        <f>'National summary'!L49-'National summary prev'!L49</f>
        <v>0</v>
      </c>
      <c r="M49" s="258">
        <f>'National summary'!M49-'National summary prev'!M49</f>
        <v>0</v>
      </c>
      <c r="N49" s="258">
        <f>'National summary'!N49-'National summary prev'!N49</f>
        <v>0</v>
      </c>
      <c r="O49" s="258">
        <f>'National summary'!O49-'National summary prev'!O49</f>
        <v>0</v>
      </c>
      <c r="P49" s="258">
        <f>'National summary'!P49-'National summary prev'!P49</f>
        <v>0</v>
      </c>
      <c r="Q49" s="258">
        <f>'National summary'!Q49-'National summary prev'!Q49</f>
        <v>0</v>
      </c>
      <c r="R49" s="258">
        <f>'National summary'!R49-'National summary prev'!R49</f>
        <v>0</v>
      </c>
      <c r="S49" s="258">
        <f>'National summary'!S49-'National summary prev'!S49</f>
        <v>0</v>
      </c>
      <c r="T49" s="258">
        <f>'National summary'!T49-'National summary prev'!T49</f>
        <v>0</v>
      </c>
      <c r="U49" s="258">
        <f>'National summary'!U49-'National summary prev'!U49</f>
        <v>0</v>
      </c>
      <c r="V49" s="263">
        <f>'National summary'!V49-'National summary prev'!V49</f>
        <v>0</v>
      </c>
      <c r="W49" s="262">
        <f>'National summary'!W49-'National summary prev'!W49</f>
        <v>0</v>
      </c>
      <c r="X49" s="258">
        <f>'National summary'!X49-'National summary prev'!X49</f>
        <v>0</v>
      </c>
      <c r="Y49" s="258">
        <f>'National summary'!Y49-'National summary prev'!Y49</f>
        <v>0</v>
      </c>
      <c r="Z49" s="258">
        <f>'National summary'!Z49-'National summary prev'!Z49</f>
        <v>0</v>
      </c>
      <c r="AA49" s="258">
        <f>'National summary'!AA49-'National summary prev'!AA49</f>
        <v>0</v>
      </c>
      <c r="AB49" s="258">
        <f>'National summary'!AB49-'National summary prev'!AB49</f>
        <v>0</v>
      </c>
      <c r="AC49" s="258">
        <f>'National summary'!AC49-'National summary prev'!AC49</f>
        <v>0</v>
      </c>
      <c r="AD49" s="258">
        <f>'National summary'!AD49-'National summary prev'!AD49</f>
        <v>0</v>
      </c>
      <c r="AE49" s="258">
        <f>'National summary'!AE49-'National summary prev'!AE49</f>
        <v>0</v>
      </c>
      <c r="AF49" s="258">
        <f>'National summary'!AF49-'National summary prev'!AF49</f>
        <v>0</v>
      </c>
      <c r="AG49" s="258">
        <f>'National summary'!AG49-'National summary prev'!AG49</f>
        <v>0</v>
      </c>
      <c r="AH49" s="263">
        <f>'National summary'!AH49-'National summary prev'!AH49</f>
        <v>0</v>
      </c>
      <c r="AI49" s="262">
        <f>'National summary'!AI49-'National summary prev'!AI49</f>
        <v>0</v>
      </c>
      <c r="AJ49" s="258">
        <f>'National summary'!AJ49-'National summary prev'!AJ49</f>
        <v>0</v>
      </c>
      <c r="AK49" s="258">
        <f>'National summary'!AK49-'National summary prev'!AK49</f>
        <v>0</v>
      </c>
      <c r="AL49" s="258">
        <f>'National summary'!AL49-'National summary prev'!AL49</f>
        <v>0</v>
      </c>
      <c r="AM49" s="258">
        <f>'National summary'!AM49-'National summary prev'!AM49</f>
        <v>0</v>
      </c>
      <c r="AN49" s="258">
        <f>'National summary'!AN49-'National summary prev'!AN49</f>
        <v>0</v>
      </c>
      <c r="AO49" s="258">
        <f>'National summary'!AO49-'National summary prev'!AO49</f>
        <v>0</v>
      </c>
      <c r="AP49" s="258">
        <f>'National summary'!AP49-'National summary prev'!AP49</f>
        <v>0</v>
      </c>
      <c r="AQ49" s="258">
        <f>'National summary'!AQ49-'National summary prev'!AQ49</f>
        <v>0</v>
      </c>
      <c r="AR49" s="258">
        <f>'National summary'!AR49-'National summary prev'!AR49</f>
        <v>0</v>
      </c>
      <c r="AS49" s="258">
        <f>'National summary'!AS49-'National summary prev'!AS49</f>
        <v>0</v>
      </c>
      <c r="AT49" s="263">
        <f>'National summary'!AT49-'National summary prev'!AT49</f>
        <v>0</v>
      </c>
      <c r="AU49" s="262">
        <f>'National summary'!AU49-'National summary prev'!AU49</f>
        <v>0</v>
      </c>
      <c r="AV49" s="258">
        <f>'National summary'!AV49-'National summary prev'!AV49</f>
        <v>0</v>
      </c>
      <c r="AW49" s="258">
        <f>'National summary'!AW49-'National summary prev'!AW49</f>
        <v>0</v>
      </c>
      <c r="AX49" s="258">
        <f>'National summary'!AX49-'National summary prev'!AX49</f>
        <v>0</v>
      </c>
      <c r="AY49" s="258">
        <f>'National summary'!AY49-'National summary prev'!AY49</f>
        <v>0</v>
      </c>
      <c r="AZ49" s="258">
        <f>'National summary'!AZ49-'National summary prev'!AZ49</f>
        <v>0</v>
      </c>
      <c r="BA49" s="258">
        <f>'National summary'!BA49-'National summary prev'!BA49</f>
        <v>0</v>
      </c>
      <c r="BB49" s="258">
        <f>'National summary'!BB49-'National summary prev'!BB49</f>
        <v>0</v>
      </c>
      <c r="BC49" s="258">
        <f>'National summary'!BC49-'National summary prev'!BC49</f>
        <v>0</v>
      </c>
      <c r="BD49" s="258">
        <f>'National summary'!BD49-'National summary prev'!BD49</f>
        <v>0</v>
      </c>
      <c r="BE49" s="258">
        <f>'National summary'!BE49-'National summary prev'!BE49</f>
        <v>0</v>
      </c>
      <c r="BF49" s="263">
        <f>'National summary'!BF49-'National summary prev'!BF49</f>
        <v>0</v>
      </c>
      <c r="BG49" s="262">
        <f>'National summary'!BG49-'National summary prev'!BG49</f>
        <v>0</v>
      </c>
      <c r="BH49" s="258">
        <f>'National summary'!BH49-'National summary prev'!BH49</f>
        <v>0</v>
      </c>
      <c r="BI49" s="258">
        <f>'National summary'!BI49-'National summary prev'!BI49</f>
        <v>0</v>
      </c>
      <c r="BJ49" s="258">
        <f>'National summary'!BJ49-'National summary prev'!BJ49</f>
        <v>0</v>
      </c>
      <c r="BK49" s="258">
        <f>'National summary'!BK49-'National summary prev'!BK49</f>
        <v>0</v>
      </c>
      <c r="BL49" s="258">
        <f>'National summary'!BL49-'National summary prev'!BL49</f>
        <v>0</v>
      </c>
      <c r="BM49" s="258">
        <f>'National summary'!BM49-'National summary prev'!BM49</f>
        <v>0</v>
      </c>
      <c r="BN49" s="258">
        <f>'National summary'!BN49-'National summary prev'!BN49</f>
        <v>0</v>
      </c>
      <c r="BO49" s="258">
        <f>'National summary'!BO49-'National summary prev'!BO49</f>
        <v>0</v>
      </c>
      <c r="BP49" s="258">
        <f>'National summary'!BP49-'National summary prev'!BP49</f>
        <v>0</v>
      </c>
      <c r="BQ49" s="258">
        <f>'National summary'!BQ49-'National summary prev'!BQ49</f>
        <v>0</v>
      </c>
      <c r="BR49" s="263">
        <f>'National summary'!BR49-'National summary prev'!BR49</f>
        <v>0</v>
      </c>
      <c r="BS49" s="32"/>
    </row>
    <row r="50" spans="1:71" s="34" customFormat="1" x14ac:dyDescent="0.25">
      <c r="A50" s="278" t="s">
        <v>138</v>
      </c>
      <c r="B50" s="255" t="s">
        <v>139</v>
      </c>
      <c r="C50" s="256" t="s">
        <v>126</v>
      </c>
      <c r="D50" s="257"/>
      <c r="E50" s="279">
        <f>'National summary'!E50-'National summary prev'!E50</f>
        <v>2</v>
      </c>
      <c r="F50" s="278">
        <f>'National summary'!F50-'National summary prev'!F50</f>
        <v>0</v>
      </c>
      <c r="G50" s="257">
        <f>'National summary'!G50-'National summary prev'!G50</f>
        <v>0</v>
      </c>
      <c r="H50" s="257">
        <f>'National summary'!H50-'National summary prev'!H50</f>
        <v>0</v>
      </c>
      <c r="I50" s="257">
        <f>'National summary'!I50-'National summary prev'!I50</f>
        <v>0</v>
      </c>
      <c r="J50" s="279">
        <f>'National summary'!J50-'National summary prev'!J50</f>
        <v>0</v>
      </c>
      <c r="K50" s="271">
        <f>'National summary'!K50-'National summary prev'!K50</f>
        <v>0</v>
      </c>
      <c r="L50" s="258">
        <f>'National summary'!L50-'National summary prev'!L50</f>
        <v>0</v>
      </c>
      <c r="M50" s="258">
        <f>'National summary'!M50-'National summary prev'!M50</f>
        <v>0</v>
      </c>
      <c r="N50" s="258">
        <f>'National summary'!N50-'National summary prev'!N50</f>
        <v>0</v>
      </c>
      <c r="O50" s="258">
        <f>'National summary'!O50-'National summary prev'!O50</f>
        <v>0</v>
      </c>
      <c r="P50" s="258">
        <f>'National summary'!P50-'National summary prev'!P50</f>
        <v>0</v>
      </c>
      <c r="Q50" s="258">
        <f>'National summary'!Q50-'National summary prev'!Q50</f>
        <v>0</v>
      </c>
      <c r="R50" s="258">
        <f>'National summary'!R50-'National summary prev'!R50</f>
        <v>0</v>
      </c>
      <c r="S50" s="258">
        <f>'National summary'!S50-'National summary prev'!S50</f>
        <v>0</v>
      </c>
      <c r="T50" s="258">
        <f>'National summary'!T50-'National summary prev'!T50</f>
        <v>0</v>
      </c>
      <c r="U50" s="258">
        <f>'National summary'!U50-'National summary prev'!U50</f>
        <v>0</v>
      </c>
      <c r="V50" s="263">
        <f>'National summary'!V50-'National summary prev'!V50</f>
        <v>0</v>
      </c>
      <c r="W50" s="262">
        <f>'National summary'!W50-'National summary prev'!W50</f>
        <v>0</v>
      </c>
      <c r="X50" s="258">
        <f>'National summary'!X50-'National summary prev'!X50</f>
        <v>0</v>
      </c>
      <c r="Y50" s="258">
        <f>'National summary'!Y50-'National summary prev'!Y50</f>
        <v>0</v>
      </c>
      <c r="Z50" s="258">
        <f>'National summary'!Z50-'National summary prev'!Z50</f>
        <v>0</v>
      </c>
      <c r="AA50" s="258">
        <f>'National summary'!AA50-'National summary prev'!AA50</f>
        <v>0</v>
      </c>
      <c r="AB50" s="258">
        <f>'National summary'!AB50-'National summary prev'!AB50</f>
        <v>0</v>
      </c>
      <c r="AC50" s="258">
        <f>'National summary'!AC50-'National summary prev'!AC50</f>
        <v>0</v>
      </c>
      <c r="AD50" s="258">
        <f>'National summary'!AD50-'National summary prev'!AD50</f>
        <v>0</v>
      </c>
      <c r="AE50" s="258">
        <f>'National summary'!AE50-'National summary prev'!AE50</f>
        <v>0</v>
      </c>
      <c r="AF50" s="258">
        <f>'National summary'!AF50-'National summary prev'!AF50</f>
        <v>0</v>
      </c>
      <c r="AG50" s="258">
        <f>'National summary'!AG50-'National summary prev'!AG50</f>
        <v>0</v>
      </c>
      <c r="AH50" s="263">
        <f>'National summary'!AH50-'National summary prev'!AH50</f>
        <v>0</v>
      </c>
      <c r="AI50" s="262">
        <f>'National summary'!AI50-'National summary prev'!AI50</f>
        <v>0</v>
      </c>
      <c r="AJ50" s="258">
        <f>'National summary'!AJ50-'National summary prev'!AJ50</f>
        <v>0</v>
      </c>
      <c r="AK50" s="258">
        <f>'National summary'!AK50-'National summary prev'!AK50</f>
        <v>0</v>
      </c>
      <c r="AL50" s="258">
        <f>'National summary'!AL50-'National summary prev'!AL50</f>
        <v>0</v>
      </c>
      <c r="AM50" s="258">
        <f>'National summary'!AM50-'National summary prev'!AM50</f>
        <v>0</v>
      </c>
      <c r="AN50" s="258">
        <f>'National summary'!AN50-'National summary prev'!AN50</f>
        <v>0</v>
      </c>
      <c r="AO50" s="258">
        <f>'National summary'!AO50-'National summary prev'!AO50</f>
        <v>0</v>
      </c>
      <c r="AP50" s="258">
        <f>'National summary'!AP50-'National summary prev'!AP50</f>
        <v>0</v>
      </c>
      <c r="AQ50" s="258">
        <f>'National summary'!AQ50-'National summary prev'!AQ50</f>
        <v>0</v>
      </c>
      <c r="AR50" s="258">
        <f>'National summary'!AR50-'National summary prev'!AR50</f>
        <v>0</v>
      </c>
      <c r="AS50" s="258">
        <f>'National summary'!AS50-'National summary prev'!AS50</f>
        <v>0</v>
      </c>
      <c r="AT50" s="263">
        <f>'National summary'!AT50-'National summary prev'!AT50</f>
        <v>0</v>
      </c>
      <c r="AU50" s="262">
        <f>'National summary'!AU50-'National summary prev'!AU50</f>
        <v>0</v>
      </c>
      <c r="AV50" s="258">
        <f>'National summary'!AV50-'National summary prev'!AV50</f>
        <v>0</v>
      </c>
      <c r="AW50" s="258">
        <f>'National summary'!AW50-'National summary prev'!AW50</f>
        <v>0</v>
      </c>
      <c r="AX50" s="258">
        <f>'National summary'!AX50-'National summary prev'!AX50</f>
        <v>0</v>
      </c>
      <c r="AY50" s="258">
        <f>'National summary'!AY50-'National summary prev'!AY50</f>
        <v>0</v>
      </c>
      <c r="AZ50" s="258">
        <f>'National summary'!AZ50-'National summary prev'!AZ50</f>
        <v>0</v>
      </c>
      <c r="BA50" s="258">
        <f>'National summary'!BA50-'National summary prev'!BA50</f>
        <v>0</v>
      </c>
      <c r="BB50" s="258">
        <f>'National summary'!BB50-'National summary prev'!BB50</f>
        <v>0</v>
      </c>
      <c r="BC50" s="258">
        <f>'National summary'!BC50-'National summary prev'!BC50</f>
        <v>0</v>
      </c>
      <c r="BD50" s="258">
        <f>'National summary'!BD50-'National summary prev'!BD50</f>
        <v>0</v>
      </c>
      <c r="BE50" s="258">
        <f>'National summary'!BE50-'National summary prev'!BE50</f>
        <v>0</v>
      </c>
      <c r="BF50" s="263">
        <f>'National summary'!BF50-'National summary prev'!BF50</f>
        <v>0</v>
      </c>
      <c r="BG50" s="262">
        <f>'National summary'!BG50-'National summary prev'!BG50</f>
        <v>0</v>
      </c>
      <c r="BH50" s="258">
        <f>'National summary'!BH50-'National summary prev'!BH50</f>
        <v>0</v>
      </c>
      <c r="BI50" s="258">
        <f>'National summary'!BI50-'National summary prev'!BI50</f>
        <v>0</v>
      </c>
      <c r="BJ50" s="258">
        <f>'National summary'!BJ50-'National summary prev'!BJ50</f>
        <v>0</v>
      </c>
      <c r="BK50" s="258">
        <f>'National summary'!BK50-'National summary prev'!BK50</f>
        <v>0</v>
      </c>
      <c r="BL50" s="258">
        <f>'National summary'!BL50-'National summary prev'!BL50</f>
        <v>0</v>
      </c>
      <c r="BM50" s="258">
        <f>'National summary'!BM50-'National summary prev'!BM50</f>
        <v>0</v>
      </c>
      <c r="BN50" s="258">
        <f>'National summary'!BN50-'National summary prev'!BN50</f>
        <v>0</v>
      </c>
      <c r="BO50" s="258">
        <f>'National summary'!BO50-'National summary prev'!BO50</f>
        <v>0</v>
      </c>
      <c r="BP50" s="258">
        <f>'National summary'!BP50-'National summary prev'!BP50</f>
        <v>0</v>
      </c>
      <c r="BQ50" s="258">
        <f>'National summary'!BQ50-'National summary prev'!BQ50</f>
        <v>0</v>
      </c>
      <c r="BR50" s="263">
        <f>'National summary'!BR50-'National summary prev'!BR50</f>
        <v>0</v>
      </c>
      <c r="BS50" s="32"/>
    </row>
    <row r="51" spans="1:71" s="34" customFormat="1" x14ac:dyDescent="0.25">
      <c r="A51" s="278" t="s">
        <v>140</v>
      </c>
      <c r="B51" s="255" t="s">
        <v>463</v>
      </c>
      <c r="C51" s="256" t="s">
        <v>126</v>
      </c>
      <c r="D51" s="257"/>
      <c r="E51" s="279">
        <f>'National summary'!E51-'National summary prev'!E51</f>
        <v>0</v>
      </c>
      <c r="F51" s="278">
        <f>'National summary'!F51-'National summary prev'!F51</f>
        <v>0</v>
      </c>
      <c r="G51" s="257">
        <f>'National summary'!G51-'National summary prev'!G51</f>
        <v>0</v>
      </c>
      <c r="H51" s="257">
        <f>'National summary'!H51-'National summary prev'!H51</f>
        <v>0</v>
      </c>
      <c r="I51" s="257">
        <f>'National summary'!I51-'National summary prev'!I51</f>
        <v>0</v>
      </c>
      <c r="J51" s="279">
        <f>'National summary'!J51-'National summary prev'!J51</f>
        <v>0</v>
      </c>
      <c r="K51" s="271">
        <f>'National summary'!K51-'National summary prev'!K51</f>
        <v>0</v>
      </c>
      <c r="L51" s="258">
        <f>'National summary'!L51-'National summary prev'!L51</f>
        <v>0</v>
      </c>
      <c r="M51" s="258">
        <f>'National summary'!M51-'National summary prev'!M51</f>
        <v>0</v>
      </c>
      <c r="N51" s="258">
        <f>'National summary'!N51-'National summary prev'!N51</f>
        <v>0</v>
      </c>
      <c r="O51" s="258">
        <f>'National summary'!O51-'National summary prev'!O51</f>
        <v>0</v>
      </c>
      <c r="P51" s="258">
        <f>'National summary'!P51-'National summary prev'!P51</f>
        <v>0</v>
      </c>
      <c r="Q51" s="258">
        <f>'National summary'!Q51-'National summary prev'!Q51</f>
        <v>0</v>
      </c>
      <c r="R51" s="258">
        <f>'National summary'!R51-'National summary prev'!R51</f>
        <v>0</v>
      </c>
      <c r="S51" s="258">
        <f>'National summary'!S51-'National summary prev'!S51</f>
        <v>0</v>
      </c>
      <c r="T51" s="258">
        <f>'National summary'!T51-'National summary prev'!T51</f>
        <v>0</v>
      </c>
      <c r="U51" s="258">
        <f>'National summary'!U51-'National summary prev'!U51</f>
        <v>0</v>
      </c>
      <c r="V51" s="263">
        <f>'National summary'!V51-'National summary prev'!V51</f>
        <v>0</v>
      </c>
      <c r="W51" s="262">
        <f>'National summary'!W51-'National summary prev'!W51</f>
        <v>0</v>
      </c>
      <c r="X51" s="258">
        <f>'National summary'!X51-'National summary prev'!X51</f>
        <v>0</v>
      </c>
      <c r="Y51" s="258">
        <f>'National summary'!Y51-'National summary prev'!Y51</f>
        <v>0</v>
      </c>
      <c r="Z51" s="258">
        <f>'National summary'!Z51-'National summary prev'!Z51</f>
        <v>0</v>
      </c>
      <c r="AA51" s="258">
        <f>'National summary'!AA51-'National summary prev'!AA51</f>
        <v>0</v>
      </c>
      <c r="AB51" s="258">
        <f>'National summary'!AB51-'National summary prev'!AB51</f>
        <v>0</v>
      </c>
      <c r="AC51" s="258">
        <f>'National summary'!AC51-'National summary prev'!AC51</f>
        <v>0</v>
      </c>
      <c r="AD51" s="258">
        <f>'National summary'!AD51-'National summary prev'!AD51</f>
        <v>0</v>
      </c>
      <c r="AE51" s="258">
        <f>'National summary'!AE51-'National summary prev'!AE51</f>
        <v>0</v>
      </c>
      <c r="AF51" s="258">
        <f>'National summary'!AF51-'National summary prev'!AF51</f>
        <v>0</v>
      </c>
      <c r="AG51" s="258">
        <f>'National summary'!AG51-'National summary prev'!AG51</f>
        <v>0</v>
      </c>
      <c r="AH51" s="263">
        <f>'National summary'!AH51-'National summary prev'!AH51</f>
        <v>0</v>
      </c>
      <c r="AI51" s="262">
        <f>'National summary'!AI51-'National summary prev'!AI51</f>
        <v>0</v>
      </c>
      <c r="AJ51" s="258">
        <f>'National summary'!AJ51-'National summary prev'!AJ51</f>
        <v>0</v>
      </c>
      <c r="AK51" s="258">
        <f>'National summary'!AK51-'National summary prev'!AK51</f>
        <v>0</v>
      </c>
      <c r="AL51" s="258">
        <f>'National summary'!AL51-'National summary prev'!AL51</f>
        <v>0</v>
      </c>
      <c r="AM51" s="258">
        <f>'National summary'!AM51-'National summary prev'!AM51</f>
        <v>0</v>
      </c>
      <c r="AN51" s="258">
        <f>'National summary'!AN51-'National summary prev'!AN51</f>
        <v>0</v>
      </c>
      <c r="AO51" s="258">
        <f>'National summary'!AO51-'National summary prev'!AO51</f>
        <v>0</v>
      </c>
      <c r="AP51" s="258">
        <f>'National summary'!AP51-'National summary prev'!AP51</f>
        <v>0</v>
      </c>
      <c r="AQ51" s="258">
        <f>'National summary'!AQ51-'National summary prev'!AQ51</f>
        <v>0</v>
      </c>
      <c r="AR51" s="258">
        <f>'National summary'!AR51-'National summary prev'!AR51</f>
        <v>0</v>
      </c>
      <c r="AS51" s="258">
        <f>'National summary'!AS51-'National summary prev'!AS51</f>
        <v>0</v>
      </c>
      <c r="AT51" s="263">
        <f>'National summary'!AT51-'National summary prev'!AT51</f>
        <v>0</v>
      </c>
      <c r="AU51" s="262">
        <f>'National summary'!AU51-'National summary prev'!AU51</f>
        <v>0</v>
      </c>
      <c r="AV51" s="258">
        <f>'National summary'!AV51-'National summary prev'!AV51</f>
        <v>0</v>
      </c>
      <c r="AW51" s="258">
        <f>'National summary'!AW51-'National summary prev'!AW51</f>
        <v>0</v>
      </c>
      <c r="AX51" s="258">
        <f>'National summary'!AX51-'National summary prev'!AX51</f>
        <v>0</v>
      </c>
      <c r="AY51" s="258">
        <f>'National summary'!AY51-'National summary prev'!AY51</f>
        <v>0</v>
      </c>
      <c r="AZ51" s="258">
        <f>'National summary'!AZ51-'National summary prev'!AZ51</f>
        <v>0</v>
      </c>
      <c r="BA51" s="258">
        <f>'National summary'!BA51-'National summary prev'!BA51</f>
        <v>0</v>
      </c>
      <c r="BB51" s="258">
        <f>'National summary'!BB51-'National summary prev'!BB51</f>
        <v>0</v>
      </c>
      <c r="BC51" s="258">
        <f>'National summary'!BC51-'National summary prev'!BC51</f>
        <v>0</v>
      </c>
      <c r="BD51" s="258">
        <f>'National summary'!BD51-'National summary prev'!BD51</f>
        <v>0</v>
      </c>
      <c r="BE51" s="258">
        <f>'National summary'!BE51-'National summary prev'!BE51</f>
        <v>0</v>
      </c>
      <c r="BF51" s="263">
        <f>'National summary'!BF51-'National summary prev'!BF51</f>
        <v>0</v>
      </c>
      <c r="BG51" s="262">
        <f>'National summary'!BG51-'National summary prev'!BG51</f>
        <v>0</v>
      </c>
      <c r="BH51" s="258">
        <f>'National summary'!BH51-'National summary prev'!BH51</f>
        <v>0</v>
      </c>
      <c r="BI51" s="258">
        <f>'National summary'!BI51-'National summary prev'!BI51</f>
        <v>0</v>
      </c>
      <c r="BJ51" s="258">
        <f>'National summary'!BJ51-'National summary prev'!BJ51</f>
        <v>0</v>
      </c>
      <c r="BK51" s="258">
        <f>'National summary'!BK51-'National summary prev'!BK51</f>
        <v>0</v>
      </c>
      <c r="BL51" s="258">
        <f>'National summary'!BL51-'National summary prev'!BL51</f>
        <v>0</v>
      </c>
      <c r="BM51" s="258">
        <f>'National summary'!BM51-'National summary prev'!BM51</f>
        <v>0</v>
      </c>
      <c r="BN51" s="258">
        <f>'National summary'!BN51-'National summary prev'!BN51</f>
        <v>0</v>
      </c>
      <c r="BO51" s="258">
        <f>'National summary'!BO51-'National summary prev'!BO51</f>
        <v>0</v>
      </c>
      <c r="BP51" s="258">
        <f>'National summary'!BP51-'National summary prev'!BP51</f>
        <v>0</v>
      </c>
      <c r="BQ51" s="258">
        <f>'National summary'!BQ51-'National summary prev'!BQ51</f>
        <v>0</v>
      </c>
      <c r="BR51" s="263">
        <f>'National summary'!BR51-'National summary prev'!BR51</f>
        <v>0</v>
      </c>
      <c r="BS51" s="32"/>
    </row>
    <row r="52" spans="1:71" s="34" customFormat="1" x14ac:dyDescent="0.25">
      <c r="A52" s="278" t="s">
        <v>142</v>
      </c>
      <c r="B52" s="255" t="s">
        <v>143</v>
      </c>
      <c r="C52" s="256" t="s">
        <v>126</v>
      </c>
      <c r="D52" s="257"/>
      <c r="E52" s="279">
        <f>'National summary'!E52-'National summary prev'!E52</f>
        <v>-2</v>
      </c>
      <c r="F52" s="278">
        <f>'National summary'!F52-'National summary prev'!F52</f>
        <v>0</v>
      </c>
      <c r="G52" s="257">
        <f>'National summary'!G52-'National summary prev'!G52</f>
        <v>0</v>
      </c>
      <c r="H52" s="257">
        <f>'National summary'!H52-'National summary prev'!H52</f>
        <v>0</v>
      </c>
      <c r="I52" s="257">
        <f>'National summary'!I52-'National summary prev'!I52</f>
        <v>0</v>
      </c>
      <c r="J52" s="279">
        <f>'National summary'!J52-'National summary prev'!J52</f>
        <v>0</v>
      </c>
      <c r="K52" s="271">
        <f>'National summary'!K52-'National summary prev'!K52</f>
        <v>0</v>
      </c>
      <c r="L52" s="258">
        <f>'National summary'!L52-'National summary prev'!L52</f>
        <v>0</v>
      </c>
      <c r="M52" s="258">
        <f>'National summary'!M52-'National summary prev'!M52</f>
        <v>0</v>
      </c>
      <c r="N52" s="258">
        <f>'National summary'!N52-'National summary prev'!N52</f>
        <v>0</v>
      </c>
      <c r="O52" s="258">
        <f>'National summary'!O52-'National summary prev'!O52</f>
        <v>0</v>
      </c>
      <c r="P52" s="258">
        <f>'National summary'!P52-'National summary prev'!P52</f>
        <v>0</v>
      </c>
      <c r="Q52" s="258">
        <f>'National summary'!Q52-'National summary prev'!Q52</f>
        <v>0</v>
      </c>
      <c r="R52" s="258">
        <f>'National summary'!R52-'National summary prev'!R52</f>
        <v>0</v>
      </c>
      <c r="S52" s="258">
        <f>'National summary'!S52-'National summary prev'!S52</f>
        <v>0</v>
      </c>
      <c r="T52" s="258">
        <f>'National summary'!T52-'National summary prev'!T52</f>
        <v>0</v>
      </c>
      <c r="U52" s="258">
        <f>'National summary'!U52-'National summary prev'!U52</f>
        <v>0</v>
      </c>
      <c r="V52" s="263">
        <f>'National summary'!V52-'National summary prev'!V52</f>
        <v>0</v>
      </c>
      <c r="W52" s="262">
        <f>'National summary'!W52-'National summary prev'!W52</f>
        <v>0</v>
      </c>
      <c r="X52" s="258">
        <f>'National summary'!X52-'National summary prev'!X52</f>
        <v>0</v>
      </c>
      <c r="Y52" s="258">
        <f>'National summary'!Y52-'National summary prev'!Y52</f>
        <v>0</v>
      </c>
      <c r="Z52" s="258">
        <f>'National summary'!Z52-'National summary prev'!Z52</f>
        <v>0</v>
      </c>
      <c r="AA52" s="258">
        <f>'National summary'!AA52-'National summary prev'!AA52</f>
        <v>0</v>
      </c>
      <c r="AB52" s="258">
        <f>'National summary'!AB52-'National summary prev'!AB52</f>
        <v>0</v>
      </c>
      <c r="AC52" s="258">
        <f>'National summary'!AC52-'National summary prev'!AC52</f>
        <v>0</v>
      </c>
      <c r="AD52" s="258">
        <f>'National summary'!AD52-'National summary prev'!AD52</f>
        <v>0</v>
      </c>
      <c r="AE52" s="258">
        <f>'National summary'!AE52-'National summary prev'!AE52</f>
        <v>0</v>
      </c>
      <c r="AF52" s="258">
        <f>'National summary'!AF52-'National summary prev'!AF52</f>
        <v>0</v>
      </c>
      <c r="AG52" s="258">
        <f>'National summary'!AG52-'National summary prev'!AG52</f>
        <v>0</v>
      </c>
      <c r="AH52" s="263">
        <f>'National summary'!AH52-'National summary prev'!AH52</f>
        <v>0</v>
      </c>
      <c r="AI52" s="262">
        <f>'National summary'!AI52-'National summary prev'!AI52</f>
        <v>0</v>
      </c>
      <c r="AJ52" s="258">
        <f>'National summary'!AJ52-'National summary prev'!AJ52</f>
        <v>0</v>
      </c>
      <c r="AK52" s="258">
        <f>'National summary'!AK52-'National summary prev'!AK52</f>
        <v>0</v>
      </c>
      <c r="AL52" s="258">
        <f>'National summary'!AL52-'National summary prev'!AL52</f>
        <v>0</v>
      </c>
      <c r="AM52" s="258">
        <f>'National summary'!AM52-'National summary prev'!AM52</f>
        <v>0</v>
      </c>
      <c r="AN52" s="258">
        <f>'National summary'!AN52-'National summary prev'!AN52</f>
        <v>0</v>
      </c>
      <c r="AO52" s="258">
        <f>'National summary'!AO52-'National summary prev'!AO52</f>
        <v>0</v>
      </c>
      <c r="AP52" s="258">
        <f>'National summary'!AP52-'National summary prev'!AP52</f>
        <v>0</v>
      </c>
      <c r="AQ52" s="258">
        <f>'National summary'!AQ52-'National summary prev'!AQ52</f>
        <v>0</v>
      </c>
      <c r="AR52" s="258">
        <f>'National summary'!AR52-'National summary prev'!AR52</f>
        <v>0</v>
      </c>
      <c r="AS52" s="258">
        <f>'National summary'!AS52-'National summary prev'!AS52</f>
        <v>0</v>
      </c>
      <c r="AT52" s="263">
        <f>'National summary'!AT52-'National summary prev'!AT52</f>
        <v>0</v>
      </c>
      <c r="AU52" s="262">
        <f>'National summary'!AU52-'National summary prev'!AU52</f>
        <v>0</v>
      </c>
      <c r="AV52" s="258">
        <f>'National summary'!AV52-'National summary prev'!AV52</f>
        <v>0</v>
      </c>
      <c r="AW52" s="258">
        <f>'National summary'!AW52-'National summary prev'!AW52</f>
        <v>0</v>
      </c>
      <c r="AX52" s="258">
        <f>'National summary'!AX52-'National summary prev'!AX52</f>
        <v>0</v>
      </c>
      <c r="AY52" s="258">
        <f>'National summary'!AY52-'National summary prev'!AY52</f>
        <v>0</v>
      </c>
      <c r="AZ52" s="258">
        <f>'National summary'!AZ52-'National summary prev'!AZ52</f>
        <v>0</v>
      </c>
      <c r="BA52" s="258">
        <f>'National summary'!BA52-'National summary prev'!BA52</f>
        <v>0</v>
      </c>
      <c r="BB52" s="258">
        <f>'National summary'!BB52-'National summary prev'!BB52</f>
        <v>0</v>
      </c>
      <c r="BC52" s="258">
        <f>'National summary'!BC52-'National summary prev'!BC52</f>
        <v>0</v>
      </c>
      <c r="BD52" s="258">
        <f>'National summary'!BD52-'National summary prev'!BD52</f>
        <v>0</v>
      </c>
      <c r="BE52" s="258">
        <f>'National summary'!BE52-'National summary prev'!BE52</f>
        <v>0</v>
      </c>
      <c r="BF52" s="263">
        <f>'National summary'!BF52-'National summary prev'!BF52</f>
        <v>0</v>
      </c>
      <c r="BG52" s="262">
        <f>'National summary'!BG52-'National summary prev'!BG52</f>
        <v>0</v>
      </c>
      <c r="BH52" s="258">
        <f>'National summary'!BH52-'National summary prev'!BH52</f>
        <v>0</v>
      </c>
      <c r="BI52" s="258">
        <f>'National summary'!BI52-'National summary prev'!BI52</f>
        <v>0</v>
      </c>
      <c r="BJ52" s="258">
        <f>'National summary'!BJ52-'National summary prev'!BJ52</f>
        <v>0</v>
      </c>
      <c r="BK52" s="258">
        <f>'National summary'!BK52-'National summary prev'!BK52</f>
        <v>0</v>
      </c>
      <c r="BL52" s="258">
        <f>'National summary'!BL52-'National summary prev'!BL52</f>
        <v>0</v>
      </c>
      <c r="BM52" s="258">
        <f>'National summary'!BM52-'National summary prev'!BM52</f>
        <v>0</v>
      </c>
      <c r="BN52" s="258">
        <f>'National summary'!BN52-'National summary prev'!BN52</f>
        <v>0</v>
      </c>
      <c r="BO52" s="258">
        <f>'National summary'!BO52-'National summary prev'!BO52</f>
        <v>0</v>
      </c>
      <c r="BP52" s="258">
        <f>'National summary'!BP52-'National summary prev'!BP52</f>
        <v>0</v>
      </c>
      <c r="BQ52" s="258">
        <f>'National summary'!BQ52-'National summary prev'!BQ52</f>
        <v>0</v>
      </c>
      <c r="BR52" s="263">
        <f>'National summary'!BR52-'National summary prev'!BR52</f>
        <v>0</v>
      </c>
      <c r="BS52" s="32"/>
    </row>
    <row r="53" spans="1:71" s="34" customFormat="1" x14ac:dyDescent="0.25">
      <c r="A53" s="278" t="s">
        <v>144</v>
      </c>
      <c r="B53" s="255" t="s">
        <v>145</v>
      </c>
      <c r="C53" s="256" t="s">
        <v>126</v>
      </c>
      <c r="D53" s="257"/>
      <c r="E53" s="279">
        <f>'National summary'!E53-'National summary prev'!E53</f>
        <v>-4</v>
      </c>
      <c r="F53" s="278">
        <f>'National summary'!F53-'National summary prev'!F53</f>
        <v>0</v>
      </c>
      <c r="G53" s="257">
        <f>'National summary'!G53-'National summary prev'!G53</f>
        <v>0</v>
      </c>
      <c r="H53" s="257">
        <f>'National summary'!H53-'National summary prev'!H53</f>
        <v>0</v>
      </c>
      <c r="I53" s="257">
        <f>'National summary'!I53-'National summary prev'!I53</f>
        <v>0</v>
      </c>
      <c r="J53" s="279">
        <f>'National summary'!J53-'National summary prev'!J53</f>
        <v>0</v>
      </c>
      <c r="K53" s="271">
        <f>'National summary'!K53-'National summary prev'!K53</f>
        <v>0</v>
      </c>
      <c r="L53" s="258">
        <f>'National summary'!L53-'National summary prev'!L53</f>
        <v>0</v>
      </c>
      <c r="M53" s="258">
        <f>'National summary'!M53-'National summary prev'!M53</f>
        <v>0</v>
      </c>
      <c r="N53" s="258">
        <f>'National summary'!N53-'National summary prev'!N53</f>
        <v>0</v>
      </c>
      <c r="O53" s="258">
        <f>'National summary'!O53-'National summary prev'!O53</f>
        <v>0</v>
      </c>
      <c r="P53" s="258">
        <f>'National summary'!P53-'National summary prev'!P53</f>
        <v>0</v>
      </c>
      <c r="Q53" s="258">
        <f>'National summary'!Q53-'National summary prev'!Q53</f>
        <v>0</v>
      </c>
      <c r="R53" s="258">
        <f>'National summary'!R53-'National summary prev'!R53</f>
        <v>0</v>
      </c>
      <c r="S53" s="258">
        <f>'National summary'!S53-'National summary prev'!S53</f>
        <v>0</v>
      </c>
      <c r="T53" s="258">
        <f>'National summary'!T53-'National summary prev'!T53</f>
        <v>0</v>
      </c>
      <c r="U53" s="258">
        <f>'National summary'!U53-'National summary prev'!U53</f>
        <v>0</v>
      </c>
      <c r="V53" s="263">
        <f>'National summary'!V53-'National summary prev'!V53</f>
        <v>0</v>
      </c>
      <c r="W53" s="262">
        <f>'National summary'!W53-'National summary prev'!W53</f>
        <v>0</v>
      </c>
      <c r="X53" s="258">
        <f>'National summary'!X53-'National summary prev'!X53</f>
        <v>0</v>
      </c>
      <c r="Y53" s="258">
        <f>'National summary'!Y53-'National summary prev'!Y53</f>
        <v>0</v>
      </c>
      <c r="Z53" s="258">
        <f>'National summary'!Z53-'National summary prev'!Z53</f>
        <v>0</v>
      </c>
      <c r="AA53" s="258">
        <f>'National summary'!AA53-'National summary prev'!AA53</f>
        <v>0</v>
      </c>
      <c r="AB53" s="258">
        <f>'National summary'!AB53-'National summary prev'!AB53</f>
        <v>0</v>
      </c>
      <c r="AC53" s="258">
        <f>'National summary'!AC53-'National summary prev'!AC53</f>
        <v>0</v>
      </c>
      <c r="AD53" s="258">
        <f>'National summary'!AD53-'National summary prev'!AD53</f>
        <v>0</v>
      </c>
      <c r="AE53" s="258">
        <f>'National summary'!AE53-'National summary prev'!AE53</f>
        <v>0</v>
      </c>
      <c r="AF53" s="258">
        <f>'National summary'!AF53-'National summary prev'!AF53</f>
        <v>0</v>
      </c>
      <c r="AG53" s="258">
        <f>'National summary'!AG53-'National summary prev'!AG53</f>
        <v>0</v>
      </c>
      <c r="AH53" s="263">
        <f>'National summary'!AH53-'National summary prev'!AH53</f>
        <v>0</v>
      </c>
      <c r="AI53" s="262">
        <f>'National summary'!AI53-'National summary prev'!AI53</f>
        <v>0</v>
      </c>
      <c r="AJ53" s="258">
        <f>'National summary'!AJ53-'National summary prev'!AJ53</f>
        <v>0</v>
      </c>
      <c r="AK53" s="258">
        <f>'National summary'!AK53-'National summary prev'!AK53</f>
        <v>0</v>
      </c>
      <c r="AL53" s="258">
        <f>'National summary'!AL53-'National summary prev'!AL53</f>
        <v>0</v>
      </c>
      <c r="AM53" s="258">
        <f>'National summary'!AM53-'National summary prev'!AM53</f>
        <v>0</v>
      </c>
      <c r="AN53" s="258">
        <f>'National summary'!AN53-'National summary prev'!AN53</f>
        <v>0</v>
      </c>
      <c r="AO53" s="258">
        <f>'National summary'!AO53-'National summary prev'!AO53</f>
        <v>0</v>
      </c>
      <c r="AP53" s="258">
        <f>'National summary'!AP53-'National summary prev'!AP53</f>
        <v>0</v>
      </c>
      <c r="AQ53" s="258">
        <f>'National summary'!AQ53-'National summary prev'!AQ53</f>
        <v>0</v>
      </c>
      <c r="AR53" s="258">
        <f>'National summary'!AR53-'National summary prev'!AR53</f>
        <v>0</v>
      </c>
      <c r="AS53" s="258">
        <f>'National summary'!AS53-'National summary prev'!AS53</f>
        <v>0</v>
      </c>
      <c r="AT53" s="263">
        <f>'National summary'!AT53-'National summary prev'!AT53</f>
        <v>0</v>
      </c>
      <c r="AU53" s="262">
        <f>'National summary'!AU53-'National summary prev'!AU53</f>
        <v>0</v>
      </c>
      <c r="AV53" s="258">
        <f>'National summary'!AV53-'National summary prev'!AV53</f>
        <v>0</v>
      </c>
      <c r="AW53" s="258">
        <f>'National summary'!AW53-'National summary prev'!AW53</f>
        <v>0</v>
      </c>
      <c r="AX53" s="258">
        <f>'National summary'!AX53-'National summary prev'!AX53</f>
        <v>0</v>
      </c>
      <c r="AY53" s="258">
        <f>'National summary'!AY53-'National summary prev'!AY53</f>
        <v>0</v>
      </c>
      <c r="AZ53" s="258">
        <f>'National summary'!AZ53-'National summary prev'!AZ53</f>
        <v>0</v>
      </c>
      <c r="BA53" s="258">
        <f>'National summary'!BA53-'National summary prev'!BA53</f>
        <v>0</v>
      </c>
      <c r="BB53" s="258">
        <f>'National summary'!BB53-'National summary prev'!BB53</f>
        <v>0</v>
      </c>
      <c r="BC53" s="258">
        <f>'National summary'!BC53-'National summary prev'!BC53</f>
        <v>0</v>
      </c>
      <c r="BD53" s="258">
        <f>'National summary'!BD53-'National summary prev'!BD53</f>
        <v>0</v>
      </c>
      <c r="BE53" s="258">
        <f>'National summary'!BE53-'National summary prev'!BE53</f>
        <v>0</v>
      </c>
      <c r="BF53" s="263">
        <f>'National summary'!BF53-'National summary prev'!BF53</f>
        <v>0</v>
      </c>
      <c r="BG53" s="262">
        <f>'National summary'!BG53-'National summary prev'!BG53</f>
        <v>0</v>
      </c>
      <c r="BH53" s="258">
        <f>'National summary'!BH53-'National summary prev'!BH53</f>
        <v>0</v>
      </c>
      <c r="BI53" s="258">
        <f>'National summary'!BI53-'National summary prev'!BI53</f>
        <v>0</v>
      </c>
      <c r="BJ53" s="258">
        <f>'National summary'!BJ53-'National summary prev'!BJ53</f>
        <v>0</v>
      </c>
      <c r="BK53" s="258">
        <f>'National summary'!BK53-'National summary prev'!BK53</f>
        <v>0</v>
      </c>
      <c r="BL53" s="258">
        <f>'National summary'!BL53-'National summary prev'!BL53</f>
        <v>0</v>
      </c>
      <c r="BM53" s="258">
        <f>'National summary'!BM53-'National summary prev'!BM53</f>
        <v>0</v>
      </c>
      <c r="BN53" s="258">
        <f>'National summary'!BN53-'National summary prev'!BN53</f>
        <v>0</v>
      </c>
      <c r="BO53" s="258">
        <f>'National summary'!BO53-'National summary prev'!BO53</f>
        <v>0</v>
      </c>
      <c r="BP53" s="258">
        <f>'National summary'!BP53-'National summary prev'!BP53</f>
        <v>0</v>
      </c>
      <c r="BQ53" s="258">
        <f>'National summary'!BQ53-'National summary prev'!BQ53</f>
        <v>0</v>
      </c>
      <c r="BR53" s="263">
        <f>'National summary'!BR53-'National summary prev'!BR53</f>
        <v>0</v>
      </c>
      <c r="BS53" s="32"/>
    </row>
    <row r="54" spans="1:71" s="34" customFormat="1" x14ac:dyDescent="0.25">
      <c r="A54" s="278" t="s">
        <v>146</v>
      </c>
      <c r="B54" s="255" t="s">
        <v>147</v>
      </c>
      <c r="C54" s="256" t="s">
        <v>126</v>
      </c>
      <c r="D54" s="257"/>
      <c r="E54" s="279">
        <f>'National summary'!E54-'National summary prev'!E54</f>
        <v>-6</v>
      </c>
      <c r="F54" s="278">
        <f>'National summary'!F54-'National summary prev'!F54</f>
        <v>0</v>
      </c>
      <c r="G54" s="257">
        <f>'National summary'!G54-'National summary prev'!G54</f>
        <v>0</v>
      </c>
      <c r="H54" s="257">
        <f>'National summary'!H54-'National summary prev'!H54</f>
        <v>0</v>
      </c>
      <c r="I54" s="257">
        <f>'National summary'!I54-'National summary prev'!I54</f>
        <v>0</v>
      </c>
      <c r="J54" s="279">
        <f>'National summary'!J54-'National summary prev'!J54</f>
        <v>0</v>
      </c>
      <c r="K54" s="271">
        <f>'National summary'!K54-'National summary prev'!K54</f>
        <v>0</v>
      </c>
      <c r="L54" s="258">
        <f>'National summary'!L54-'National summary prev'!L54</f>
        <v>0</v>
      </c>
      <c r="M54" s="258">
        <f>'National summary'!M54-'National summary prev'!M54</f>
        <v>0</v>
      </c>
      <c r="N54" s="258">
        <f>'National summary'!N54-'National summary prev'!N54</f>
        <v>0</v>
      </c>
      <c r="O54" s="258">
        <f>'National summary'!O54-'National summary prev'!O54</f>
        <v>0</v>
      </c>
      <c r="P54" s="258">
        <f>'National summary'!P54-'National summary prev'!P54</f>
        <v>0</v>
      </c>
      <c r="Q54" s="258">
        <f>'National summary'!Q54-'National summary prev'!Q54</f>
        <v>0</v>
      </c>
      <c r="R54" s="258">
        <f>'National summary'!R54-'National summary prev'!R54</f>
        <v>0</v>
      </c>
      <c r="S54" s="258">
        <f>'National summary'!S54-'National summary prev'!S54</f>
        <v>0</v>
      </c>
      <c r="T54" s="258">
        <f>'National summary'!T54-'National summary prev'!T54</f>
        <v>0</v>
      </c>
      <c r="U54" s="258">
        <f>'National summary'!U54-'National summary prev'!U54</f>
        <v>0</v>
      </c>
      <c r="V54" s="263">
        <f>'National summary'!V54-'National summary prev'!V54</f>
        <v>0</v>
      </c>
      <c r="W54" s="262">
        <f>'National summary'!W54-'National summary prev'!W54</f>
        <v>0</v>
      </c>
      <c r="X54" s="258">
        <f>'National summary'!X54-'National summary prev'!X54</f>
        <v>0</v>
      </c>
      <c r="Y54" s="258">
        <f>'National summary'!Y54-'National summary prev'!Y54</f>
        <v>0</v>
      </c>
      <c r="Z54" s="258">
        <f>'National summary'!Z54-'National summary prev'!Z54</f>
        <v>0</v>
      </c>
      <c r="AA54" s="258">
        <f>'National summary'!AA54-'National summary prev'!AA54</f>
        <v>0</v>
      </c>
      <c r="AB54" s="258">
        <f>'National summary'!AB54-'National summary prev'!AB54</f>
        <v>0</v>
      </c>
      <c r="AC54" s="258">
        <f>'National summary'!AC54-'National summary prev'!AC54</f>
        <v>0</v>
      </c>
      <c r="AD54" s="258">
        <f>'National summary'!AD54-'National summary prev'!AD54</f>
        <v>0</v>
      </c>
      <c r="AE54" s="258">
        <f>'National summary'!AE54-'National summary prev'!AE54</f>
        <v>0</v>
      </c>
      <c r="AF54" s="258">
        <f>'National summary'!AF54-'National summary prev'!AF54</f>
        <v>0</v>
      </c>
      <c r="AG54" s="258">
        <f>'National summary'!AG54-'National summary prev'!AG54</f>
        <v>0</v>
      </c>
      <c r="AH54" s="263">
        <f>'National summary'!AH54-'National summary prev'!AH54</f>
        <v>0</v>
      </c>
      <c r="AI54" s="262">
        <f>'National summary'!AI54-'National summary prev'!AI54</f>
        <v>0</v>
      </c>
      <c r="AJ54" s="258">
        <f>'National summary'!AJ54-'National summary prev'!AJ54</f>
        <v>0</v>
      </c>
      <c r="AK54" s="258">
        <f>'National summary'!AK54-'National summary prev'!AK54</f>
        <v>0</v>
      </c>
      <c r="AL54" s="258">
        <f>'National summary'!AL54-'National summary prev'!AL54</f>
        <v>0</v>
      </c>
      <c r="AM54" s="258">
        <f>'National summary'!AM54-'National summary prev'!AM54</f>
        <v>0</v>
      </c>
      <c r="AN54" s="258">
        <f>'National summary'!AN54-'National summary prev'!AN54</f>
        <v>0</v>
      </c>
      <c r="AO54" s="258">
        <f>'National summary'!AO54-'National summary prev'!AO54</f>
        <v>0</v>
      </c>
      <c r="AP54" s="258">
        <f>'National summary'!AP54-'National summary prev'!AP54</f>
        <v>0</v>
      </c>
      <c r="AQ54" s="258">
        <f>'National summary'!AQ54-'National summary prev'!AQ54</f>
        <v>0</v>
      </c>
      <c r="AR54" s="258">
        <f>'National summary'!AR54-'National summary prev'!AR54</f>
        <v>0</v>
      </c>
      <c r="AS54" s="258">
        <f>'National summary'!AS54-'National summary prev'!AS54</f>
        <v>0</v>
      </c>
      <c r="AT54" s="263">
        <f>'National summary'!AT54-'National summary prev'!AT54</f>
        <v>0</v>
      </c>
      <c r="AU54" s="262">
        <f>'National summary'!AU54-'National summary prev'!AU54</f>
        <v>0</v>
      </c>
      <c r="AV54" s="258">
        <f>'National summary'!AV54-'National summary prev'!AV54</f>
        <v>0</v>
      </c>
      <c r="AW54" s="258">
        <f>'National summary'!AW54-'National summary prev'!AW54</f>
        <v>0</v>
      </c>
      <c r="AX54" s="258">
        <f>'National summary'!AX54-'National summary prev'!AX54</f>
        <v>0</v>
      </c>
      <c r="AY54" s="258">
        <f>'National summary'!AY54-'National summary prev'!AY54</f>
        <v>0</v>
      </c>
      <c r="AZ54" s="258">
        <f>'National summary'!AZ54-'National summary prev'!AZ54</f>
        <v>0</v>
      </c>
      <c r="BA54" s="258">
        <f>'National summary'!BA54-'National summary prev'!BA54</f>
        <v>0</v>
      </c>
      <c r="BB54" s="258">
        <f>'National summary'!BB54-'National summary prev'!BB54</f>
        <v>0</v>
      </c>
      <c r="BC54" s="258">
        <f>'National summary'!BC54-'National summary prev'!BC54</f>
        <v>0</v>
      </c>
      <c r="BD54" s="258">
        <f>'National summary'!BD54-'National summary prev'!BD54</f>
        <v>0</v>
      </c>
      <c r="BE54" s="258">
        <f>'National summary'!BE54-'National summary prev'!BE54</f>
        <v>0</v>
      </c>
      <c r="BF54" s="263">
        <f>'National summary'!BF54-'National summary prev'!BF54</f>
        <v>0</v>
      </c>
      <c r="BG54" s="262">
        <f>'National summary'!BG54-'National summary prev'!BG54</f>
        <v>0</v>
      </c>
      <c r="BH54" s="258">
        <f>'National summary'!BH54-'National summary prev'!BH54</f>
        <v>0</v>
      </c>
      <c r="BI54" s="258">
        <f>'National summary'!BI54-'National summary prev'!BI54</f>
        <v>0</v>
      </c>
      <c r="BJ54" s="258">
        <f>'National summary'!BJ54-'National summary prev'!BJ54</f>
        <v>0</v>
      </c>
      <c r="BK54" s="258">
        <f>'National summary'!BK54-'National summary prev'!BK54</f>
        <v>0</v>
      </c>
      <c r="BL54" s="258">
        <f>'National summary'!BL54-'National summary prev'!BL54</f>
        <v>0</v>
      </c>
      <c r="BM54" s="258">
        <f>'National summary'!BM54-'National summary prev'!BM54</f>
        <v>0</v>
      </c>
      <c r="BN54" s="258">
        <f>'National summary'!BN54-'National summary prev'!BN54</f>
        <v>0</v>
      </c>
      <c r="BO54" s="258">
        <f>'National summary'!BO54-'National summary prev'!BO54</f>
        <v>0</v>
      </c>
      <c r="BP54" s="258">
        <f>'National summary'!BP54-'National summary prev'!BP54</f>
        <v>0</v>
      </c>
      <c r="BQ54" s="258">
        <f>'National summary'!BQ54-'National summary prev'!BQ54</f>
        <v>0</v>
      </c>
      <c r="BR54" s="263">
        <f>'National summary'!BR54-'National summary prev'!BR54</f>
        <v>0</v>
      </c>
      <c r="BS54" s="32"/>
    </row>
    <row r="55" spans="1:71" s="34" customFormat="1" x14ac:dyDescent="0.25">
      <c r="A55" s="278" t="s">
        <v>148</v>
      </c>
      <c r="B55" s="255" t="s">
        <v>149</v>
      </c>
      <c r="C55" s="256" t="s">
        <v>126</v>
      </c>
      <c r="D55" s="257"/>
      <c r="E55" s="279">
        <f>'National summary'!E55-'National summary prev'!E55</f>
        <v>-8</v>
      </c>
      <c r="F55" s="278">
        <f>'National summary'!F55-'National summary prev'!F55</f>
        <v>0</v>
      </c>
      <c r="G55" s="257">
        <f>'National summary'!G55-'National summary prev'!G55</f>
        <v>0</v>
      </c>
      <c r="H55" s="257">
        <f>'National summary'!H55-'National summary prev'!H55</f>
        <v>0</v>
      </c>
      <c r="I55" s="257">
        <f>'National summary'!I55-'National summary prev'!I55</f>
        <v>0</v>
      </c>
      <c r="J55" s="279">
        <f>'National summary'!J55-'National summary prev'!J55</f>
        <v>0</v>
      </c>
      <c r="K55" s="271">
        <f>'National summary'!K55-'National summary prev'!K55</f>
        <v>0</v>
      </c>
      <c r="L55" s="258">
        <f>'National summary'!L55-'National summary prev'!L55</f>
        <v>0</v>
      </c>
      <c r="M55" s="258">
        <f>'National summary'!M55-'National summary prev'!M55</f>
        <v>0</v>
      </c>
      <c r="N55" s="258">
        <f>'National summary'!N55-'National summary prev'!N55</f>
        <v>0</v>
      </c>
      <c r="O55" s="258">
        <f>'National summary'!O55-'National summary prev'!O55</f>
        <v>0</v>
      </c>
      <c r="P55" s="258">
        <f>'National summary'!P55-'National summary prev'!P55</f>
        <v>0</v>
      </c>
      <c r="Q55" s="258">
        <f>'National summary'!Q55-'National summary prev'!Q55</f>
        <v>0</v>
      </c>
      <c r="R55" s="258">
        <f>'National summary'!R55-'National summary prev'!R55</f>
        <v>0</v>
      </c>
      <c r="S55" s="258">
        <f>'National summary'!S55-'National summary prev'!S55</f>
        <v>0</v>
      </c>
      <c r="T55" s="258">
        <f>'National summary'!T55-'National summary prev'!T55</f>
        <v>0</v>
      </c>
      <c r="U55" s="258">
        <f>'National summary'!U55-'National summary prev'!U55</f>
        <v>0</v>
      </c>
      <c r="V55" s="263">
        <f>'National summary'!V55-'National summary prev'!V55</f>
        <v>0</v>
      </c>
      <c r="W55" s="262">
        <f>'National summary'!W55-'National summary prev'!W55</f>
        <v>0</v>
      </c>
      <c r="X55" s="258">
        <f>'National summary'!X55-'National summary prev'!X55</f>
        <v>0</v>
      </c>
      <c r="Y55" s="258">
        <f>'National summary'!Y55-'National summary prev'!Y55</f>
        <v>0</v>
      </c>
      <c r="Z55" s="258">
        <f>'National summary'!Z55-'National summary prev'!Z55</f>
        <v>0</v>
      </c>
      <c r="AA55" s="258">
        <f>'National summary'!AA55-'National summary prev'!AA55</f>
        <v>0</v>
      </c>
      <c r="AB55" s="258">
        <f>'National summary'!AB55-'National summary prev'!AB55</f>
        <v>0</v>
      </c>
      <c r="AC55" s="258">
        <f>'National summary'!AC55-'National summary prev'!AC55</f>
        <v>0</v>
      </c>
      <c r="AD55" s="258">
        <f>'National summary'!AD55-'National summary prev'!AD55</f>
        <v>0</v>
      </c>
      <c r="AE55" s="258">
        <f>'National summary'!AE55-'National summary prev'!AE55</f>
        <v>0</v>
      </c>
      <c r="AF55" s="258">
        <f>'National summary'!AF55-'National summary prev'!AF55</f>
        <v>0</v>
      </c>
      <c r="AG55" s="258">
        <f>'National summary'!AG55-'National summary prev'!AG55</f>
        <v>0</v>
      </c>
      <c r="AH55" s="263">
        <f>'National summary'!AH55-'National summary prev'!AH55</f>
        <v>0</v>
      </c>
      <c r="AI55" s="262">
        <f>'National summary'!AI55-'National summary prev'!AI55</f>
        <v>0</v>
      </c>
      <c r="AJ55" s="258">
        <f>'National summary'!AJ55-'National summary prev'!AJ55</f>
        <v>0</v>
      </c>
      <c r="AK55" s="258">
        <f>'National summary'!AK55-'National summary prev'!AK55</f>
        <v>0</v>
      </c>
      <c r="AL55" s="258">
        <f>'National summary'!AL55-'National summary prev'!AL55</f>
        <v>0</v>
      </c>
      <c r="AM55" s="258">
        <f>'National summary'!AM55-'National summary prev'!AM55</f>
        <v>0</v>
      </c>
      <c r="AN55" s="258">
        <f>'National summary'!AN55-'National summary prev'!AN55</f>
        <v>0</v>
      </c>
      <c r="AO55" s="258">
        <f>'National summary'!AO55-'National summary prev'!AO55</f>
        <v>0</v>
      </c>
      <c r="AP55" s="258">
        <f>'National summary'!AP55-'National summary prev'!AP55</f>
        <v>0</v>
      </c>
      <c r="AQ55" s="258">
        <f>'National summary'!AQ55-'National summary prev'!AQ55</f>
        <v>0</v>
      </c>
      <c r="AR55" s="258">
        <f>'National summary'!AR55-'National summary prev'!AR55</f>
        <v>0</v>
      </c>
      <c r="AS55" s="258">
        <f>'National summary'!AS55-'National summary prev'!AS55</f>
        <v>0</v>
      </c>
      <c r="AT55" s="263">
        <f>'National summary'!AT55-'National summary prev'!AT55</f>
        <v>0</v>
      </c>
      <c r="AU55" s="262">
        <f>'National summary'!AU55-'National summary prev'!AU55</f>
        <v>0</v>
      </c>
      <c r="AV55" s="258">
        <f>'National summary'!AV55-'National summary prev'!AV55</f>
        <v>0</v>
      </c>
      <c r="AW55" s="258">
        <f>'National summary'!AW55-'National summary prev'!AW55</f>
        <v>0</v>
      </c>
      <c r="AX55" s="258">
        <f>'National summary'!AX55-'National summary prev'!AX55</f>
        <v>0</v>
      </c>
      <c r="AY55" s="258">
        <f>'National summary'!AY55-'National summary prev'!AY55</f>
        <v>0</v>
      </c>
      <c r="AZ55" s="258">
        <f>'National summary'!AZ55-'National summary prev'!AZ55</f>
        <v>0</v>
      </c>
      <c r="BA55" s="258">
        <f>'National summary'!BA55-'National summary prev'!BA55</f>
        <v>0</v>
      </c>
      <c r="BB55" s="258">
        <f>'National summary'!BB55-'National summary prev'!BB55</f>
        <v>0</v>
      </c>
      <c r="BC55" s="258">
        <f>'National summary'!BC55-'National summary prev'!BC55</f>
        <v>0</v>
      </c>
      <c r="BD55" s="258">
        <f>'National summary'!BD55-'National summary prev'!BD55</f>
        <v>0</v>
      </c>
      <c r="BE55" s="258">
        <f>'National summary'!BE55-'National summary prev'!BE55</f>
        <v>0</v>
      </c>
      <c r="BF55" s="263">
        <f>'National summary'!BF55-'National summary prev'!BF55</f>
        <v>0</v>
      </c>
      <c r="BG55" s="262">
        <f>'National summary'!BG55-'National summary prev'!BG55</f>
        <v>0</v>
      </c>
      <c r="BH55" s="258">
        <f>'National summary'!BH55-'National summary prev'!BH55</f>
        <v>0</v>
      </c>
      <c r="BI55" s="258">
        <f>'National summary'!BI55-'National summary prev'!BI55</f>
        <v>0</v>
      </c>
      <c r="BJ55" s="258">
        <f>'National summary'!BJ55-'National summary prev'!BJ55</f>
        <v>0</v>
      </c>
      <c r="BK55" s="258">
        <f>'National summary'!BK55-'National summary prev'!BK55</f>
        <v>0</v>
      </c>
      <c r="BL55" s="258">
        <f>'National summary'!BL55-'National summary prev'!BL55</f>
        <v>0</v>
      </c>
      <c r="BM55" s="258">
        <f>'National summary'!BM55-'National summary prev'!BM55</f>
        <v>0</v>
      </c>
      <c r="BN55" s="258">
        <f>'National summary'!BN55-'National summary prev'!BN55</f>
        <v>0</v>
      </c>
      <c r="BO55" s="258">
        <f>'National summary'!BO55-'National summary prev'!BO55</f>
        <v>0</v>
      </c>
      <c r="BP55" s="258">
        <f>'National summary'!BP55-'National summary prev'!BP55</f>
        <v>0</v>
      </c>
      <c r="BQ55" s="258">
        <f>'National summary'!BQ55-'National summary prev'!BQ55</f>
        <v>0</v>
      </c>
      <c r="BR55" s="263">
        <f>'National summary'!BR55-'National summary prev'!BR55</f>
        <v>0</v>
      </c>
      <c r="BS55" s="32"/>
    </row>
    <row r="56" spans="1:71" s="34" customFormat="1" x14ac:dyDescent="0.25">
      <c r="A56" s="278" t="s">
        <v>150</v>
      </c>
      <c r="B56" s="255" t="s">
        <v>464</v>
      </c>
      <c r="C56" s="256" t="s">
        <v>126</v>
      </c>
      <c r="D56" s="257"/>
      <c r="E56" s="279">
        <f>'National summary'!E56-'National summary prev'!E56</f>
        <v>-10</v>
      </c>
      <c r="F56" s="278">
        <f>'National summary'!F56-'National summary prev'!F56</f>
        <v>0</v>
      </c>
      <c r="G56" s="257">
        <f>'National summary'!G56-'National summary prev'!G56</f>
        <v>0</v>
      </c>
      <c r="H56" s="257">
        <f>'National summary'!H56-'National summary prev'!H56</f>
        <v>0</v>
      </c>
      <c r="I56" s="257">
        <f>'National summary'!I56-'National summary prev'!I56</f>
        <v>0</v>
      </c>
      <c r="J56" s="279">
        <f>'National summary'!J56-'National summary prev'!J56</f>
        <v>0</v>
      </c>
      <c r="K56" s="271">
        <f>'National summary'!K56-'National summary prev'!K56</f>
        <v>0</v>
      </c>
      <c r="L56" s="258">
        <f>'National summary'!L56-'National summary prev'!L56</f>
        <v>0</v>
      </c>
      <c r="M56" s="258">
        <f>'National summary'!M56-'National summary prev'!M56</f>
        <v>0</v>
      </c>
      <c r="N56" s="258">
        <f>'National summary'!N56-'National summary prev'!N56</f>
        <v>0</v>
      </c>
      <c r="O56" s="258">
        <f>'National summary'!O56-'National summary prev'!O56</f>
        <v>0</v>
      </c>
      <c r="P56" s="258">
        <f>'National summary'!P56-'National summary prev'!P56</f>
        <v>0</v>
      </c>
      <c r="Q56" s="258">
        <f>'National summary'!Q56-'National summary prev'!Q56</f>
        <v>0</v>
      </c>
      <c r="R56" s="258">
        <f>'National summary'!R56-'National summary prev'!R56</f>
        <v>0</v>
      </c>
      <c r="S56" s="258">
        <f>'National summary'!S56-'National summary prev'!S56</f>
        <v>0</v>
      </c>
      <c r="T56" s="258">
        <f>'National summary'!T56-'National summary prev'!T56</f>
        <v>0</v>
      </c>
      <c r="U56" s="258">
        <f>'National summary'!U56-'National summary prev'!U56</f>
        <v>0</v>
      </c>
      <c r="V56" s="263">
        <f>'National summary'!V56-'National summary prev'!V56</f>
        <v>0</v>
      </c>
      <c r="W56" s="262">
        <f>'National summary'!W56-'National summary prev'!W56</f>
        <v>0</v>
      </c>
      <c r="X56" s="258">
        <f>'National summary'!X56-'National summary prev'!X56</f>
        <v>0</v>
      </c>
      <c r="Y56" s="258">
        <f>'National summary'!Y56-'National summary prev'!Y56</f>
        <v>0</v>
      </c>
      <c r="Z56" s="258">
        <f>'National summary'!Z56-'National summary prev'!Z56</f>
        <v>0</v>
      </c>
      <c r="AA56" s="258">
        <f>'National summary'!AA56-'National summary prev'!AA56</f>
        <v>0</v>
      </c>
      <c r="AB56" s="258">
        <f>'National summary'!AB56-'National summary prev'!AB56</f>
        <v>0</v>
      </c>
      <c r="AC56" s="258">
        <f>'National summary'!AC56-'National summary prev'!AC56</f>
        <v>0</v>
      </c>
      <c r="AD56" s="258">
        <f>'National summary'!AD56-'National summary prev'!AD56</f>
        <v>0</v>
      </c>
      <c r="AE56" s="258">
        <f>'National summary'!AE56-'National summary prev'!AE56</f>
        <v>0</v>
      </c>
      <c r="AF56" s="258">
        <f>'National summary'!AF56-'National summary prev'!AF56</f>
        <v>0</v>
      </c>
      <c r="AG56" s="258">
        <f>'National summary'!AG56-'National summary prev'!AG56</f>
        <v>0</v>
      </c>
      <c r="AH56" s="263">
        <f>'National summary'!AH56-'National summary prev'!AH56</f>
        <v>0</v>
      </c>
      <c r="AI56" s="262">
        <f>'National summary'!AI56-'National summary prev'!AI56</f>
        <v>0</v>
      </c>
      <c r="AJ56" s="258">
        <f>'National summary'!AJ56-'National summary prev'!AJ56</f>
        <v>0</v>
      </c>
      <c r="AK56" s="258">
        <f>'National summary'!AK56-'National summary prev'!AK56</f>
        <v>0</v>
      </c>
      <c r="AL56" s="258">
        <f>'National summary'!AL56-'National summary prev'!AL56</f>
        <v>0</v>
      </c>
      <c r="AM56" s="258">
        <f>'National summary'!AM56-'National summary prev'!AM56</f>
        <v>0</v>
      </c>
      <c r="AN56" s="258">
        <f>'National summary'!AN56-'National summary prev'!AN56</f>
        <v>0</v>
      </c>
      <c r="AO56" s="258">
        <f>'National summary'!AO56-'National summary prev'!AO56</f>
        <v>0</v>
      </c>
      <c r="AP56" s="258">
        <f>'National summary'!AP56-'National summary prev'!AP56</f>
        <v>0</v>
      </c>
      <c r="AQ56" s="258">
        <f>'National summary'!AQ56-'National summary prev'!AQ56</f>
        <v>0</v>
      </c>
      <c r="AR56" s="258">
        <f>'National summary'!AR56-'National summary prev'!AR56</f>
        <v>0</v>
      </c>
      <c r="AS56" s="258">
        <f>'National summary'!AS56-'National summary prev'!AS56</f>
        <v>0</v>
      </c>
      <c r="AT56" s="263">
        <f>'National summary'!AT56-'National summary prev'!AT56</f>
        <v>0</v>
      </c>
      <c r="AU56" s="262">
        <f>'National summary'!AU56-'National summary prev'!AU56</f>
        <v>0</v>
      </c>
      <c r="AV56" s="258">
        <f>'National summary'!AV56-'National summary prev'!AV56</f>
        <v>0</v>
      </c>
      <c r="AW56" s="258">
        <f>'National summary'!AW56-'National summary prev'!AW56</f>
        <v>0</v>
      </c>
      <c r="AX56" s="258">
        <f>'National summary'!AX56-'National summary prev'!AX56</f>
        <v>0</v>
      </c>
      <c r="AY56" s="258">
        <f>'National summary'!AY56-'National summary prev'!AY56</f>
        <v>0</v>
      </c>
      <c r="AZ56" s="258">
        <f>'National summary'!AZ56-'National summary prev'!AZ56</f>
        <v>0</v>
      </c>
      <c r="BA56" s="258">
        <f>'National summary'!BA56-'National summary prev'!BA56</f>
        <v>0</v>
      </c>
      <c r="BB56" s="258">
        <f>'National summary'!BB56-'National summary prev'!BB56</f>
        <v>0</v>
      </c>
      <c r="BC56" s="258">
        <f>'National summary'!BC56-'National summary prev'!BC56</f>
        <v>0</v>
      </c>
      <c r="BD56" s="258">
        <f>'National summary'!BD56-'National summary prev'!BD56</f>
        <v>0</v>
      </c>
      <c r="BE56" s="258">
        <f>'National summary'!BE56-'National summary prev'!BE56</f>
        <v>0</v>
      </c>
      <c r="BF56" s="263">
        <f>'National summary'!BF56-'National summary prev'!BF56</f>
        <v>0</v>
      </c>
      <c r="BG56" s="262">
        <f>'National summary'!BG56-'National summary prev'!BG56</f>
        <v>0</v>
      </c>
      <c r="BH56" s="258">
        <f>'National summary'!BH56-'National summary prev'!BH56</f>
        <v>0</v>
      </c>
      <c r="BI56" s="258">
        <f>'National summary'!BI56-'National summary prev'!BI56</f>
        <v>0</v>
      </c>
      <c r="BJ56" s="258">
        <f>'National summary'!BJ56-'National summary prev'!BJ56</f>
        <v>0</v>
      </c>
      <c r="BK56" s="258">
        <f>'National summary'!BK56-'National summary prev'!BK56</f>
        <v>0</v>
      </c>
      <c r="BL56" s="258">
        <f>'National summary'!BL56-'National summary prev'!BL56</f>
        <v>0</v>
      </c>
      <c r="BM56" s="258">
        <f>'National summary'!BM56-'National summary prev'!BM56</f>
        <v>0</v>
      </c>
      <c r="BN56" s="258">
        <f>'National summary'!BN56-'National summary prev'!BN56</f>
        <v>0</v>
      </c>
      <c r="BO56" s="258">
        <f>'National summary'!BO56-'National summary prev'!BO56</f>
        <v>0</v>
      </c>
      <c r="BP56" s="258">
        <f>'National summary'!BP56-'National summary prev'!BP56</f>
        <v>0</v>
      </c>
      <c r="BQ56" s="258">
        <f>'National summary'!BQ56-'National summary prev'!BQ56</f>
        <v>0</v>
      </c>
      <c r="BR56" s="263">
        <f>'National summary'!BR56-'National summary prev'!BR56</f>
        <v>0</v>
      </c>
      <c r="BS56" s="32"/>
    </row>
    <row r="57" spans="1:71" s="34" customFormat="1" x14ac:dyDescent="0.25">
      <c r="A57" s="278" t="s">
        <v>152</v>
      </c>
      <c r="B57" s="255" t="s">
        <v>465</v>
      </c>
      <c r="C57" s="256" t="s">
        <v>126</v>
      </c>
      <c r="D57" s="257"/>
      <c r="E57" s="279">
        <f>'National summary'!E57-'National summary prev'!E57</f>
        <v>-12</v>
      </c>
      <c r="F57" s="278">
        <f>'National summary'!F57-'National summary prev'!F57</f>
        <v>0</v>
      </c>
      <c r="G57" s="257">
        <f>'National summary'!G57-'National summary prev'!G57</f>
        <v>0</v>
      </c>
      <c r="H57" s="257">
        <f>'National summary'!H57-'National summary prev'!H57</f>
        <v>0</v>
      </c>
      <c r="I57" s="257">
        <f>'National summary'!I57-'National summary prev'!I57</f>
        <v>0</v>
      </c>
      <c r="J57" s="279">
        <f>'National summary'!J57-'National summary prev'!J57</f>
        <v>0</v>
      </c>
      <c r="K57" s="271">
        <f>'National summary'!K57-'National summary prev'!K57</f>
        <v>0</v>
      </c>
      <c r="L57" s="258">
        <f>'National summary'!L57-'National summary prev'!L57</f>
        <v>0</v>
      </c>
      <c r="M57" s="258">
        <f>'National summary'!M57-'National summary prev'!M57</f>
        <v>0</v>
      </c>
      <c r="N57" s="258">
        <f>'National summary'!N57-'National summary prev'!N57</f>
        <v>0</v>
      </c>
      <c r="O57" s="258">
        <f>'National summary'!O57-'National summary prev'!O57</f>
        <v>0</v>
      </c>
      <c r="P57" s="258">
        <f>'National summary'!P57-'National summary prev'!P57</f>
        <v>0</v>
      </c>
      <c r="Q57" s="258">
        <f>'National summary'!Q57-'National summary prev'!Q57</f>
        <v>0</v>
      </c>
      <c r="R57" s="258">
        <f>'National summary'!R57-'National summary prev'!R57</f>
        <v>0</v>
      </c>
      <c r="S57" s="258">
        <f>'National summary'!S57-'National summary prev'!S57</f>
        <v>0</v>
      </c>
      <c r="T57" s="258">
        <f>'National summary'!T57-'National summary prev'!T57</f>
        <v>0</v>
      </c>
      <c r="U57" s="258">
        <f>'National summary'!U57-'National summary prev'!U57</f>
        <v>0</v>
      </c>
      <c r="V57" s="263">
        <f>'National summary'!V57-'National summary prev'!V57</f>
        <v>0</v>
      </c>
      <c r="W57" s="262">
        <f>'National summary'!W57-'National summary prev'!W57</f>
        <v>0</v>
      </c>
      <c r="X57" s="258">
        <f>'National summary'!X57-'National summary prev'!X57</f>
        <v>0</v>
      </c>
      <c r="Y57" s="258">
        <f>'National summary'!Y57-'National summary prev'!Y57</f>
        <v>0</v>
      </c>
      <c r="Z57" s="258">
        <f>'National summary'!Z57-'National summary prev'!Z57</f>
        <v>0</v>
      </c>
      <c r="AA57" s="258">
        <f>'National summary'!AA57-'National summary prev'!AA57</f>
        <v>0</v>
      </c>
      <c r="AB57" s="258">
        <f>'National summary'!AB57-'National summary prev'!AB57</f>
        <v>0</v>
      </c>
      <c r="AC57" s="258">
        <f>'National summary'!AC57-'National summary prev'!AC57</f>
        <v>0</v>
      </c>
      <c r="AD57" s="258">
        <f>'National summary'!AD57-'National summary prev'!AD57</f>
        <v>0</v>
      </c>
      <c r="AE57" s="258">
        <f>'National summary'!AE57-'National summary prev'!AE57</f>
        <v>0</v>
      </c>
      <c r="AF57" s="258">
        <f>'National summary'!AF57-'National summary prev'!AF57</f>
        <v>0</v>
      </c>
      <c r="AG57" s="258">
        <f>'National summary'!AG57-'National summary prev'!AG57</f>
        <v>0</v>
      </c>
      <c r="AH57" s="263">
        <f>'National summary'!AH57-'National summary prev'!AH57</f>
        <v>0</v>
      </c>
      <c r="AI57" s="262">
        <f>'National summary'!AI57-'National summary prev'!AI57</f>
        <v>0</v>
      </c>
      <c r="AJ57" s="258">
        <f>'National summary'!AJ57-'National summary prev'!AJ57</f>
        <v>0</v>
      </c>
      <c r="AK57" s="258">
        <f>'National summary'!AK57-'National summary prev'!AK57</f>
        <v>0</v>
      </c>
      <c r="AL57" s="258">
        <f>'National summary'!AL57-'National summary prev'!AL57</f>
        <v>0</v>
      </c>
      <c r="AM57" s="258">
        <f>'National summary'!AM57-'National summary prev'!AM57</f>
        <v>0</v>
      </c>
      <c r="AN57" s="258">
        <f>'National summary'!AN57-'National summary prev'!AN57</f>
        <v>0</v>
      </c>
      <c r="AO57" s="258">
        <f>'National summary'!AO57-'National summary prev'!AO57</f>
        <v>0</v>
      </c>
      <c r="AP57" s="258">
        <f>'National summary'!AP57-'National summary prev'!AP57</f>
        <v>0</v>
      </c>
      <c r="AQ57" s="258">
        <f>'National summary'!AQ57-'National summary prev'!AQ57</f>
        <v>0</v>
      </c>
      <c r="AR57" s="258">
        <f>'National summary'!AR57-'National summary prev'!AR57</f>
        <v>0</v>
      </c>
      <c r="AS57" s="258">
        <f>'National summary'!AS57-'National summary prev'!AS57</f>
        <v>0</v>
      </c>
      <c r="AT57" s="263">
        <f>'National summary'!AT57-'National summary prev'!AT57</f>
        <v>0</v>
      </c>
      <c r="AU57" s="262">
        <f>'National summary'!AU57-'National summary prev'!AU57</f>
        <v>0</v>
      </c>
      <c r="AV57" s="258">
        <f>'National summary'!AV57-'National summary prev'!AV57</f>
        <v>0</v>
      </c>
      <c r="AW57" s="258">
        <f>'National summary'!AW57-'National summary prev'!AW57</f>
        <v>0</v>
      </c>
      <c r="AX57" s="258">
        <f>'National summary'!AX57-'National summary prev'!AX57</f>
        <v>0</v>
      </c>
      <c r="AY57" s="258">
        <f>'National summary'!AY57-'National summary prev'!AY57</f>
        <v>0</v>
      </c>
      <c r="AZ57" s="258">
        <f>'National summary'!AZ57-'National summary prev'!AZ57</f>
        <v>0</v>
      </c>
      <c r="BA57" s="258">
        <f>'National summary'!BA57-'National summary prev'!BA57</f>
        <v>0</v>
      </c>
      <c r="BB57" s="258">
        <f>'National summary'!BB57-'National summary prev'!BB57</f>
        <v>0</v>
      </c>
      <c r="BC57" s="258">
        <f>'National summary'!BC57-'National summary prev'!BC57</f>
        <v>0</v>
      </c>
      <c r="BD57" s="258">
        <f>'National summary'!BD57-'National summary prev'!BD57</f>
        <v>0</v>
      </c>
      <c r="BE57" s="258">
        <f>'National summary'!BE57-'National summary prev'!BE57</f>
        <v>0</v>
      </c>
      <c r="BF57" s="263">
        <f>'National summary'!BF57-'National summary prev'!BF57</f>
        <v>0</v>
      </c>
      <c r="BG57" s="262">
        <f>'National summary'!BG57-'National summary prev'!BG57</f>
        <v>0</v>
      </c>
      <c r="BH57" s="258">
        <f>'National summary'!BH57-'National summary prev'!BH57</f>
        <v>0</v>
      </c>
      <c r="BI57" s="258">
        <f>'National summary'!BI57-'National summary prev'!BI57</f>
        <v>0</v>
      </c>
      <c r="BJ57" s="258">
        <f>'National summary'!BJ57-'National summary prev'!BJ57</f>
        <v>0</v>
      </c>
      <c r="BK57" s="258">
        <f>'National summary'!BK57-'National summary prev'!BK57</f>
        <v>0</v>
      </c>
      <c r="BL57" s="258">
        <f>'National summary'!BL57-'National summary prev'!BL57</f>
        <v>0</v>
      </c>
      <c r="BM57" s="258">
        <f>'National summary'!BM57-'National summary prev'!BM57</f>
        <v>0</v>
      </c>
      <c r="BN57" s="258">
        <f>'National summary'!BN57-'National summary prev'!BN57</f>
        <v>0</v>
      </c>
      <c r="BO57" s="258">
        <f>'National summary'!BO57-'National summary prev'!BO57</f>
        <v>0</v>
      </c>
      <c r="BP57" s="258">
        <f>'National summary'!BP57-'National summary prev'!BP57</f>
        <v>0</v>
      </c>
      <c r="BQ57" s="258">
        <f>'National summary'!BQ57-'National summary prev'!BQ57</f>
        <v>0</v>
      </c>
      <c r="BR57" s="263">
        <f>'National summary'!BR57-'National summary prev'!BR57</f>
        <v>0</v>
      </c>
      <c r="BS57" s="32"/>
    </row>
    <row r="58" spans="1:71" s="34" customFormat="1" x14ac:dyDescent="0.25">
      <c r="A58" s="278" t="s">
        <v>154</v>
      </c>
      <c r="B58" s="255" t="s">
        <v>466</v>
      </c>
      <c r="C58" s="256" t="s">
        <v>126</v>
      </c>
      <c r="D58" s="257"/>
      <c r="E58" s="279">
        <f>'National summary'!E58-'National summary prev'!E58</f>
        <v>-14</v>
      </c>
      <c r="F58" s="278">
        <f>'National summary'!F58-'National summary prev'!F58</f>
        <v>0</v>
      </c>
      <c r="G58" s="257">
        <f>'National summary'!G58-'National summary prev'!G58</f>
        <v>0</v>
      </c>
      <c r="H58" s="257">
        <f>'National summary'!H58-'National summary prev'!H58</f>
        <v>0</v>
      </c>
      <c r="I58" s="257">
        <f>'National summary'!I58-'National summary prev'!I58</f>
        <v>0</v>
      </c>
      <c r="J58" s="279">
        <f>'National summary'!J58-'National summary prev'!J58</f>
        <v>0</v>
      </c>
      <c r="K58" s="271">
        <f>'National summary'!K58-'National summary prev'!K58</f>
        <v>0</v>
      </c>
      <c r="L58" s="258">
        <f>'National summary'!L58-'National summary prev'!L58</f>
        <v>0</v>
      </c>
      <c r="M58" s="258">
        <f>'National summary'!M58-'National summary prev'!M58</f>
        <v>0</v>
      </c>
      <c r="N58" s="258">
        <f>'National summary'!N58-'National summary prev'!N58</f>
        <v>0</v>
      </c>
      <c r="O58" s="258">
        <f>'National summary'!O58-'National summary prev'!O58</f>
        <v>0</v>
      </c>
      <c r="P58" s="258">
        <f>'National summary'!P58-'National summary prev'!P58</f>
        <v>0</v>
      </c>
      <c r="Q58" s="258">
        <f>'National summary'!Q58-'National summary prev'!Q58</f>
        <v>0</v>
      </c>
      <c r="R58" s="258">
        <f>'National summary'!R58-'National summary prev'!R58</f>
        <v>0</v>
      </c>
      <c r="S58" s="258">
        <f>'National summary'!S58-'National summary prev'!S58</f>
        <v>0</v>
      </c>
      <c r="T58" s="258">
        <f>'National summary'!T58-'National summary prev'!T58</f>
        <v>0</v>
      </c>
      <c r="U58" s="258">
        <f>'National summary'!U58-'National summary prev'!U58</f>
        <v>0</v>
      </c>
      <c r="V58" s="263">
        <f>'National summary'!V58-'National summary prev'!V58</f>
        <v>0</v>
      </c>
      <c r="W58" s="262">
        <f>'National summary'!W58-'National summary prev'!W58</f>
        <v>0</v>
      </c>
      <c r="X58" s="258">
        <f>'National summary'!X58-'National summary prev'!X58</f>
        <v>0</v>
      </c>
      <c r="Y58" s="258">
        <f>'National summary'!Y58-'National summary prev'!Y58</f>
        <v>0</v>
      </c>
      <c r="Z58" s="258">
        <f>'National summary'!Z58-'National summary prev'!Z58</f>
        <v>0</v>
      </c>
      <c r="AA58" s="258">
        <f>'National summary'!AA58-'National summary prev'!AA58</f>
        <v>0</v>
      </c>
      <c r="AB58" s="258">
        <f>'National summary'!AB58-'National summary prev'!AB58</f>
        <v>0</v>
      </c>
      <c r="AC58" s="258">
        <f>'National summary'!AC58-'National summary prev'!AC58</f>
        <v>0</v>
      </c>
      <c r="AD58" s="258">
        <f>'National summary'!AD58-'National summary prev'!AD58</f>
        <v>0</v>
      </c>
      <c r="AE58" s="258">
        <f>'National summary'!AE58-'National summary prev'!AE58</f>
        <v>0</v>
      </c>
      <c r="AF58" s="258">
        <f>'National summary'!AF58-'National summary prev'!AF58</f>
        <v>0</v>
      </c>
      <c r="AG58" s="258">
        <f>'National summary'!AG58-'National summary prev'!AG58</f>
        <v>0</v>
      </c>
      <c r="AH58" s="263">
        <f>'National summary'!AH58-'National summary prev'!AH58</f>
        <v>0</v>
      </c>
      <c r="AI58" s="262">
        <f>'National summary'!AI58-'National summary prev'!AI58</f>
        <v>0</v>
      </c>
      <c r="AJ58" s="258">
        <f>'National summary'!AJ58-'National summary prev'!AJ58</f>
        <v>0</v>
      </c>
      <c r="AK58" s="258">
        <f>'National summary'!AK58-'National summary prev'!AK58</f>
        <v>0</v>
      </c>
      <c r="AL58" s="258">
        <f>'National summary'!AL58-'National summary prev'!AL58</f>
        <v>0</v>
      </c>
      <c r="AM58" s="258">
        <f>'National summary'!AM58-'National summary prev'!AM58</f>
        <v>0</v>
      </c>
      <c r="AN58" s="258">
        <f>'National summary'!AN58-'National summary prev'!AN58</f>
        <v>0</v>
      </c>
      <c r="AO58" s="258">
        <f>'National summary'!AO58-'National summary prev'!AO58</f>
        <v>0</v>
      </c>
      <c r="AP58" s="258">
        <f>'National summary'!AP58-'National summary prev'!AP58</f>
        <v>0</v>
      </c>
      <c r="AQ58" s="258">
        <f>'National summary'!AQ58-'National summary prev'!AQ58</f>
        <v>0</v>
      </c>
      <c r="AR58" s="258">
        <f>'National summary'!AR58-'National summary prev'!AR58</f>
        <v>0</v>
      </c>
      <c r="AS58" s="258">
        <f>'National summary'!AS58-'National summary prev'!AS58</f>
        <v>0</v>
      </c>
      <c r="AT58" s="263">
        <f>'National summary'!AT58-'National summary prev'!AT58</f>
        <v>0</v>
      </c>
      <c r="AU58" s="262">
        <f>'National summary'!AU58-'National summary prev'!AU58</f>
        <v>0</v>
      </c>
      <c r="AV58" s="258">
        <f>'National summary'!AV58-'National summary prev'!AV58</f>
        <v>0</v>
      </c>
      <c r="AW58" s="258">
        <f>'National summary'!AW58-'National summary prev'!AW58</f>
        <v>0</v>
      </c>
      <c r="AX58" s="258">
        <f>'National summary'!AX58-'National summary prev'!AX58</f>
        <v>0</v>
      </c>
      <c r="AY58" s="258">
        <f>'National summary'!AY58-'National summary prev'!AY58</f>
        <v>0</v>
      </c>
      <c r="AZ58" s="258">
        <f>'National summary'!AZ58-'National summary prev'!AZ58</f>
        <v>0</v>
      </c>
      <c r="BA58" s="258">
        <f>'National summary'!BA58-'National summary prev'!BA58</f>
        <v>0</v>
      </c>
      <c r="BB58" s="258">
        <f>'National summary'!BB58-'National summary prev'!BB58</f>
        <v>0</v>
      </c>
      <c r="BC58" s="258">
        <f>'National summary'!BC58-'National summary prev'!BC58</f>
        <v>0</v>
      </c>
      <c r="BD58" s="258">
        <f>'National summary'!BD58-'National summary prev'!BD58</f>
        <v>0</v>
      </c>
      <c r="BE58" s="258">
        <f>'National summary'!BE58-'National summary prev'!BE58</f>
        <v>0</v>
      </c>
      <c r="BF58" s="263">
        <f>'National summary'!BF58-'National summary prev'!BF58</f>
        <v>0</v>
      </c>
      <c r="BG58" s="262">
        <f>'National summary'!BG58-'National summary prev'!BG58</f>
        <v>0</v>
      </c>
      <c r="BH58" s="258">
        <f>'National summary'!BH58-'National summary prev'!BH58</f>
        <v>0</v>
      </c>
      <c r="BI58" s="258">
        <f>'National summary'!BI58-'National summary prev'!BI58</f>
        <v>0</v>
      </c>
      <c r="BJ58" s="258">
        <f>'National summary'!BJ58-'National summary prev'!BJ58</f>
        <v>0</v>
      </c>
      <c r="BK58" s="258">
        <f>'National summary'!BK58-'National summary prev'!BK58</f>
        <v>0</v>
      </c>
      <c r="BL58" s="258">
        <f>'National summary'!BL58-'National summary prev'!BL58</f>
        <v>0</v>
      </c>
      <c r="BM58" s="258">
        <f>'National summary'!BM58-'National summary prev'!BM58</f>
        <v>0</v>
      </c>
      <c r="BN58" s="258">
        <f>'National summary'!BN58-'National summary prev'!BN58</f>
        <v>0</v>
      </c>
      <c r="BO58" s="258">
        <f>'National summary'!BO58-'National summary prev'!BO58</f>
        <v>0</v>
      </c>
      <c r="BP58" s="258">
        <f>'National summary'!BP58-'National summary prev'!BP58</f>
        <v>0</v>
      </c>
      <c r="BQ58" s="258">
        <f>'National summary'!BQ58-'National summary prev'!BQ58</f>
        <v>0</v>
      </c>
      <c r="BR58" s="263">
        <f>'National summary'!BR58-'National summary prev'!BR58</f>
        <v>0</v>
      </c>
      <c r="BS58" s="32"/>
    </row>
    <row r="59" spans="1:71" s="34" customFormat="1" x14ac:dyDescent="0.25">
      <c r="A59" s="278" t="s">
        <v>156</v>
      </c>
      <c r="B59" s="255" t="s">
        <v>467</v>
      </c>
      <c r="C59" s="256" t="s">
        <v>126</v>
      </c>
      <c r="D59" s="257"/>
      <c r="E59" s="279">
        <f>'National summary'!E59-'National summary prev'!E59</f>
        <v>-16</v>
      </c>
      <c r="F59" s="278">
        <f>'National summary'!F59-'National summary prev'!F59</f>
        <v>0</v>
      </c>
      <c r="G59" s="257">
        <f>'National summary'!G59-'National summary prev'!G59</f>
        <v>0</v>
      </c>
      <c r="H59" s="257">
        <f>'National summary'!H59-'National summary prev'!H59</f>
        <v>0</v>
      </c>
      <c r="I59" s="257">
        <f>'National summary'!I59-'National summary prev'!I59</f>
        <v>0</v>
      </c>
      <c r="J59" s="279">
        <f>'National summary'!J59-'National summary prev'!J59</f>
        <v>0</v>
      </c>
      <c r="K59" s="271">
        <f>'National summary'!K59-'National summary prev'!K59</f>
        <v>0</v>
      </c>
      <c r="L59" s="258">
        <f>'National summary'!L59-'National summary prev'!L59</f>
        <v>0</v>
      </c>
      <c r="M59" s="258">
        <f>'National summary'!M59-'National summary prev'!M59</f>
        <v>0</v>
      </c>
      <c r="N59" s="258">
        <f>'National summary'!N59-'National summary prev'!N59</f>
        <v>0</v>
      </c>
      <c r="O59" s="258">
        <f>'National summary'!O59-'National summary prev'!O59</f>
        <v>0</v>
      </c>
      <c r="P59" s="258">
        <f>'National summary'!P59-'National summary prev'!P59</f>
        <v>0</v>
      </c>
      <c r="Q59" s="258">
        <f>'National summary'!Q59-'National summary prev'!Q59</f>
        <v>0</v>
      </c>
      <c r="R59" s="258">
        <f>'National summary'!R59-'National summary prev'!R59</f>
        <v>0</v>
      </c>
      <c r="S59" s="258">
        <f>'National summary'!S59-'National summary prev'!S59</f>
        <v>0</v>
      </c>
      <c r="T59" s="258">
        <f>'National summary'!T59-'National summary prev'!T59</f>
        <v>0</v>
      </c>
      <c r="U59" s="258">
        <f>'National summary'!U59-'National summary prev'!U59</f>
        <v>0</v>
      </c>
      <c r="V59" s="263">
        <f>'National summary'!V59-'National summary prev'!V59</f>
        <v>0</v>
      </c>
      <c r="W59" s="262">
        <f>'National summary'!W59-'National summary prev'!W59</f>
        <v>0</v>
      </c>
      <c r="X59" s="258">
        <f>'National summary'!X59-'National summary prev'!X59</f>
        <v>0</v>
      </c>
      <c r="Y59" s="258">
        <f>'National summary'!Y59-'National summary prev'!Y59</f>
        <v>0</v>
      </c>
      <c r="Z59" s="258">
        <f>'National summary'!Z59-'National summary prev'!Z59</f>
        <v>0</v>
      </c>
      <c r="AA59" s="258">
        <f>'National summary'!AA59-'National summary prev'!AA59</f>
        <v>0</v>
      </c>
      <c r="AB59" s="258">
        <f>'National summary'!AB59-'National summary prev'!AB59</f>
        <v>0</v>
      </c>
      <c r="AC59" s="258">
        <f>'National summary'!AC59-'National summary prev'!AC59</f>
        <v>0</v>
      </c>
      <c r="AD59" s="258">
        <f>'National summary'!AD59-'National summary prev'!AD59</f>
        <v>0</v>
      </c>
      <c r="AE59" s="258">
        <f>'National summary'!AE59-'National summary prev'!AE59</f>
        <v>0</v>
      </c>
      <c r="AF59" s="258">
        <f>'National summary'!AF59-'National summary prev'!AF59</f>
        <v>0</v>
      </c>
      <c r="AG59" s="258">
        <f>'National summary'!AG59-'National summary prev'!AG59</f>
        <v>0</v>
      </c>
      <c r="AH59" s="263">
        <f>'National summary'!AH59-'National summary prev'!AH59</f>
        <v>0</v>
      </c>
      <c r="AI59" s="262">
        <f>'National summary'!AI59-'National summary prev'!AI59</f>
        <v>0</v>
      </c>
      <c r="AJ59" s="258">
        <f>'National summary'!AJ59-'National summary prev'!AJ59</f>
        <v>0</v>
      </c>
      <c r="AK59" s="258">
        <f>'National summary'!AK59-'National summary prev'!AK59</f>
        <v>0</v>
      </c>
      <c r="AL59" s="258">
        <f>'National summary'!AL59-'National summary prev'!AL59</f>
        <v>0</v>
      </c>
      <c r="AM59" s="258">
        <f>'National summary'!AM59-'National summary prev'!AM59</f>
        <v>0</v>
      </c>
      <c r="AN59" s="258">
        <f>'National summary'!AN59-'National summary prev'!AN59</f>
        <v>0</v>
      </c>
      <c r="AO59" s="258">
        <f>'National summary'!AO59-'National summary prev'!AO59</f>
        <v>0</v>
      </c>
      <c r="AP59" s="258">
        <f>'National summary'!AP59-'National summary prev'!AP59</f>
        <v>0</v>
      </c>
      <c r="AQ59" s="258">
        <f>'National summary'!AQ59-'National summary prev'!AQ59</f>
        <v>0</v>
      </c>
      <c r="AR59" s="258">
        <f>'National summary'!AR59-'National summary prev'!AR59</f>
        <v>0</v>
      </c>
      <c r="AS59" s="258">
        <f>'National summary'!AS59-'National summary prev'!AS59</f>
        <v>0</v>
      </c>
      <c r="AT59" s="263">
        <f>'National summary'!AT59-'National summary prev'!AT59</f>
        <v>0</v>
      </c>
      <c r="AU59" s="262">
        <f>'National summary'!AU59-'National summary prev'!AU59</f>
        <v>0</v>
      </c>
      <c r="AV59" s="258">
        <f>'National summary'!AV59-'National summary prev'!AV59</f>
        <v>0</v>
      </c>
      <c r="AW59" s="258">
        <f>'National summary'!AW59-'National summary prev'!AW59</f>
        <v>0</v>
      </c>
      <c r="AX59" s="258">
        <f>'National summary'!AX59-'National summary prev'!AX59</f>
        <v>0</v>
      </c>
      <c r="AY59" s="258">
        <f>'National summary'!AY59-'National summary prev'!AY59</f>
        <v>0</v>
      </c>
      <c r="AZ59" s="258">
        <f>'National summary'!AZ59-'National summary prev'!AZ59</f>
        <v>0</v>
      </c>
      <c r="BA59" s="258">
        <f>'National summary'!BA59-'National summary prev'!BA59</f>
        <v>0</v>
      </c>
      <c r="BB59" s="258">
        <f>'National summary'!BB59-'National summary prev'!BB59</f>
        <v>0</v>
      </c>
      <c r="BC59" s="258">
        <f>'National summary'!BC59-'National summary prev'!BC59</f>
        <v>0</v>
      </c>
      <c r="BD59" s="258">
        <f>'National summary'!BD59-'National summary prev'!BD59</f>
        <v>0</v>
      </c>
      <c r="BE59" s="258">
        <f>'National summary'!BE59-'National summary prev'!BE59</f>
        <v>0</v>
      </c>
      <c r="BF59" s="263">
        <f>'National summary'!BF59-'National summary prev'!BF59</f>
        <v>0</v>
      </c>
      <c r="BG59" s="262">
        <f>'National summary'!BG59-'National summary prev'!BG59</f>
        <v>0</v>
      </c>
      <c r="BH59" s="258">
        <f>'National summary'!BH59-'National summary prev'!BH59</f>
        <v>0</v>
      </c>
      <c r="BI59" s="258">
        <f>'National summary'!BI59-'National summary prev'!BI59</f>
        <v>0</v>
      </c>
      <c r="BJ59" s="258">
        <f>'National summary'!BJ59-'National summary prev'!BJ59</f>
        <v>0</v>
      </c>
      <c r="BK59" s="258">
        <f>'National summary'!BK59-'National summary prev'!BK59</f>
        <v>0</v>
      </c>
      <c r="BL59" s="258">
        <f>'National summary'!BL59-'National summary prev'!BL59</f>
        <v>0</v>
      </c>
      <c r="BM59" s="258">
        <f>'National summary'!BM59-'National summary prev'!BM59</f>
        <v>0</v>
      </c>
      <c r="BN59" s="258">
        <f>'National summary'!BN59-'National summary prev'!BN59</f>
        <v>0</v>
      </c>
      <c r="BO59" s="258">
        <f>'National summary'!BO59-'National summary prev'!BO59</f>
        <v>0</v>
      </c>
      <c r="BP59" s="258">
        <f>'National summary'!BP59-'National summary prev'!BP59</f>
        <v>0</v>
      </c>
      <c r="BQ59" s="258">
        <f>'National summary'!BQ59-'National summary prev'!BQ59</f>
        <v>0</v>
      </c>
      <c r="BR59" s="263">
        <f>'National summary'!BR59-'National summary prev'!BR59</f>
        <v>0</v>
      </c>
      <c r="BS59" s="32"/>
    </row>
    <row r="60" spans="1:71" s="34" customFormat="1" x14ac:dyDescent="0.25">
      <c r="A60" s="278" t="s">
        <v>158</v>
      </c>
      <c r="B60" s="255" t="s">
        <v>468</v>
      </c>
      <c r="C60" s="256" t="s">
        <v>126</v>
      </c>
      <c r="D60" s="257"/>
      <c r="E60" s="279">
        <f>'National summary'!E60-'National summary prev'!E60</f>
        <v>-18</v>
      </c>
      <c r="F60" s="278">
        <f>'National summary'!F60-'National summary prev'!F60</f>
        <v>0</v>
      </c>
      <c r="G60" s="257">
        <f>'National summary'!G60-'National summary prev'!G60</f>
        <v>0</v>
      </c>
      <c r="H60" s="257">
        <f>'National summary'!H60-'National summary prev'!H60</f>
        <v>0</v>
      </c>
      <c r="I60" s="257">
        <f>'National summary'!I60-'National summary prev'!I60</f>
        <v>0</v>
      </c>
      <c r="J60" s="279">
        <f>'National summary'!J60-'National summary prev'!J60</f>
        <v>0</v>
      </c>
      <c r="K60" s="271">
        <f>'National summary'!K60-'National summary prev'!K60</f>
        <v>0</v>
      </c>
      <c r="L60" s="258">
        <f>'National summary'!L60-'National summary prev'!L60</f>
        <v>0</v>
      </c>
      <c r="M60" s="258">
        <f>'National summary'!M60-'National summary prev'!M60</f>
        <v>0</v>
      </c>
      <c r="N60" s="258">
        <f>'National summary'!N60-'National summary prev'!N60</f>
        <v>0</v>
      </c>
      <c r="O60" s="258">
        <f>'National summary'!O60-'National summary prev'!O60</f>
        <v>0</v>
      </c>
      <c r="P60" s="258">
        <f>'National summary'!P60-'National summary prev'!P60</f>
        <v>0</v>
      </c>
      <c r="Q60" s="258">
        <f>'National summary'!Q60-'National summary prev'!Q60</f>
        <v>0</v>
      </c>
      <c r="R60" s="258">
        <f>'National summary'!R60-'National summary prev'!R60</f>
        <v>0</v>
      </c>
      <c r="S60" s="258">
        <f>'National summary'!S60-'National summary prev'!S60</f>
        <v>0</v>
      </c>
      <c r="T60" s="258">
        <f>'National summary'!T60-'National summary prev'!T60</f>
        <v>0</v>
      </c>
      <c r="U60" s="258">
        <f>'National summary'!U60-'National summary prev'!U60</f>
        <v>0</v>
      </c>
      <c r="V60" s="263">
        <f>'National summary'!V60-'National summary prev'!V60</f>
        <v>0</v>
      </c>
      <c r="W60" s="262">
        <f>'National summary'!W60-'National summary prev'!W60</f>
        <v>0</v>
      </c>
      <c r="X60" s="258">
        <f>'National summary'!X60-'National summary prev'!X60</f>
        <v>0</v>
      </c>
      <c r="Y60" s="258">
        <f>'National summary'!Y60-'National summary prev'!Y60</f>
        <v>0</v>
      </c>
      <c r="Z60" s="258">
        <f>'National summary'!Z60-'National summary prev'!Z60</f>
        <v>0</v>
      </c>
      <c r="AA60" s="258">
        <f>'National summary'!AA60-'National summary prev'!AA60</f>
        <v>0</v>
      </c>
      <c r="AB60" s="258">
        <f>'National summary'!AB60-'National summary prev'!AB60</f>
        <v>0</v>
      </c>
      <c r="AC60" s="258">
        <f>'National summary'!AC60-'National summary prev'!AC60</f>
        <v>0</v>
      </c>
      <c r="AD60" s="258">
        <f>'National summary'!AD60-'National summary prev'!AD60</f>
        <v>0</v>
      </c>
      <c r="AE60" s="258">
        <f>'National summary'!AE60-'National summary prev'!AE60</f>
        <v>0</v>
      </c>
      <c r="AF60" s="258">
        <f>'National summary'!AF60-'National summary prev'!AF60</f>
        <v>0</v>
      </c>
      <c r="AG60" s="258">
        <f>'National summary'!AG60-'National summary prev'!AG60</f>
        <v>0</v>
      </c>
      <c r="AH60" s="263">
        <f>'National summary'!AH60-'National summary prev'!AH60</f>
        <v>0</v>
      </c>
      <c r="AI60" s="262">
        <f>'National summary'!AI60-'National summary prev'!AI60</f>
        <v>0</v>
      </c>
      <c r="AJ60" s="258">
        <f>'National summary'!AJ60-'National summary prev'!AJ60</f>
        <v>0</v>
      </c>
      <c r="AK60" s="258">
        <f>'National summary'!AK60-'National summary prev'!AK60</f>
        <v>0</v>
      </c>
      <c r="AL60" s="258">
        <f>'National summary'!AL60-'National summary prev'!AL60</f>
        <v>0</v>
      </c>
      <c r="AM60" s="258">
        <f>'National summary'!AM60-'National summary prev'!AM60</f>
        <v>0</v>
      </c>
      <c r="AN60" s="258">
        <f>'National summary'!AN60-'National summary prev'!AN60</f>
        <v>0</v>
      </c>
      <c r="AO60" s="258">
        <f>'National summary'!AO60-'National summary prev'!AO60</f>
        <v>0</v>
      </c>
      <c r="AP60" s="258">
        <f>'National summary'!AP60-'National summary prev'!AP60</f>
        <v>0</v>
      </c>
      <c r="AQ60" s="258">
        <f>'National summary'!AQ60-'National summary prev'!AQ60</f>
        <v>0</v>
      </c>
      <c r="AR60" s="258">
        <f>'National summary'!AR60-'National summary prev'!AR60</f>
        <v>0</v>
      </c>
      <c r="AS60" s="258">
        <f>'National summary'!AS60-'National summary prev'!AS60</f>
        <v>0</v>
      </c>
      <c r="AT60" s="263">
        <f>'National summary'!AT60-'National summary prev'!AT60</f>
        <v>0</v>
      </c>
      <c r="AU60" s="262">
        <f>'National summary'!AU60-'National summary prev'!AU60</f>
        <v>0</v>
      </c>
      <c r="AV60" s="258">
        <f>'National summary'!AV60-'National summary prev'!AV60</f>
        <v>0</v>
      </c>
      <c r="AW60" s="258">
        <f>'National summary'!AW60-'National summary prev'!AW60</f>
        <v>0</v>
      </c>
      <c r="AX60" s="258">
        <f>'National summary'!AX60-'National summary prev'!AX60</f>
        <v>0</v>
      </c>
      <c r="AY60" s="258">
        <f>'National summary'!AY60-'National summary prev'!AY60</f>
        <v>0</v>
      </c>
      <c r="AZ60" s="258">
        <f>'National summary'!AZ60-'National summary prev'!AZ60</f>
        <v>0</v>
      </c>
      <c r="BA60" s="258">
        <f>'National summary'!BA60-'National summary prev'!BA60</f>
        <v>0</v>
      </c>
      <c r="BB60" s="258">
        <f>'National summary'!BB60-'National summary prev'!BB60</f>
        <v>0</v>
      </c>
      <c r="BC60" s="258">
        <f>'National summary'!BC60-'National summary prev'!BC60</f>
        <v>0</v>
      </c>
      <c r="BD60" s="258">
        <f>'National summary'!BD60-'National summary prev'!BD60</f>
        <v>0</v>
      </c>
      <c r="BE60" s="258">
        <f>'National summary'!BE60-'National summary prev'!BE60</f>
        <v>0</v>
      </c>
      <c r="BF60" s="263">
        <f>'National summary'!BF60-'National summary prev'!BF60</f>
        <v>0</v>
      </c>
      <c r="BG60" s="262">
        <f>'National summary'!BG60-'National summary prev'!BG60</f>
        <v>0</v>
      </c>
      <c r="BH60" s="258">
        <f>'National summary'!BH60-'National summary prev'!BH60</f>
        <v>0</v>
      </c>
      <c r="BI60" s="258">
        <f>'National summary'!BI60-'National summary prev'!BI60</f>
        <v>0</v>
      </c>
      <c r="BJ60" s="258">
        <f>'National summary'!BJ60-'National summary prev'!BJ60</f>
        <v>0</v>
      </c>
      <c r="BK60" s="258">
        <f>'National summary'!BK60-'National summary prev'!BK60</f>
        <v>0</v>
      </c>
      <c r="BL60" s="258">
        <f>'National summary'!BL60-'National summary prev'!BL60</f>
        <v>0</v>
      </c>
      <c r="BM60" s="258">
        <f>'National summary'!BM60-'National summary prev'!BM60</f>
        <v>0</v>
      </c>
      <c r="BN60" s="258">
        <f>'National summary'!BN60-'National summary prev'!BN60</f>
        <v>0</v>
      </c>
      <c r="BO60" s="258">
        <f>'National summary'!BO60-'National summary prev'!BO60</f>
        <v>0</v>
      </c>
      <c r="BP60" s="258">
        <f>'National summary'!BP60-'National summary prev'!BP60</f>
        <v>0</v>
      </c>
      <c r="BQ60" s="258">
        <f>'National summary'!BQ60-'National summary prev'!BQ60</f>
        <v>0</v>
      </c>
      <c r="BR60" s="263">
        <f>'National summary'!BR60-'National summary prev'!BR60</f>
        <v>0</v>
      </c>
      <c r="BS60" s="32"/>
    </row>
    <row r="61" spans="1:71" s="34" customFormat="1" x14ac:dyDescent="0.25">
      <c r="A61" s="278" t="s">
        <v>160</v>
      </c>
      <c r="B61" s="255" t="s">
        <v>469</v>
      </c>
      <c r="C61" s="256" t="s">
        <v>126</v>
      </c>
      <c r="D61" s="257"/>
      <c r="E61" s="279">
        <f>'National summary'!E61-'National summary prev'!E61</f>
        <v>-20</v>
      </c>
      <c r="F61" s="278">
        <f>'National summary'!F61-'National summary prev'!F61</f>
        <v>0</v>
      </c>
      <c r="G61" s="257">
        <f>'National summary'!G61-'National summary prev'!G61</f>
        <v>0</v>
      </c>
      <c r="H61" s="257">
        <f>'National summary'!H61-'National summary prev'!H61</f>
        <v>0</v>
      </c>
      <c r="I61" s="257">
        <f>'National summary'!I61-'National summary prev'!I61</f>
        <v>0</v>
      </c>
      <c r="J61" s="279">
        <f>'National summary'!J61-'National summary prev'!J61</f>
        <v>0</v>
      </c>
      <c r="K61" s="271">
        <f>'National summary'!K61-'National summary prev'!K61</f>
        <v>0</v>
      </c>
      <c r="L61" s="258">
        <f>'National summary'!L61-'National summary prev'!L61</f>
        <v>0</v>
      </c>
      <c r="M61" s="258">
        <f>'National summary'!M61-'National summary prev'!M61</f>
        <v>0</v>
      </c>
      <c r="N61" s="258">
        <f>'National summary'!N61-'National summary prev'!N61</f>
        <v>0</v>
      </c>
      <c r="O61" s="258">
        <f>'National summary'!O61-'National summary prev'!O61</f>
        <v>0</v>
      </c>
      <c r="P61" s="258">
        <f>'National summary'!P61-'National summary prev'!P61</f>
        <v>0</v>
      </c>
      <c r="Q61" s="258">
        <f>'National summary'!Q61-'National summary prev'!Q61</f>
        <v>0</v>
      </c>
      <c r="R61" s="258">
        <f>'National summary'!R61-'National summary prev'!R61</f>
        <v>0</v>
      </c>
      <c r="S61" s="258">
        <f>'National summary'!S61-'National summary prev'!S61</f>
        <v>0</v>
      </c>
      <c r="T61" s="258">
        <f>'National summary'!T61-'National summary prev'!T61</f>
        <v>0</v>
      </c>
      <c r="U61" s="258">
        <f>'National summary'!U61-'National summary prev'!U61</f>
        <v>0</v>
      </c>
      <c r="V61" s="263">
        <f>'National summary'!V61-'National summary prev'!V61</f>
        <v>0</v>
      </c>
      <c r="W61" s="262">
        <f>'National summary'!W61-'National summary prev'!W61</f>
        <v>0</v>
      </c>
      <c r="X61" s="258">
        <f>'National summary'!X61-'National summary prev'!X61</f>
        <v>0</v>
      </c>
      <c r="Y61" s="258">
        <f>'National summary'!Y61-'National summary prev'!Y61</f>
        <v>0</v>
      </c>
      <c r="Z61" s="258">
        <f>'National summary'!Z61-'National summary prev'!Z61</f>
        <v>0</v>
      </c>
      <c r="AA61" s="258">
        <f>'National summary'!AA61-'National summary prev'!AA61</f>
        <v>0</v>
      </c>
      <c r="AB61" s="258">
        <f>'National summary'!AB61-'National summary prev'!AB61</f>
        <v>0</v>
      </c>
      <c r="AC61" s="258">
        <f>'National summary'!AC61-'National summary prev'!AC61</f>
        <v>0</v>
      </c>
      <c r="AD61" s="258">
        <f>'National summary'!AD61-'National summary prev'!AD61</f>
        <v>0</v>
      </c>
      <c r="AE61" s="258">
        <f>'National summary'!AE61-'National summary prev'!AE61</f>
        <v>0</v>
      </c>
      <c r="AF61" s="258">
        <f>'National summary'!AF61-'National summary prev'!AF61</f>
        <v>0</v>
      </c>
      <c r="AG61" s="258">
        <f>'National summary'!AG61-'National summary prev'!AG61</f>
        <v>0</v>
      </c>
      <c r="AH61" s="263">
        <f>'National summary'!AH61-'National summary prev'!AH61</f>
        <v>0</v>
      </c>
      <c r="AI61" s="262">
        <f>'National summary'!AI61-'National summary prev'!AI61</f>
        <v>0</v>
      </c>
      <c r="AJ61" s="258">
        <f>'National summary'!AJ61-'National summary prev'!AJ61</f>
        <v>0</v>
      </c>
      <c r="AK61" s="258">
        <f>'National summary'!AK61-'National summary prev'!AK61</f>
        <v>0</v>
      </c>
      <c r="AL61" s="258">
        <f>'National summary'!AL61-'National summary prev'!AL61</f>
        <v>0</v>
      </c>
      <c r="AM61" s="258">
        <f>'National summary'!AM61-'National summary prev'!AM61</f>
        <v>0</v>
      </c>
      <c r="AN61" s="258">
        <f>'National summary'!AN61-'National summary prev'!AN61</f>
        <v>0</v>
      </c>
      <c r="AO61" s="258">
        <f>'National summary'!AO61-'National summary prev'!AO61</f>
        <v>0</v>
      </c>
      <c r="AP61" s="258">
        <f>'National summary'!AP61-'National summary prev'!AP61</f>
        <v>0</v>
      </c>
      <c r="AQ61" s="258">
        <f>'National summary'!AQ61-'National summary prev'!AQ61</f>
        <v>0</v>
      </c>
      <c r="AR61" s="258">
        <f>'National summary'!AR61-'National summary prev'!AR61</f>
        <v>0</v>
      </c>
      <c r="AS61" s="258">
        <f>'National summary'!AS61-'National summary prev'!AS61</f>
        <v>0</v>
      </c>
      <c r="AT61" s="263">
        <f>'National summary'!AT61-'National summary prev'!AT61</f>
        <v>0</v>
      </c>
      <c r="AU61" s="262">
        <f>'National summary'!AU61-'National summary prev'!AU61</f>
        <v>0</v>
      </c>
      <c r="AV61" s="258">
        <f>'National summary'!AV61-'National summary prev'!AV61</f>
        <v>0</v>
      </c>
      <c r="AW61" s="258">
        <f>'National summary'!AW61-'National summary prev'!AW61</f>
        <v>0</v>
      </c>
      <c r="AX61" s="258">
        <f>'National summary'!AX61-'National summary prev'!AX61</f>
        <v>0</v>
      </c>
      <c r="AY61" s="258">
        <f>'National summary'!AY61-'National summary prev'!AY61</f>
        <v>0</v>
      </c>
      <c r="AZ61" s="258">
        <f>'National summary'!AZ61-'National summary prev'!AZ61</f>
        <v>0</v>
      </c>
      <c r="BA61" s="258">
        <f>'National summary'!BA61-'National summary prev'!BA61</f>
        <v>0</v>
      </c>
      <c r="BB61" s="258">
        <f>'National summary'!BB61-'National summary prev'!BB61</f>
        <v>0</v>
      </c>
      <c r="BC61" s="258">
        <f>'National summary'!BC61-'National summary prev'!BC61</f>
        <v>0</v>
      </c>
      <c r="BD61" s="258">
        <f>'National summary'!BD61-'National summary prev'!BD61</f>
        <v>0</v>
      </c>
      <c r="BE61" s="258">
        <f>'National summary'!BE61-'National summary prev'!BE61</f>
        <v>0</v>
      </c>
      <c r="BF61" s="263">
        <f>'National summary'!BF61-'National summary prev'!BF61</f>
        <v>0</v>
      </c>
      <c r="BG61" s="262">
        <f>'National summary'!BG61-'National summary prev'!BG61</f>
        <v>0</v>
      </c>
      <c r="BH61" s="258">
        <f>'National summary'!BH61-'National summary prev'!BH61</f>
        <v>0</v>
      </c>
      <c r="BI61" s="258">
        <f>'National summary'!BI61-'National summary prev'!BI61</f>
        <v>0</v>
      </c>
      <c r="BJ61" s="258">
        <f>'National summary'!BJ61-'National summary prev'!BJ61</f>
        <v>0</v>
      </c>
      <c r="BK61" s="258">
        <f>'National summary'!BK61-'National summary prev'!BK61</f>
        <v>0</v>
      </c>
      <c r="BL61" s="258">
        <f>'National summary'!BL61-'National summary prev'!BL61</f>
        <v>0</v>
      </c>
      <c r="BM61" s="258">
        <f>'National summary'!BM61-'National summary prev'!BM61</f>
        <v>0</v>
      </c>
      <c r="BN61" s="258">
        <f>'National summary'!BN61-'National summary prev'!BN61</f>
        <v>0</v>
      </c>
      <c r="BO61" s="258">
        <f>'National summary'!BO61-'National summary prev'!BO61</f>
        <v>0</v>
      </c>
      <c r="BP61" s="258">
        <f>'National summary'!BP61-'National summary prev'!BP61</f>
        <v>0</v>
      </c>
      <c r="BQ61" s="258">
        <f>'National summary'!BQ61-'National summary prev'!BQ61</f>
        <v>0</v>
      </c>
      <c r="BR61" s="263">
        <f>'National summary'!BR61-'National summary prev'!BR61</f>
        <v>0</v>
      </c>
      <c r="BS61" s="32"/>
    </row>
    <row r="62" spans="1:71" s="34" customFormat="1" x14ac:dyDescent="0.25">
      <c r="A62" s="278" t="s">
        <v>162</v>
      </c>
      <c r="B62" s="255" t="s">
        <v>470</v>
      </c>
      <c r="C62" s="256" t="s">
        <v>126</v>
      </c>
      <c r="D62" s="257"/>
      <c r="E62" s="279">
        <f>'National summary'!E62-'National summary prev'!E62</f>
        <v>-22</v>
      </c>
      <c r="F62" s="278">
        <f>'National summary'!F62-'National summary prev'!F62</f>
        <v>0</v>
      </c>
      <c r="G62" s="257">
        <f>'National summary'!G62-'National summary prev'!G62</f>
        <v>0</v>
      </c>
      <c r="H62" s="257">
        <f>'National summary'!H62-'National summary prev'!H62</f>
        <v>0</v>
      </c>
      <c r="I62" s="257">
        <f>'National summary'!I62-'National summary prev'!I62</f>
        <v>0</v>
      </c>
      <c r="J62" s="279">
        <f>'National summary'!J62-'National summary prev'!J62</f>
        <v>0</v>
      </c>
      <c r="K62" s="271">
        <f>'National summary'!K62-'National summary prev'!K62</f>
        <v>0</v>
      </c>
      <c r="L62" s="258">
        <f>'National summary'!L62-'National summary prev'!L62</f>
        <v>0</v>
      </c>
      <c r="M62" s="258">
        <f>'National summary'!M62-'National summary prev'!M62</f>
        <v>0</v>
      </c>
      <c r="N62" s="258">
        <f>'National summary'!N62-'National summary prev'!N62</f>
        <v>0</v>
      </c>
      <c r="O62" s="258">
        <f>'National summary'!O62-'National summary prev'!O62</f>
        <v>0</v>
      </c>
      <c r="P62" s="258">
        <f>'National summary'!P62-'National summary prev'!P62</f>
        <v>0</v>
      </c>
      <c r="Q62" s="258">
        <f>'National summary'!Q62-'National summary prev'!Q62</f>
        <v>0</v>
      </c>
      <c r="R62" s="258">
        <f>'National summary'!R62-'National summary prev'!R62</f>
        <v>0</v>
      </c>
      <c r="S62" s="258">
        <f>'National summary'!S62-'National summary prev'!S62</f>
        <v>0</v>
      </c>
      <c r="T62" s="258">
        <f>'National summary'!T62-'National summary prev'!T62</f>
        <v>0</v>
      </c>
      <c r="U62" s="258">
        <f>'National summary'!U62-'National summary prev'!U62</f>
        <v>0</v>
      </c>
      <c r="V62" s="263">
        <f>'National summary'!V62-'National summary prev'!V62</f>
        <v>0</v>
      </c>
      <c r="W62" s="262">
        <f>'National summary'!W62-'National summary prev'!W62</f>
        <v>0</v>
      </c>
      <c r="X62" s="258">
        <f>'National summary'!X62-'National summary prev'!X62</f>
        <v>0</v>
      </c>
      <c r="Y62" s="258">
        <f>'National summary'!Y62-'National summary prev'!Y62</f>
        <v>0</v>
      </c>
      <c r="Z62" s="258">
        <f>'National summary'!Z62-'National summary prev'!Z62</f>
        <v>0</v>
      </c>
      <c r="AA62" s="258">
        <f>'National summary'!AA62-'National summary prev'!AA62</f>
        <v>0</v>
      </c>
      <c r="AB62" s="258">
        <f>'National summary'!AB62-'National summary prev'!AB62</f>
        <v>0</v>
      </c>
      <c r="AC62" s="258">
        <f>'National summary'!AC62-'National summary prev'!AC62</f>
        <v>0</v>
      </c>
      <c r="AD62" s="258">
        <f>'National summary'!AD62-'National summary prev'!AD62</f>
        <v>0</v>
      </c>
      <c r="AE62" s="258">
        <f>'National summary'!AE62-'National summary prev'!AE62</f>
        <v>0</v>
      </c>
      <c r="AF62" s="258">
        <f>'National summary'!AF62-'National summary prev'!AF62</f>
        <v>0</v>
      </c>
      <c r="AG62" s="258">
        <f>'National summary'!AG62-'National summary prev'!AG62</f>
        <v>0</v>
      </c>
      <c r="AH62" s="263">
        <f>'National summary'!AH62-'National summary prev'!AH62</f>
        <v>0</v>
      </c>
      <c r="AI62" s="262">
        <f>'National summary'!AI62-'National summary prev'!AI62</f>
        <v>0</v>
      </c>
      <c r="AJ62" s="258">
        <f>'National summary'!AJ62-'National summary prev'!AJ62</f>
        <v>0</v>
      </c>
      <c r="AK62" s="258">
        <f>'National summary'!AK62-'National summary prev'!AK62</f>
        <v>0</v>
      </c>
      <c r="AL62" s="258">
        <f>'National summary'!AL62-'National summary prev'!AL62</f>
        <v>0</v>
      </c>
      <c r="AM62" s="258">
        <f>'National summary'!AM62-'National summary prev'!AM62</f>
        <v>0</v>
      </c>
      <c r="AN62" s="258">
        <f>'National summary'!AN62-'National summary prev'!AN62</f>
        <v>0</v>
      </c>
      <c r="AO62" s="258">
        <f>'National summary'!AO62-'National summary prev'!AO62</f>
        <v>0</v>
      </c>
      <c r="AP62" s="258">
        <f>'National summary'!AP62-'National summary prev'!AP62</f>
        <v>0</v>
      </c>
      <c r="AQ62" s="258">
        <f>'National summary'!AQ62-'National summary prev'!AQ62</f>
        <v>0</v>
      </c>
      <c r="AR62" s="258">
        <f>'National summary'!AR62-'National summary prev'!AR62</f>
        <v>0</v>
      </c>
      <c r="AS62" s="258">
        <f>'National summary'!AS62-'National summary prev'!AS62</f>
        <v>0</v>
      </c>
      <c r="AT62" s="263">
        <f>'National summary'!AT62-'National summary prev'!AT62</f>
        <v>0</v>
      </c>
      <c r="AU62" s="262">
        <f>'National summary'!AU62-'National summary prev'!AU62</f>
        <v>0</v>
      </c>
      <c r="AV62" s="258">
        <f>'National summary'!AV62-'National summary prev'!AV62</f>
        <v>0</v>
      </c>
      <c r="AW62" s="258">
        <f>'National summary'!AW62-'National summary prev'!AW62</f>
        <v>0</v>
      </c>
      <c r="AX62" s="258">
        <f>'National summary'!AX62-'National summary prev'!AX62</f>
        <v>0</v>
      </c>
      <c r="AY62" s="258">
        <f>'National summary'!AY62-'National summary prev'!AY62</f>
        <v>0</v>
      </c>
      <c r="AZ62" s="258">
        <f>'National summary'!AZ62-'National summary prev'!AZ62</f>
        <v>0</v>
      </c>
      <c r="BA62" s="258">
        <f>'National summary'!BA62-'National summary prev'!BA62</f>
        <v>0</v>
      </c>
      <c r="BB62" s="258">
        <f>'National summary'!BB62-'National summary prev'!BB62</f>
        <v>0</v>
      </c>
      <c r="BC62" s="258">
        <f>'National summary'!BC62-'National summary prev'!BC62</f>
        <v>0</v>
      </c>
      <c r="BD62" s="258">
        <f>'National summary'!BD62-'National summary prev'!BD62</f>
        <v>0</v>
      </c>
      <c r="BE62" s="258">
        <f>'National summary'!BE62-'National summary prev'!BE62</f>
        <v>0</v>
      </c>
      <c r="BF62" s="263">
        <f>'National summary'!BF62-'National summary prev'!BF62</f>
        <v>0</v>
      </c>
      <c r="BG62" s="262">
        <f>'National summary'!BG62-'National summary prev'!BG62</f>
        <v>0</v>
      </c>
      <c r="BH62" s="258">
        <f>'National summary'!BH62-'National summary prev'!BH62</f>
        <v>0</v>
      </c>
      <c r="BI62" s="258">
        <f>'National summary'!BI62-'National summary prev'!BI62</f>
        <v>0</v>
      </c>
      <c r="BJ62" s="258">
        <f>'National summary'!BJ62-'National summary prev'!BJ62</f>
        <v>0</v>
      </c>
      <c r="BK62" s="258">
        <f>'National summary'!BK62-'National summary prev'!BK62</f>
        <v>0</v>
      </c>
      <c r="BL62" s="258">
        <f>'National summary'!BL62-'National summary prev'!BL62</f>
        <v>0</v>
      </c>
      <c r="BM62" s="258">
        <f>'National summary'!BM62-'National summary prev'!BM62</f>
        <v>0</v>
      </c>
      <c r="BN62" s="258">
        <f>'National summary'!BN62-'National summary prev'!BN62</f>
        <v>0</v>
      </c>
      <c r="BO62" s="258">
        <f>'National summary'!BO62-'National summary prev'!BO62</f>
        <v>0</v>
      </c>
      <c r="BP62" s="258">
        <f>'National summary'!BP62-'National summary prev'!BP62</f>
        <v>0</v>
      </c>
      <c r="BQ62" s="258">
        <f>'National summary'!BQ62-'National summary prev'!BQ62</f>
        <v>0</v>
      </c>
      <c r="BR62" s="263">
        <f>'National summary'!BR62-'National summary prev'!BR62</f>
        <v>0</v>
      </c>
      <c r="BS62" s="32"/>
    </row>
    <row r="63" spans="1:71" s="34" customFormat="1" x14ac:dyDescent="0.25">
      <c r="A63" s="278" t="s">
        <v>187</v>
      </c>
      <c r="B63" s="255" t="s">
        <v>471</v>
      </c>
      <c r="C63" s="256" t="s">
        <v>126</v>
      </c>
      <c r="D63" s="257"/>
      <c r="E63" s="279">
        <f>'National summary'!E63-'National summary prev'!E63</f>
        <v>-24</v>
      </c>
      <c r="F63" s="278">
        <f>'National summary'!F63-'National summary prev'!F63</f>
        <v>0</v>
      </c>
      <c r="G63" s="257">
        <f>'National summary'!G63-'National summary prev'!G63</f>
        <v>0</v>
      </c>
      <c r="H63" s="257">
        <f>'National summary'!H63-'National summary prev'!H63</f>
        <v>0</v>
      </c>
      <c r="I63" s="257">
        <f>'National summary'!I63-'National summary prev'!I63</f>
        <v>0</v>
      </c>
      <c r="J63" s="279">
        <f>'National summary'!J63-'National summary prev'!J63</f>
        <v>0</v>
      </c>
      <c r="K63" s="271">
        <f>'National summary'!K63-'National summary prev'!K63</f>
        <v>0</v>
      </c>
      <c r="L63" s="258">
        <f>'National summary'!L63-'National summary prev'!L63</f>
        <v>0</v>
      </c>
      <c r="M63" s="258">
        <f>'National summary'!M63-'National summary prev'!M63</f>
        <v>0</v>
      </c>
      <c r="N63" s="258">
        <f>'National summary'!N63-'National summary prev'!N63</f>
        <v>0</v>
      </c>
      <c r="O63" s="258">
        <f>'National summary'!O63-'National summary prev'!O63</f>
        <v>0</v>
      </c>
      <c r="P63" s="258">
        <f>'National summary'!P63-'National summary prev'!P63</f>
        <v>0</v>
      </c>
      <c r="Q63" s="258">
        <f>'National summary'!Q63-'National summary prev'!Q63</f>
        <v>0</v>
      </c>
      <c r="R63" s="258">
        <f>'National summary'!R63-'National summary prev'!R63</f>
        <v>0</v>
      </c>
      <c r="S63" s="258">
        <f>'National summary'!S63-'National summary prev'!S63</f>
        <v>0</v>
      </c>
      <c r="T63" s="258">
        <f>'National summary'!T63-'National summary prev'!T63</f>
        <v>0</v>
      </c>
      <c r="U63" s="258">
        <f>'National summary'!U63-'National summary prev'!U63</f>
        <v>0</v>
      </c>
      <c r="V63" s="263">
        <f>'National summary'!V63-'National summary prev'!V63</f>
        <v>0</v>
      </c>
      <c r="W63" s="262">
        <f>'National summary'!W63-'National summary prev'!W63</f>
        <v>0</v>
      </c>
      <c r="X63" s="258">
        <f>'National summary'!X63-'National summary prev'!X63</f>
        <v>0</v>
      </c>
      <c r="Y63" s="258">
        <f>'National summary'!Y63-'National summary prev'!Y63</f>
        <v>0</v>
      </c>
      <c r="Z63" s="258">
        <f>'National summary'!Z63-'National summary prev'!Z63</f>
        <v>0</v>
      </c>
      <c r="AA63" s="258">
        <f>'National summary'!AA63-'National summary prev'!AA63</f>
        <v>0</v>
      </c>
      <c r="AB63" s="258">
        <f>'National summary'!AB63-'National summary prev'!AB63</f>
        <v>0</v>
      </c>
      <c r="AC63" s="258">
        <f>'National summary'!AC63-'National summary prev'!AC63</f>
        <v>0</v>
      </c>
      <c r="AD63" s="258">
        <f>'National summary'!AD63-'National summary prev'!AD63</f>
        <v>0</v>
      </c>
      <c r="AE63" s="258">
        <f>'National summary'!AE63-'National summary prev'!AE63</f>
        <v>0</v>
      </c>
      <c r="AF63" s="258">
        <f>'National summary'!AF63-'National summary prev'!AF63</f>
        <v>0</v>
      </c>
      <c r="AG63" s="258">
        <f>'National summary'!AG63-'National summary prev'!AG63</f>
        <v>0</v>
      </c>
      <c r="AH63" s="263">
        <f>'National summary'!AH63-'National summary prev'!AH63</f>
        <v>0</v>
      </c>
      <c r="AI63" s="262">
        <f>'National summary'!AI63-'National summary prev'!AI63</f>
        <v>0</v>
      </c>
      <c r="AJ63" s="258">
        <f>'National summary'!AJ63-'National summary prev'!AJ63</f>
        <v>0</v>
      </c>
      <c r="AK63" s="258">
        <f>'National summary'!AK63-'National summary prev'!AK63</f>
        <v>0</v>
      </c>
      <c r="AL63" s="258">
        <f>'National summary'!AL63-'National summary prev'!AL63</f>
        <v>0</v>
      </c>
      <c r="AM63" s="258">
        <f>'National summary'!AM63-'National summary prev'!AM63</f>
        <v>0</v>
      </c>
      <c r="AN63" s="258">
        <f>'National summary'!AN63-'National summary prev'!AN63</f>
        <v>0</v>
      </c>
      <c r="AO63" s="258">
        <f>'National summary'!AO63-'National summary prev'!AO63</f>
        <v>0</v>
      </c>
      <c r="AP63" s="258">
        <f>'National summary'!AP63-'National summary prev'!AP63</f>
        <v>0</v>
      </c>
      <c r="AQ63" s="258">
        <f>'National summary'!AQ63-'National summary prev'!AQ63</f>
        <v>0</v>
      </c>
      <c r="AR63" s="258">
        <f>'National summary'!AR63-'National summary prev'!AR63</f>
        <v>0</v>
      </c>
      <c r="AS63" s="258">
        <f>'National summary'!AS63-'National summary prev'!AS63</f>
        <v>0</v>
      </c>
      <c r="AT63" s="263">
        <f>'National summary'!AT63-'National summary prev'!AT63</f>
        <v>0</v>
      </c>
      <c r="AU63" s="262">
        <f>'National summary'!AU63-'National summary prev'!AU63</f>
        <v>0</v>
      </c>
      <c r="AV63" s="258">
        <f>'National summary'!AV63-'National summary prev'!AV63</f>
        <v>0</v>
      </c>
      <c r="AW63" s="258">
        <f>'National summary'!AW63-'National summary prev'!AW63</f>
        <v>0</v>
      </c>
      <c r="AX63" s="258">
        <f>'National summary'!AX63-'National summary prev'!AX63</f>
        <v>0</v>
      </c>
      <c r="AY63" s="258">
        <f>'National summary'!AY63-'National summary prev'!AY63</f>
        <v>0</v>
      </c>
      <c r="AZ63" s="258">
        <f>'National summary'!AZ63-'National summary prev'!AZ63</f>
        <v>0</v>
      </c>
      <c r="BA63" s="258">
        <f>'National summary'!BA63-'National summary prev'!BA63</f>
        <v>0</v>
      </c>
      <c r="BB63" s="258">
        <f>'National summary'!BB63-'National summary prev'!BB63</f>
        <v>0</v>
      </c>
      <c r="BC63" s="258">
        <f>'National summary'!BC63-'National summary prev'!BC63</f>
        <v>0</v>
      </c>
      <c r="BD63" s="258">
        <f>'National summary'!BD63-'National summary prev'!BD63</f>
        <v>0</v>
      </c>
      <c r="BE63" s="258">
        <f>'National summary'!BE63-'National summary prev'!BE63</f>
        <v>0</v>
      </c>
      <c r="BF63" s="263">
        <f>'National summary'!BF63-'National summary prev'!BF63</f>
        <v>0</v>
      </c>
      <c r="BG63" s="262">
        <f>'National summary'!BG63-'National summary prev'!BG63</f>
        <v>0</v>
      </c>
      <c r="BH63" s="258">
        <f>'National summary'!BH63-'National summary prev'!BH63</f>
        <v>0</v>
      </c>
      <c r="BI63" s="258">
        <f>'National summary'!BI63-'National summary prev'!BI63</f>
        <v>0</v>
      </c>
      <c r="BJ63" s="258">
        <f>'National summary'!BJ63-'National summary prev'!BJ63</f>
        <v>0</v>
      </c>
      <c r="BK63" s="258">
        <f>'National summary'!BK63-'National summary prev'!BK63</f>
        <v>0</v>
      </c>
      <c r="BL63" s="258">
        <f>'National summary'!BL63-'National summary prev'!BL63</f>
        <v>0</v>
      </c>
      <c r="BM63" s="258">
        <f>'National summary'!BM63-'National summary prev'!BM63</f>
        <v>0</v>
      </c>
      <c r="BN63" s="258">
        <f>'National summary'!BN63-'National summary prev'!BN63</f>
        <v>0</v>
      </c>
      <c r="BO63" s="258">
        <f>'National summary'!BO63-'National summary prev'!BO63</f>
        <v>0</v>
      </c>
      <c r="BP63" s="258">
        <f>'National summary'!BP63-'National summary prev'!BP63</f>
        <v>0</v>
      </c>
      <c r="BQ63" s="258">
        <f>'National summary'!BQ63-'National summary prev'!BQ63</f>
        <v>0</v>
      </c>
      <c r="BR63" s="263">
        <f>'National summary'!BR63-'National summary prev'!BR63</f>
        <v>0</v>
      </c>
      <c r="BS63" s="32"/>
    </row>
    <row r="64" spans="1:71" s="34" customFormat="1" x14ac:dyDescent="0.25">
      <c r="A64" s="278" t="s">
        <v>188</v>
      </c>
      <c r="B64" s="255" t="s">
        <v>472</v>
      </c>
      <c r="C64" s="256" t="s">
        <v>126</v>
      </c>
      <c r="D64" s="257"/>
      <c r="E64" s="279">
        <f>'National summary'!E64-'National summary prev'!E64</f>
        <v>-26</v>
      </c>
      <c r="F64" s="278">
        <f>'National summary'!F64-'National summary prev'!F64</f>
        <v>0</v>
      </c>
      <c r="G64" s="257">
        <f>'National summary'!G64-'National summary prev'!G64</f>
        <v>0</v>
      </c>
      <c r="H64" s="257">
        <f>'National summary'!H64-'National summary prev'!H64</f>
        <v>0</v>
      </c>
      <c r="I64" s="257">
        <f>'National summary'!I64-'National summary prev'!I64</f>
        <v>0</v>
      </c>
      <c r="J64" s="279">
        <f>'National summary'!J64-'National summary prev'!J64</f>
        <v>0</v>
      </c>
      <c r="K64" s="271">
        <f>'National summary'!K64-'National summary prev'!K64</f>
        <v>0</v>
      </c>
      <c r="L64" s="258">
        <f>'National summary'!L64-'National summary prev'!L64</f>
        <v>0</v>
      </c>
      <c r="M64" s="258">
        <f>'National summary'!M64-'National summary prev'!M64</f>
        <v>0</v>
      </c>
      <c r="N64" s="258">
        <f>'National summary'!N64-'National summary prev'!N64</f>
        <v>0</v>
      </c>
      <c r="O64" s="258">
        <f>'National summary'!O64-'National summary prev'!O64</f>
        <v>0</v>
      </c>
      <c r="P64" s="258">
        <f>'National summary'!P64-'National summary prev'!P64</f>
        <v>0</v>
      </c>
      <c r="Q64" s="258">
        <f>'National summary'!Q64-'National summary prev'!Q64</f>
        <v>0</v>
      </c>
      <c r="R64" s="258">
        <f>'National summary'!R64-'National summary prev'!R64</f>
        <v>0</v>
      </c>
      <c r="S64" s="258">
        <f>'National summary'!S64-'National summary prev'!S64</f>
        <v>0</v>
      </c>
      <c r="T64" s="258">
        <f>'National summary'!T64-'National summary prev'!T64</f>
        <v>0</v>
      </c>
      <c r="U64" s="258">
        <f>'National summary'!U64-'National summary prev'!U64</f>
        <v>0</v>
      </c>
      <c r="V64" s="263">
        <f>'National summary'!V64-'National summary prev'!V64</f>
        <v>0</v>
      </c>
      <c r="W64" s="262">
        <f>'National summary'!W64-'National summary prev'!W64</f>
        <v>0</v>
      </c>
      <c r="X64" s="258">
        <f>'National summary'!X64-'National summary prev'!X64</f>
        <v>0</v>
      </c>
      <c r="Y64" s="258">
        <f>'National summary'!Y64-'National summary prev'!Y64</f>
        <v>0</v>
      </c>
      <c r="Z64" s="258">
        <f>'National summary'!Z64-'National summary prev'!Z64</f>
        <v>0</v>
      </c>
      <c r="AA64" s="258">
        <f>'National summary'!AA64-'National summary prev'!AA64</f>
        <v>0</v>
      </c>
      <c r="AB64" s="258">
        <f>'National summary'!AB64-'National summary prev'!AB64</f>
        <v>0</v>
      </c>
      <c r="AC64" s="258">
        <f>'National summary'!AC64-'National summary prev'!AC64</f>
        <v>0</v>
      </c>
      <c r="AD64" s="258">
        <f>'National summary'!AD64-'National summary prev'!AD64</f>
        <v>0</v>
      </c>
      <c r="AE64" s="258">
        <f>'National summary'!AE64-'National summary prev'!AE64</f>
        <v>0</v>
      </c>
      <c r="AF64" s="258">
        <f>'National summary'!AF64-'National summary prev'!AF64</f>
        <v>0</v>
      </c>
      <c r="AG64" s="258">
        <f>'National summary'!AG64-'National summary prev'!AG64</f>
        <v>0</v>
      </c>
      <c r="AH64" s="263">
        <f>'National summary'!AH64-'National summary prev'!AH64</f>
        <v>0</v>
      </c>
      <c r="AI64" s="262">
        <f>'National summary'!AI64-'National summary prev'!AI64</f>
        <v>0</v>
      </c>
      <c r="AJ64" s="258">
        <f>'National summary'!AJ64-'National summary prev'!AJ64</f>
        <v>0</v>
      </c>
      <c r="AK64" s="258">
        <f>'National summary'!AK64-'National summary prev'!AK64</f>
        <v>0</v>
      </c>
      <c r="AL64" s="258">
        <f>'National summary'!AL64-'National summary prev'!AL64</f>
        <v>0</v>
      </c>
      <c r="AM64" s="258">
        <f>'National summary'!AM64-'National summary prev'!AM64</f>
        <v>0</v>
      </c>
      <c r="AN64" s="258">
        <f>'National summary'!AN64-'National summary prev'!AN64</f>
        <v>0</v>
      </c>
      <c r="AO64" s="258">
        <f>'National summary'!AO64-'National summary prev'!AO64</f>
        <v>0</v>
      </c>
      <c r="AP64" s="258">
        <f>'National summary'!AP64-'National summary prev'!AP64</f>
        <v>0</v>
      </c>
      <c r="AQ64" s="258">
        <f>'National summary'!AQ64-'National summary prev'!AQ64</f>
        <v>0</v>
      </c>
      <c r="AR64" s="258">
        <f>'National summary'!AR64-'National summary prev'!AR64</f>
        <v>0</v>
      </c>
      <c r="AS64" s="258">
        <f>'National summary'!AS64-'National summary prev'!AS64</f>
        <v>0</v>
      </c>
      <c r="AT64" s="263">
        <f>'National summary'!AT64-'National summary prev'!AT64</f>
        <v>0</v>
      </c>
      <c r="AU64" s="262">
        <f>'National summary'!AU64-'National summary prev'!AU64</f>
        <v>0</v>
      </c>
      <c r="AV64" s="258">
        <f>'National summary'!AV64-'National summary prev'!AV64</f>
        <v>0</v>
      </c>
      <c r="AW64" s="258">
        <f>'National summary'!AW64-'National summary prev'!AW64</f>
        <v>0</v>
      </c>
      <c r="AX64" s="258">
        <f>'National summary'!AX64-'National summary prev'!AX64</f>
        <v>0</v>
      </c>
      <c r="AY64" s="258">
        <f>'National summary'!AY64-'National summary prev'!AY64</f>
        <v>0</v>
      </c>
      <c r="AZ64" s="258">
        <f>'National summary'!AZ64-'National summary prev'!AZ64</f>
        <v>0</v>
      </c>
      <c r="BA64" s="258">
        <f>'National summary'!BA64-'National summary prev'!BA64</f>
        <v>0</v>
      </c>
      <c r="BB64" s="258">
        <f>'National summary'!BB64-'National summary prev'!BB64</f>
        <v>0</v>
      </c>
      <c r="BC64" s="258">
        <f>'National summary'!BC64-'National summary prev'!BC64</f>
        <v>0</v>
      </c>
      <c r="BD64" s="258">
        <f>'National summary'!BD64-'National summary prev'!BD64</f>
        <v>0</v>
      </c>
      <c r="BE64" s="258">
        <f>'National summary'!BE64-'National summary prev'!BE64</f>
        <v>0</v>
      </c>
      <c r="BF64" s="263">
        <f>'National summary'!BF64-'National summary prev'!BF64</f>
        <v>0</v>
      </c>
      <c r="BG64" s="262">
        <f>'National summary'!BG64-'National summary prev'!BG64</f>
        <v>0</v>
      </c>
      <c r="BH64" s="258">
        <f>'National summary'!BH64-'National summary prev'!BH64</f>
        <v>0</v>
      </c>
      <c r="BI64" s="258">
        <f>'National summary'!BI64-'National summary prev'!BI64</f>
        <v>0</v>
      </c>
      <c r="BJ64" s="258">
        <f>'National summary'!BJ64-'National summary prev'!BJ64</f>
        <v>0</v>
      </c>
      <c r="BK64" s="258">
        <f>'National summary'!BK64-'National summary prev'!BK64</f>
        <v>0</v>
      </c>
      <c r="BL64" s="258">
        <f>'National summary'!BL64-'National summary prev'!BL64</f>
        <v>0</v>
      </c>
      <c r="BM64" s="258">
        <f>'National summary'!BM64-'National summary prev'!BM64</f>
        <v>0</v>
      </c>
      <c r="BN64" s="258">
        <f>'National summary'!BN64-'National summary prev'!BN64</f>
        <v>0</v>
      </c>
      <c r="BO64" s="258">
        <f>'National summary'!BO64-'National summary prev'!BO64</f>
        <v>0</v>
      </c>
      <c r="BP64" s="258">
        <f>'National summary'!BP64-'National summary prev'!BP64</f>
        <v>0</v>
      </c>
      <c r="BQ64" s="258">
        <f>'National summary'!BQ64-'National summary prev'!BQ64</f>
        <v>0</v>
      </c>
      <c r="BR64" s="263">
        <f>'National summary'!BR64-'National summary prev'!BR64</f>
        <v>0</v>
      </c>
      <c r="BS64" s="32"/>
    </row>
    <row r="65" spans="1:71" s="34" customFormat="1" x14ac:dyDescent="0.25">
      <c r="A65" s="278" t="s">
        <v>189</v>
      </c>
      <c r="B65" s="255" t="s">
        <v>473</v>
      </c>
      <c r="C65" s="256" t="s">
        <v>126</v>
      </c>
      <c r="D65" s="257"/>
      <c r="E65" s="279">
        <f>'National summary'!E65-'National summary prev'!E65</f>
        <v>-28</v>
      </c>
      <c r="F65" s="278">
        <f>'National summary'!F65-'National summary prev'!F65</f>
        <v>0</v>
      </c>
      <c r="G65" s="257">
        <f>'National summary'!G65-'National summary prev'!G65</f>
        <v>0</v>
      </c>
      <c r="H65" s="257">
        <f>'National summary'!H65-'National summary prev'!H65</f>
        <v>0</v>
      </c>
      <c r="I65" s="257">
        <f>'National summary'!I65-'National summary prev'!I65</f>
        <v>0</v>
      </c>
      <c r="J65" s="279">
        <f>'National summary'!J65-'National summary prev'!J65</f>
        <v>0</v>
      </c>
      <c r="K65" s="271">
        <f>'National summary'!K65-'National summary prev'!K65</f>
        <v>0</v>
      </c>
      <c r="L65" s="258">
        <f>'National summary'!L65-'National summary prev'!L65</f>
        <v>0</v>
      </c>
      <c r="M65" s="258">
        <f>'National summary'!M65-'National summary prev'!M65</f>
        <v>0</v>
      </c>
      <c r="N65" s="258">
        <f>'National summary'!N65-'National summary prev'!N65</f>
        <v>0</v>
      </c>
      <c r="O65" s="258">
        <f>'National summary'!O65-'National summary prev'!O65</f>
        <v>0</v>
      </c>
      <c r="P65" s="258">
        <f>'National summary'!P65-'National summary prev'!P65</f>
        <v>0</v>
      </c>
      <c r="Q65" s="258">
        <f>'National summary'!Q65-'National summary prev'!Q65</f>
        <v>0</v>
      </c>
      <c r="R65" s="258">
        <f>'National summary'!R65-'National summary prev'!R65</f>
        <v>0</v>
      </c>
      <c r="S65" s="258">
        <f>'National summary'!S65-'National summary prev'!S65</f>
        <v>0</v>
      </c>
      <c r="T65" s="258">
        <f>'National summary'!T65-'National summary prev'!T65</f>
        <v>0</v>
      </c>
      <c r="U65" s="258">
        <f>'National summary'!U65-'National summary prev'!U65</f>
        <v>0</v>
      </c>
      <c r="V65" s="263">
        <f>'National summary'!V65-'National summary prev'!V65</f>
        <v>0</v>
      </c>
      <c r="W65" s="262">
        <f>'National summary'!W65-'National summary prev'!W65</f>
        <v>0</v>
      </c>
      <c r="X65" s="258">
        <f>'National summary'!X65-'National summary prev'!X65</f>
        <v>0</v>
      </c>
      <c r="Y65" s="258">
        <f>'National summary'!Y65-'National summary prev'!Y65</f>
        <v>0</v>
      </c>
      <c r="Z65" s="258">
        <f>'National summary'!Z65-'National summary prev'!Z65</f>
        <v>0</v>
      </c>
      <c r="AA65" s="258">
        <f>'National summary'!AA65-'National summary prev'!AA65</f>
        <v>0</v>
      </c>
      <c r="AB65" s="258">
        <f>'National summary'!AB65-'National summary prev'!AB65</f>
        <v>0</v>
      </c>
      <c r="AC65" s="258">
        <f>'National summary'!AC65-'National summary prev'!AC65</f>
        <v>0</v>
      </c>
      <c r="AD65" s="258">
        <f>'National summary'!AD65-'National summary prev'!AD65</f>
        <v>0</v>
      </c>
      <c r="AE65" s="258">
        <f>'National summary'!AE65-'National summary prev'!AE65</f>
        <v>0</v>
      </c>
      <c r="AF65" s="258">
        <f>'National summary'!AF65-'National summary prev'!AF65</f>
        <v>0</v>
      </c>
      <c r="AG65" s="258">
        <f>'National summary'!AG65-'National summary prev'!AG65</f>
        <v>0</v>
      </c>
      <c r="AH65" s="263">
        <f>'National summary'!AH65-'National summary prev'!AH65</f>
        <v>0</v>
      </c>
      <c r="AI65" s="262">
        <f>'National summary'!AI65-'National summary prev'!AI65</f>
        <v>0</v>
      </c>
      <c r="AJ65" s="258">
        <f>'National summary'!AJ65-'National summary prev'!AJ65</f>
        <v>0</v>
      </c>
      <c r="AK65" s="258">
        <f>'National summary'!AK65-'National summary prev'!AK65</f>
        <v>0</v>
      </c>
      <c r="AL65" s="258">
        <f>'National summary'!AL65-'National summary prev'!AL65</f>
        <v>0</v>
      </c>
      <c r="AM65" s="258">
        <f>'National summary'!AM65-'National summary prev'!AM65</f>
        <v>0</v>
      </c>
      <c r="AN65" s="258">
        <f>'National summary'!AN65-'National summary prev'!AN65</f>
        <v>0</v>
      </c>
      <c r="AO65" s="258">
        <f>'National summary'!AO65-'National summary prev'!AO65</f>
        <v>0</v>
      </c>
      <c r="AP65" s="258">
        <f>'National summary'!AP65-'National summary prev'!AP65</f>
        <v>0</v>
      </c>
      <c r="AQ65" s="258">
        <f>'National summary'!AQ65-'National summary prev'!AQ65</f>
        <v>0</v>
      </c>
      <c r="AR65" s="258">
        <f>'National summary'!AR65-'National summary prev'!AR65</f>
        <v>0</v>
      </c>
      <c r="AS65" s="258">
        <f>'National summary'!AS65-'National summary prev'!AS65</f>
        <v>0</v>
      </c>
      <c r="AT65" s="263">
        <f>'National summary'!AT65-'National summary prev'!AT65</f>
        <v>0</v>
      </c>
      <c r="AU65" s="262">
        <f>'National summary'!AU65-'National summary prev'!AU65</f>
        <v>0</v>
      </c>
      <c r="AV65" s="258">
        <f>'National summary'!AV65-'National summary prev'!AV65</f>
        <v>0</v>
      </c>
      <c r="AW65" s="258">
        <f>'National summary'!AW65-'National summary prev'!AW65</f>
        <v>0</v>
      </c>
      <c r="AX65" s="258">
        <f>'National summary'!AX65-'National summary prev'!AX65</f>
        <v>0</v>
      </c>
      <c r="AY65" s="258">
        <f>'National summary'!AY65-'National summary prev'!AY65</f>
        <v>0</v>
      </c>
      <c r="AZ65" s="258">
        <f>'National summary'!AZ65-'National summary prev'!AZ65</f>
        <v>0</v>
      </c>
      <c r="BA65" s="258">
        <f>'National summary'!BA65-'National summary prev'!BA65</f>
        <v>0</v>
      </c>
      <c r="BB65" s="258">
        <f>'National summary'!BB65-'National summary prev'!BB65</f>
        <v>0</v>
      </c>
      <c r="BC65" s="258">
        <f>'National summary'!BC65-'National summary prev'!BC65</f>
        <v>0</v>
      </c>
      <c r="BD65" s="258">
        <f>'National summary'!BD65-'National summary prev'!BD65</f>
        <v>0</v>
      </c>
      <c r="BE65" s="258">
        <f>'National summary'!BE65-'National summary prev'!BE65</f>
        <v>0</v>
      </c>
      <c r="BF65" s="263">
        <f>'National summary'!BF65-'National summary prev'!BF65</f>
        <v>0</v>
      </c>
      <c r="BG65" s="262">
        <f>'National summary'!BG65-'National summary prev'!BG65</f>
        <v>0</v>
      </c>
      <c r="BH65" s="258">
        <f>'National summary'!BH65-'National summary prev'!BH65</f>
        <v>0</v>
      </c>
      <c r="BI65" s="258">
        <f>'National summary'!BI65-'National summary prev'!BI65</f>
        <v>0</v>
      </c>
      <c r="BJ65" s="258">
        <f>'National summary'!BJ65-'National summary prev'!BJ65</f>
        <v>0</v>
      </c>
      <c r="BK65" s="258">
        <f>'National summary'!BK65-'National summary prev'!BK65</f>
        <v>0</v>
      </c>
      <c r="BL65" s="258">
        <f>'National summary'!BL65-'National summary prev'!BL65</f>
        <v>0</v>
      </c>
      <c r="BM65" s="258">
        <f>'National summary'!BM65-'National summary prev'!BM65</f>
        <v>0</v>
      </c>
      <c r="BN65" s="258">
        <f>'National summary'!BN65-'National summary prev'!BN65</f>
        <v>0</v>
      </c>
      <c r="BO65" s="258">
        <f>'National summary'!BO65-'National summary prev'!BO65</f>
        <v>0</v>
      </c>
      <c r="BP65" s="258">
        <f>'National summary'!BP65-'National summary prev'!BP65</f>
        <v>0</v>
      </c>
      <c r="BQ65" s="258">
        <f>'National summary'!BQ65-'National summary prev'!BQ65</f>
        <v>0</v>
      </c>
      <c r="BR65" s="263">
        <f>'National summary'!BR65-'National summary prev'!BR65</f>
        <v>0</v>
      </c>
      <c r="BS65" s="32"/>
    </row>
    <row r="66" spans="1:71" s="34" customFormat="1" x14ac:dyDescent="0.25">
      <c r="A66" s="278" t="s">
        <v>190</v>
      </c>
      <c r="B66" s="255" t="s">
        <v>474</v>
      </c>
      <c r="C66" s="256" t="s">
        <v>126</v>
      </c>
      <c r="D66" s="257"/>
      <c r="E66" s="279">
        <f>'National summary'!E66-'National summary prev'!E66</f>
        <v>-30</v>
      </c>
      <c r="F66" s="278">
        <f>'National summary'!F66-'National summary prev'!F66</f>
        <v>0</v>
      </c>
      <c r="G66" s="257">
        <f>'National summary'!G66-'National summary prev'!G66</f>
        <v>0</v>
      </c>
      <c r="H66" s="257">
        <f>'National summary'!H66-'National summary prev'!H66</f>
        <v>0</v>
      </c>
      <c r="I66" s="257">
        <f>'National summary'!I66-'National summary prev'!I66</f>
        <v>0</v>
      </c>
      <c r="J66" s="279">
        <f>'National summary'!J66-'National summary prev'!J66</f>
        <v>0</v>
      </c>
      <c r="K66" s="271">
        <f>'National summary'!K66-'National summary prev'!K66</f>
        <v>0</v>
      </c>
      <c r="L66" s="258">
        <f>'National summary'!L66-'National summary prev'!L66</f>
        <v>0</v>
      </c>
      <c r="M66" s="258">
        <f>'National summary'!M66-'National summary prev'!M66</f>
        <v>0</v>
      </c>
      <c r="N66" s="258">
        <f>'National summary'!N66-'National summary prev'!N66</f>
        <v>0</v>
      </c>
      <c r="O66" s="258">
        <f>'National summary'!O66-'National summary prev'!O66</f>
        <v>0</v>
      </c>
      <c r="P66" s="258">
        <f>'National summary'!P66-'National summary prev'!P66</f>
        <v>0</v>
      </c>
      <c r="Q66" s="258">
        <f>'National summary'!Q66-'National summary prev'!Q66</f>
        <v>0</v>
      </c>
      <c r="R66" s="258">
        <f>'National summary'!R66-'National summary prev'!R66</f>
        <v>0</v>
      </c>
      <c r="S66" s="258">
        <f>'National summary'!S66-'National summary prev'!S66</f>
        <v>0</v>
      </c>
      <c r="T66" s="258">
        <f>'National summary'!T66-'National summary prev'!T66</f>
        <v>0</v>
      </c>
      <c r="U66" s="258">
        <f>'National summary'!U66-'National summary prev'!U66</f>
        <v>0</v>
      </c>
      <c r="V66" s="263">
        <f>'National summary'!V66-'National summary prev'!V66</f>
        <v>0</v>
      </c>
      <c r="W66" s="262">
        <f>'National summary'!W66-'National summary prev'!W66</f>
        <v>0</v>
      </c>
      <c r="X66" s="258">
        <f>'National summary'!X66-'National summary prev'!X66</f>
        <v>0</v>
      </c>
      <c r="Y66" s="258">
        <f>'National summary'!Y66-'National summary prev'!Y66</f>
        <v>0</v>
      </c>
      <c r="Z66" s="258">
        <f>'National summary'!Z66-'National summary prev'!Z66</f>
        <v>0</v>
      </c>
      <c r="AA66" s="258">
        <f>'National summary'!AA66-'National summary prev'!AA66</f>
        <v>0</v>
      </c>
      <c r="AB66" s="258">
        <f>'National summary'!AB66-'National summary prev'!AB66</f>
        <v>0</v>
      </c>
      <c r="AC66" s="258">
        <f>'National summary'!AC66-'National summary prev'!AC66</f>
        <v>0</v>
      </c>
      <c r="AD66" s="258">
        <f>'National summary'!AD66-'National summary prev'!AD66</f>
        <v>0</v>
      </c>
      <c r="AE66" s="258">
        <f>'National summary'!AE66-'National summary prev'!AE66</f>
        <v>0</v>
      </c>
      <c r="AF66" s="258">
        <f>'National summary'!AF66-'National summary prev'!AF66</f>
        <v>0</v>
      </c>
      <c r="AG66" s="258">
        <f>'National summary'!AG66-'National summary prev'!AG66</f>
        <v>0</v>
      </c>
      <c r="AH66" s="263">
        <f>'National summary'!AH66-'National summary prev'!AH66</f>
        <v>0</v>
      </c>
      <c r="AI66" s="262">
        <f>'National summary'!AI66-'National summary prev'!AI66</f>
        <v>0</v>
      </c>
      <c r="AJ66" s="258">
        <f>'National summary'!AJ66-'National summary prev'!AJ66</f>
        <v>0</v>
      </c>
      <c r="AK66" s="258">
        <f>'National summary'!AK66-'National summary prev'!AK66</f>
        <v>0</v>
      </c>
      <c r="AL66" s="258">
        <f>'National summary'!AL66-'National summary prev'!AL66</f>
        <v>0</v>
      </c>
      <c r="AM66" s="258">
        <f>'National summary'!AM66-'National summary prev'!AM66</f>
        <v>0</v>
      </c>
      <c r="AN66" s="258">
        <f>'National summary'!AN66-'National summary prev'!AN66</f>
        <v>0</v>
      </c>
      <c r="AO66" s="258">
        <f>'National summary'!AO66-'National summary prev'!AO66</f>
        <v>0</v>
      </c>
      <c r="AP66" s="258">
        <f>'National summary'!AP66-'National summary prev'!AP66</f>
        <v>0</v>
      </c>
      <c r="AQ66" s="258">
        <f>'National summary'!AQ66-'National summary prev'!AQ66</f>
        <v>0</v>
      </c>
      <c r="AR66" s="258">
        <f>'National summary'!AR66-'National summary prev'!AR66</f>
        <v>0</v>
      </c>
      <c r="AS66" s="258">
        <f>'National summary'!AS66-'National summary prev'!AS66</f>
        <v>0</v>
      </c>
      <c r="AT66" s="263">
        <f>'National summary'!AT66-'National summary prev'!AT66</f>
        <v>0</v>
      </c>
      <c r="AU66" s="262">
        <f>'National summary'!AU66-'National summary prev'!AU66</f>
        <v>0</v>
      </c>
      <c r="AV66" s="258">
        <f>'National summary'!AV66-'National summary prev'!AV66</f>
        <v>0</v>
      </c>
      <c r="AW66" s="258">
        <f>'National summary'!AW66-'National summary prev'!AW66</f>
        <v>0</v>
      </c>
      <c r="AX66" s="258">
        <f>'National summary'!AX66-'National summary prev'!AX66</f>
        <v>0</v>
      </c>
      <c r="AY66" s="258">
        <f>'National summary'!AY66-'National summary prev'!AY66</f>
        <v>0</v>
      </c>
      <c r="AZ66" s="258">
        <f>'National summary'!AZ66-'National summary prev'!AZ66</f>
        <v>0</v>
      </c>
      <c r="BA66" s="258">
        <f>'National summary'!BA66-'National summary prev'!BA66</f>
        <v>0</v>
      </c>
      <c r="BB66" s="258">
        <f>'National summary'!BB66-'National summary prev'!BB66</f>
        <v>0</v>
      </c>
      <c r="BC66" s="258">
        <f>'National summary'!BC66-'National summary prev'!BC66</f>
        <v>0</v>
      </c>
      <c r="BD66" s="258">
        <f>'National summary'!BD66-'National summary prev'!BD66</f>
        <v>0</v>
      </c>
      <c r="BE66" s="258">
        <f>'National summary'!BE66-'National summary prev'!BE66</f>
        <v>0</v>
      </c>
      <c r="BF66" s="263">
        <f>'National summary'!BF66-'National summary prev'!BF66</f>
        <v>0</v>
      </c>
      <c r="BG66" s="262">
        <f>'National summary'!BG66-'National summary prev'!BG66</f>
        <v>0</v>
      </c>
      <c r="BH66" s="258">
        <f>'National summary'!BH66-'National summary prev'!BH66</f>
        <v>0</v>
      </c>
      <c r="BI66" s="258">
        <f>'National summary'!BI66-'National summary prev'!BI66</f>
        <v>0</v>
      </c>
      <c r="BJ66" s="258">
        <f>'National summary'!BJ66-'National summary prev'!BJ66</f>
        <v>0</v>
      </c>
      <c r="BK66" s="258">
        <f>'National summary'!BK66-'National summary prev'!BK66</f>
        <v>0</v>
      </c>
      <c r="BL66" s="258">
        <f>'National summary'!BL66-'National summary prev'!BL66</f>
        <v>0</v>
      </c>
      <c r="BM66" s="258">
        <f>'National summary'!BM66-'National summary prev'!BM66</f>
        <v>0</v>
      </c>
      <c r="BN66" s="258">
        <f>'National summary'!BN66-'National summary prev'!BN66</f>
        <v>0</v>
      </c>
      <c r="BO66" s="258">
        <f>'National summary'!BO66-'National summary prev'!BO66</f>
        <v>0</v>
      </c>
      <c r="BP66" s="258">
        <f>'National summary'!BP66-'National summary prev'!BP66</f>
        <v>0</v>
      </c>
      <c r="BQ66" s="258">
        <f>'National summary'!BQ66-'National summary prev'!BQ66</f>
        <v>0</v>
      </c>
      <c r="BR66" s="263">
        <f>'National summary'!BR66-'National summary prev'!BR66</f>
        <v>0</v>
      </c>
      <c r="BS66" s="32"/>
    </row>
    <row r="67" spans="1:71" s="34" customFormat="1" x14ac:dyDescent="0.25">
      <c r="A67" s="278" t="s">
        <v>433</v>
      </c>
      <c r="B67" s="255" t="s">
        <v>475</v>
      </c>
      <c r="C67" s="256" t="s">
        <v>126</v>
      </c>
      <c r="D67" s="257"/>
      <c r="E67" s="279">
        <f>'National summary'!E67-'National summary prev'!E67</f>
        <v>-32</v>
      </c>
      <c r="F67" s="278">
        <f>'National summary'!F67-'National summary prev'!F67</f>
        <v>0</v>
      </c>
      <c r="G67" s="257">
        <f>'National summary'!G67-'National summary prev'!G67</f>
        <v>0</v>
      </c>
      <c r="H67" s="257">
        <f>'National summary'!H67-'National summary prev'!H67</f>
        <v>0</v>
      </c>
      <c r="I67" s="257">
        <f>'National summary'!I67-'National summary prev'!I67</f>
        <v>0</v>
      </c>
      <c r="J67" s="279">
        <f>'National summary'!J67-'National summary prev'!J67</f>
        <v>0</v>
      </c>
      <c r="K67" s="271">
        <f>'National summary'!K67-'National summary prev'!K67</f>
        <v>0</v>
      </c>
      <c r="L67" s="258">
        <f>'National summary'!L67-'National summary prev'!L67</f>
        <v>0</v>
      </c>
      <c r="M67" s="258">
        <f>'National summary'!M67-'National summary prev'!M67</f>
        <v>0</v>
      </c>
      <c r="N67" s="258">
        <f>'National summary'!N67-'National summary prev'!N67</f>
        <v>0</v>
      </c>
      <c r="O67" s="258">
        <f>'National summary'!O67-'National summary prev'!O67</f>
        <v>0</v>
      </c>
      <c r="P67" s="258">
        <f>'National summary'!P67-'National summary prev'!P67</f>
        <v>0</v>
      </c>
      <c r="Q67" s="258">
        <f>'National summary'!Q67-'National summary prev'!Q67</f>
        <v>0</v>
      </c>
      <c r="R67" s="258">
        <f>'National summary'!R67-'National summary prev'!R67</f>
        <v>0</v>
      </c>
      <c r="S67" s="258">
        <f>'National summary'!S67-'National summary prev'!S67</f>
        <v>0</v>
      </c>
      <c r="T67" s="258">
        <f>'National summary'!T67-'National summary prev'!T67</f>
        <v>0</v>
      </c>
      <c r="U67" s="258">
        <f>'National summary'!U67-'National summary prev'!U67</f>
        <v>0</v>
      </c>
      <c r="V67" s="263">
        <f>'National summary'!V67-'National summary prev'!V67</f>
        <v>0</v>
      </c>
      <c r="W67" s="262">
        <f>'National summary'!W67-'National summary prev'!W67</f>
        <v>0</v>
      </c>
      <c r="X67" s="258">
        <f>'National summary'!X67-'National summary prev'!X67</f>
        <v>0</v>
      </c>
      <c r="Y67" s="258">
        <f>'National summary'!Y67-'National summary prev'!Y67</f>
        <v>0</v>
      </c>
      <c r="Z67" s="258">
        <f>'National summary'!Z67-'National summary prev'!Z67</f>
        <v>0</v>
      </c>
      <c r="AA67" s="258">
        <f>'National summary'!AA67-'National summary prev'!AA67</f>
        <v>0</v>
      </c>
      <c r="AB67" s="258">
        <f>'National summary'!AB67-'National summary prev'!AB67</f>
        <v>0</v>
      </c>
      <c r="AC67" s="258">
        <f>'National summary'!AC67-'National summary prev'!AC67</f>
        <v>0</v>
      </c>
      <c r="AD67" s="258">
        <f>'National summary'!AD67-'National summary prev'!AD67</f>
        <v>0</v>
      </c>
      <c r="AE67" s="258">
        <f>'National summary'!AE67-'National summary prev'!AE67</f>
        <v>0</v>
      </c>
      <c r="AF67" s="258">
        <f>'National summary'!AF67-'National summary prev'!AF67</f>
        <v>0</v>
      </c>
      <c r="AG67" s="258">
        <f>'National summary'!AG67-'National summary prev'!AG67</f>
        <v>0</v>
      </c>
      <c r="AH67" s="263">
        <f>'National summary'!AH67-'National summary prev'!AH67</f>
        <v>0</v>
      </c>
      <c r="AI67" s="262">
        <f>'National summary'!AI67-'National summary prev'!AI67</f>
        <v>0</v>
      </c>
      <c r="AJ67" s="258">
        <f>'National summary'!AJ67-'National summary prev'!AJ67</f>
        <v>0</v>
      </c>
      <c r="AK67" s="258">
        <f>'National summary'!AK67-'National summary prev'!AK67</f>
        <v>0</v>
      </c>
      <c r="AL67" s="258">
        <f>'National summary'!AL67-'National summary prev'!AL67</f>
        <v>0</v>
      </c>
      <c r="AM67" s="258">
        <f>'National summary'!AM67-'National summary prev'!AM67</f>
        <v>0</v>
      </c>
      <c r="AN67" s="258">
        <f>'National summary'!AN67-'National summary prev'!AN67</f>
        <v>0</v>
      </c>
      <c r="AO67" s="258">
        <f>'National summary'!AO67-'National summary prev'!AO67</f>
        <v>0</v>
      </c>
      <c r="AP67" s="258">
        <f>'National summary'!AP67-'National summary prev'!AP67</f>
        <v>0</v>
      </c>
      <c r="AQ67" s="258">
        <f>'National summary'!AQ67-'National summary prev'!AQ67</f>
        <v>0</v>
      </c>
      <c r="AR67" s="258">
        <f>'National summary'!AR67-'National summary prev'!AR67</f>
        <v>0</v>
      </c>
      <c r="AS67" s="258">
        <f>'National summary'!AS67-'National summary prev'!AS67</f>
        <v>0</v>
      </c>
      <c r="AT67" s="263">
        <f>'National summary'!AT67-'National summary prev'!AT67</f>
        <v>0</v>
      </c>
      <c r="AU67" s="262">
        <f>'National summary'!AU67-'National summary prev'!AU67</f>
        <v>0</v>
      </c>
      <c r="AV67" s="258">
        <f>'National summary'!AV67-'National summary prev'!AV67</f>
        <v>0</v>
      </c>
      <c r="AW67" s="258">
        <f>'National summary'!AW67-'National summary prev'!AW67</f>
        <v>0</v>
      </c>
      <c r="AX67" s="258">
        <f>'National summary'!AX67-'National summary prev'!AX67</f>
        <v>0</v>
      </c>
      <c r="AY67" s="258">
        <f>'National summary'!AY67-'National summary prev'!AY67</f>
        <v>0</v>
      </c>
      <c r="AZ67" s="258">
        <f>'National summary'!AZ67-'National summary prev'!AZ67</f>
        <v>0</v>
      </c>
      <c r="BA67" s="258">
        <f>'National summary'!BA67-'National summary prev'!BA67</f>
        <v>0</v>
      </c>
      <c r="BB67" s="258">
        <f>'National summary'!BB67-'National summary prev'!BB67</f>
        <v>0</v>
      </c>
      <c r="BC67" s="258">
        <f>'National summary'!BC67-'National summary prev'!BC67</f>
        <v>0</v>
      </c>
      <c r="BD67" s="258">
        <f>'National summary'!BD67-'National summary prev'!BD67</f>
        <v>0</v>
      </c>
      <c r="BE67" s="258">
        <f>'National summary'!BE67-'National summary prev'!BE67</f>
        <v>0</v>
      </c>
      <c r="BF67" s="263">
        <f>'National summary'!BF67-'National summary prev'!BF67</f>
        <v>0</v>
      </c>
      <c r="BG67" s="262">
        <f>'National summary'!BG67-'National summary prev'!BG67</f>
        <v>0</v>
      </c>
      <c r="BH67" s="258">
        <f>'National summary'!BH67-'National summary prev'!BH67</f>
        <v>0</v>
      </c>
      <c r="BI67" s="258">
        <f>'National summary'!BI67-'National summary prev'!BI67</f>
        <v>0</v>
      </c>
      <c r="BJ67" s="258">
        <f>'National summary'!BJ67-'National summary prev'!BJ67</f>
        <v>0</v>
      </c>
      <c r="BK67" s="258">
        <f>'National summary'!BK67-'National summary prev'!BK67</f>
        <v>0</v>
      </c>
      <c r="BL67" s="258">
        <f>'National summary'!BL67-'National summary prev'!BL67</f>
        <v>0</v>
      </c>
      <c r="BM67" s="258">
        <f>'National summary'!BM67-'National summary prev'!BM67</f>
        <v>0</v>
      </c>
      <c r="BN67" s="258">
        <f>'National summary'!BN67-'National summary prev'!BN67</f>
        <v>0</v>
      </c>
      <c r="BO67" s="258">
        <f>'National summary'!BO67-'National summary prev'!BO67</f>
        <v>0</v>
      </c>
      <c r="BP67" s="258">
        <f>'National summary'!BP67-'National summary prev'!BP67</f>
        <v>0</v>
      </c>
      <c r="BQ67" s="258">
        <f>'National summary'!BQ67-'National summary prev'!BQ67</f>
        <v>0</v>
      </c>
      <c r="BR67" s="263">
        <f>'National summary'!BR67-'National summary prev'!BR67</f>
        <v>0</v>
      </c>
      <c r="BS67" s="32"/>
    </row>
    <row r="68" spans="1:71" s="34" customFormat="1" x14ac:dyDescent="0.25">
      <c r="A68" s="278" t="s">
        <v>166</v>
      </c>
      <c r="B68" s="255" t="s">
        <v>476</v>
      </c>
      <c r="C68" s="256" t="s">
        <v>126</v>
      </c>
      <c r="D68" s="257"/>
      <c r="E68" s="279">
        <f>'National summary'!E68-'National summary prev'!E68</f>
        <v>-34</v>
      </c>
      <c r="F68" s="278">
        <f>'National summary'!F68-'National summary prev'!F68</f>
        <v>0</v>
      </c>
      <c r="G68" s="257">
        <f>'National summary'!G68-'National summary prev'!G68</f>
        <v>0</v>
      </c>
      <c r="H68" s="257">
        <f>'National summary'!H68-'National summary prev'!H68</f>
        <v>0</v>
      </c>
      <c r="I68" s="257">
        <f>'National summary'!I68-'National summary prev'!I68</f>
        <v>0</v>
      </c>
      <c r="J68" s="279">
        <f>'National summary'!J68-'National summary prev'!J68</f>
        <v>0</v>
      </c>
      <c r="K68" s="271">
        <f>'National summary'!K68-'National summary prev'!K68</f>
        <v>0</v>
      </c>
      <c r="L68" s="258">
        <f>'National summary'!L68-'National summary prev'!L68</f>
        <v>0</v>
      </c>
      <c r="M68" s="258">
        <f>'National summary'!M68-'National summary prev'!M68</f>
        <v>0</v>
      </c>
      <c r="N68" s="258">
        <f>'National summary'!N68-'National summary prev'!N68</f>
        <v>0</v>
      </c>
      <c r="O68" s="258">
        <f>'National summary'!O68-'National summary prev'!O68</f>
        <v>0</v>
      </c>
      <c r="P68" s="258">
        <f>'National summary'!P68-'National summary prev'!P68</f>
        <v>0</v>
      </c>
      <c r="Q68" s="258">
        <f>'National summary'!Q68-'National summary prev'!Q68</f>
        <v>0</v>
      </c>
      <c r="R68" s="258">
        <f>'National summary'!R68-'National summary prev'!R68</f>
        <v>0</v>
      </c>
      <c r="S68" s="258">
        <f>'National summary'!S68-'National summary prev'!S68</f>
        <v>0</v>
      </c>
      <c r="T68" s="258">
        <f>'National summary'!T68-'National summary prev'!T68</f>
        <v>0</v>
      </c>
      <c r="U68" s="258">
        <f>'National summary'!U68-'National summary prev'!U68</f>
        <v>0</v>
      </c>
      <c r="V68" s="263">
        <f>'National summary'!V68-'National summary prev'!V68</f>
        <v>0</v>
      </c>
      <c r="W68" s="262">
        <f>'National summary'!W68-'National summary prev'!W68</f>
        <v>0</v>
      </c>
      <c r="X68" s="258">
        <f>'National summary'!X68-'National summary prev'!X68</f>
        <v>0</v>
      </c>
      <c r="Y68" s="258">
        <f>'National summary'!Y68-'National summary prev'!Y68</f>
        <v>0</v>
      </c>
      <c r="Z68" s="258">
        <f>'National summary'!Z68-'National summary prev'!Z68</f>
        <v>0</v>
      </c>
      <c r="AA68" s="258">
        <f>'National summary'!AA68-'National summary prev'!AA68</f>
        <v>0</v>
      </c>
      <c r="AB68" s="258">
        <f>'National summary'!AB68-'National summary prev'!AB68</f>
        <v>0</v>
      </c>
      <c r="AC68" s="258">
        <f>'National summary'!AC68-'National summary prev'!AC68</f>
        <v>0</v>
      </c>
      <c r="AD68" s="258">
        <f>'National summary'!AD68-'National summary prev'!AD68</f>
        <v>0</v>
      </c>
      <c r="AE68" s="258">
        <f>'National summary'!AE68-'National summary prev'!AE68</f>
        <v>0</v>
      </c>
      <c r="AF68" s="258">
        <f>'National summary'!AF68-'National summary prev'!AF68</f>
        <v>0</v>
      </c>
      <c r="AG68" s="258">
        <f>'National summary'!AG68-'National summary prev'!AG68</f>
        <v>0</v>
      </c>
      <c r="AH68" s="263">
        <f>'National summary'!AH68-'National summary prev'!AH68</f>
        <v>0</v>
      </c>
      <c r="AI68" s="262">
        <f>'National summary'!AI68-'National summary prev'!AI68</f>
        <v>0</v>
      </c>
      <c r="AJ68" s="258">
        <f>'National summary'!AJ68-'National summary prev'!AJ68</f>
        <v>0</v>
      </c>
      <c r="AK68" s="258">
        <f>'National summary'!AK68-'National summary prev'!AK68</f>
        <v>0</v>
      </c>
      <c r="AL68" s="258">
        <f>'National summary'!AL68-'National summary prev'!AL68</f>
        <v>0</v>
      </c>
      <c r="AM68" s="258">
        <f>'National summary'!AM68-'National summary prev'!AM68</f>
        <v>0</v>
      </c>
      <c r="AN68" s="258">
        <f>'National summary'!AN68-'National summary prev'!AN68</f>
        <v>0</v>
      </c>
      <c r="AO68" s="258">
        <f>'National summary'!AO68-'National summary prev'!AO68</f>
        <v>0</v>
      </c>
      <c r="AP68" s="258">
        <f>'National summary'!AP68-'National summary prev'!AP68</f>
        <v>0</v>
      </c>
      <c r="AQ68" s="258">
        <f>'National summary'!AQ68-'National summary prev'!AQ68</f>
        <v>0</v>
      </c>
      <c r="AR68" s="258">
        <f>'National summary'!AR68-'National summary prev'!AR68</f>
        <v>0</v>
      </c>
      <c r="AS68" s="258">
        <f>'National summary'!AS68-'National summary prev'!AS68</f>
        <v>0</v>
      </c>
      <c r="AT68" s="263">
        <f>'National summary'!AT68-'National summary prev'!AT68</f>
        <v>0</v>
      </c>
      <c r="AU68" s="262">
        <f>'National summary'!AU68-'National summary prev'!AU68</f>
        <v>0</v>
      </c>
      <c r="AV68" s="258">
        <f>'National summary'!AV68-'National summary prev'!AV68</f>
        <v>0</v>
      </c>
      <c r="AW68" s="258">
        <f>'National summary'!AW68-'National summary prev'!AW68</f>
        <v>0</v>
      </c>
      <c r="AX68" s="258">
        <f>'National summary'!AX68-'National summary prev'!AX68</f>
        <v>0</v>
      </c>
      <c r="AY68" s="258">
        <f>'National summary'!AY68-'National summary prev'!AY68</f>
        <v>0</v>
      </c>
      <c r="AZ68" s="258">
        <f>'National summary'!AZ68-'National summary prev'!AZ68</f>
        <v>0</v>
      </c>
      <c r="BA68" s="258">
        <f>'National summary'!BA68-'National summary prev'!BA68</f>
        <v>0</v>
      </c>
      <c r="BB68" s="258">
        <f>'National summary'!BB68-'National summary prev'!BB68</f>
        <v>0</v>
      </c>
      <c r="BC68" s="258">
        <f>'National summary'!BC68-'National summary prev'!BC68</f>
        <v>0</v>
      </c>
      <c r="BD68" s="258">
        <f>'National summary'!BD68-'National summary prev'!BD68</f>
        <v>0</v>
      </c>
      <c r="BE68" s="258">
        <f>'National summary'!BE68-'National summary prev'!BE68</f>
        <v>0</v>
      </c>
      <c r="BF68" s="263">
        <f>'National summary'!BF68-'National summary prev'!BF68</f>
        <v>0</v>
      </c>
      <c r="BG68" s="262">
        <f>'National summary'!BG68-'National summary prev'!BG68</f>
        <v>0</v>
      </c>
      <c r="BH68" s="258">
        <f>'National summary'!BH68-'National summary prev'!BH68</f>
        <v>0</v>
      </c>
      <c r="BI68" s="258">
        <f>'National summary'!BI68-'National summary prev'!BI68</f>
        <v>0</v>
      </c>
      <c r="BJ68" s="258">
        <f>'National summary'!BJ68-'National summary prev'!BJ68</f>
        <v>0</v>
      </c>
      <c r="BK68" s="258">
        <f>'National summary'!BK68-'National summary prev'!BK68</f>
        <v>0</v>
      </c>
      <c r="BL68" s="258">
        <f>'National summary'!BL68-'National summary prev'!BL68</f>
        <v>0</v>
      </c>
      <c r="BM68" s="258">
        <f>'National summary'!BM68-'National summary prev'!BM68</f>
        <v>0</v>
      </c>
      <c r="BN68" s="258">
        <f>'National summary'!BN68-'National summary prev'!BN68</f>
        <v>0</v>
      </c>
      <c r="BO68" s="258">
        <f>'National summary'!BO68-'National summary prev'!BO68</f>
        <v>0</v>
      </c>
      <c r="BP68" s="258">
        <f>'National summary'!BP68-'National summary prev'!BP68</f>
        <v>0</v>
      </c>
      <c r="BQ68" s="258">
        <f>'National summary'!BQ68-'National summary prev'!BQ68</f>
        <v>0</v>
      </c>
      <c r="BR68" s="263">
        <f>'National summary'!BR68-'National summary prev'!BR68</f>
        <v>0</v>
      </c>
      <c r="BS68" s="32"/>
    </row>
    <row r="69" spans="1:71" s="34" customFormat="1" x14ac:dyDescent="0.25">
      <c r="A69" s="278" t="s">
        <v>164</v>
      </c>
      <c r="B69" s="255" t="s">
        <v>165</v>
      </c>
      <c r="C69" s="256" t="s">
        <v>126</v>
      </c>
      <c r="D69" s="257"/>
      <c r="E69" s="279">
        <f>'National summary'!E69-'National summary prev'!E69</f>
        <v>-36</v>
      </c>
      <c r="F69" s="278">
        <f>'National summary'!F69-'National summary prev'!F69</f>
        <v>0</v>
      </c>
      <c r="G69" s="257">
        <f>'National summary'!G69-'National summary prev'!G69</f>
        <v>0</v>
      </c>
      <c r="H69" s="257">
        <f>'National summary'!H69-'National summary prev'!H69</f>
        <v>0</v>
      </c>
      <c r="I69" s="257">
        <f>'National summary'!I69-'National summary prev'!I69</f>
        <v>0</v>
      </c>
      <c r="J69" s="279">
        <f>'National summary'!J69-'National summary prev'!J69</f>
        <v>0</v>
      </c>
      <c r="K69" s="271">
        <f>'National summary'!K69-'National summary prev'!K69</f>
        <v>0</v>
      </c>
      <c r="L69" s="258">
        <f>'National summary'!L69-'National summary prev'!L69</f>
        <v>0</v>
      </c>
      <c r="M69" s="258">
        <f>'National summary'!M69-'National summary prev'!M69</f>
        <v>0</v>
      </c>
      <c r="N69" s="258">
        <f>'National summary'!N69-'National summary prev'!N69</f>
        <v>0</v>
      </c>
      <c r="O69" s="258">
        <f>'National summary'!O69-'National summary prev'!O69</f>
        <v>0</v>
      </c>
      <c r="P69" s="258">
        <f>'National summary'!P69-'National summary prev'!P69</f>
        <v>0</v>
      </c>
      <c r="Q69" s="258">
        <f>'National summary'!Q69-'National summary prev'!Q69</f>
        <v>0</v>
      </c>
      <c r="R69" s="258">
        <f>'National summary'!R69-'National summary prev'!R69</f>
        <v>0</v>
      </c>
      <c r="S69" s="258">
        <f>'National summary'!S69-'National summary prev'!S69</f>
        <v>0</v>
      </c>
      <c r="T69" s="258">
        <f>'National summary'!T69-'National summary prev'!T69</f>
        <v>0</v>
      </c>
      <c r="U69" s="258">
        <f>'National summary'!U69-'National summary prev'!U69</f>
        <v>0</v>
      </c>
      <c r="V69" s="263">
        <f>'National summary'!V69-'National summary prev'!V69</f>
        <v>0</v>
      </c>
      <c r="W69" s="262">
        <f>'National summary'!W69-'National summary prev'!W69</f>
        <v>0</v>
      </c>
      <c r="X69" s="258">
        <f>'National summary'!X69-'National summary prev'!X69</f>
        <v>0</v>
      </c>
      <c r="Y69" s="258">
        <f>'National summary'!Y69-'National summary prev'!Y69</f>
        <v>0</v>
      </c>
      <c r="Z69" s="258">
        <f>'National summary'!Z69-'National summary prev'!Z69</f>
        <v>0</v>
      </c>
      <c r="AA69" s="258">
        <f>'National summary'!AA69-'National summary prev'!AA69</f>
        <v>0</v>
      </c>
      <c r="AB69" s="258">
        <f>'National summary'!AB69-'National summary prev'!AB69</f>
        <v>0</v>
      </c>
      <c r="AC69" s="258">
        <f>'National summary'!AC69-'National summary prev'!AC69</f>
        <v>0</v>
      </c>
      <c r="AD69" s="258">
        <f>'National summary'!AD69-'National summary prev'!AD69</f>
        <v>0</v>
      </c>
      <c r="AE69" s="258">
        <f>'National summary'!AE69-'National summary prev'!AE69</f>
        <v>0</v>
      </c>
      <c r="AF69" s="258">
        <f>'National summary'!AF69-'National summary prev'!AF69</f>
        <v>0</v>
      </c>
      <c r="AG69" s="258">
        <f>'National summary'!AG69-'National summary prev'!AG69</f>
        <v>0</v>
      </c>
      <c r="AH69" s="263">
        <f>'National summary'!AH69-'National summary prev'!AH69</f>
        <v>0</v>
      </c>
      <c r="AI69" s="262">
        <f>'National summary'!AI69-'National summary prev'!AI69</f>
        <v>0</v>
      </c>
      <c r="AJ69" s="258">
        <f>'National summary'!AJ69-'National summary prev'!AJ69</f>
        <v>0</v>
      </c>
      <c r="AK69" s="258">
        <f>'National summary'!AK69-'National summary prev'!AK69</f>
        <v>0</v>
      </c>
      <c r="AL69" s="258">
        <f>'National summary'!AL69-'National summary prev'!AL69</f>
        <v>0</v>
      </c>
      <c r="AM69" s="258">
        <f>'National summary'!AM69-'National summary prev'!AM69</f>
        <v>0</v>
      </c>
      <c r="AN69" s="258">
        <f>'National summary'!AN69-'National summary prev'!AN69</f>
        <v>0</v>
      </c>
      <c r="AO69" s="258">
        <f>'National summary'!AO69-'National summary prev'!AO69</f>
        <v>0</v>
      </c>
      <c r="AP69" s="258">
        <f>'National summary'!AP69-'National summary prev'!AP69</f>
        <v>0</v>
      </c>
      <c r="AQ69" s="258">
        <f>'National summary'!AQ69-'National summary prev'!AQ69</f>
        <v>0</v>
      </c>
      <c r="AR69" s="258">
        <f>'National summary'!AR69-'National summary prev'!AR69</f>
        <v>0</v>
      </c>
      <c r="AS69" s="258">
        <f>'National summary'!AS69-'National summary prev'!AS69</f>
        <v>0</v>
      </c>
      <c r="AT69" s="263">
        <f>'National summary'!AT69-'National summary prev'!AT69</f>
        <v>0</v>
      </c>
      <c r="AU69" s="262">
        <f>'National summary'!AU69-'National summary prev'!AU69</f>
        <v>0</v>
      </c>
      <c r="AV69" s="258">
        <f>'National summary'!AV69-'National summary prev'!AV69</f>
        <v>0</v>
      </c>
      <c r="AW69" s="258">
        <f>'National summary'!AW69-'National summary prev'!AW69</f>
        <v>0</v>
      </c>
      <c r="AX69" s="258">
        <f>'National summary'!AX69-'National summary prev'!AX69</f>
        <v>0</v>
      </c>
      <c r="AY69" s="258">
        <f>'National summary'!AY69-'National summary prev'!AY69</f>
        <v>0</v>
      </c>
      <c r="AZ69" s="258">
        <f>'National summary'!AZ69-'National summary prev'!AZ69</f>
        <v>0</v>
      </c>
      <c r="BA69" s="258">
        <f>'National summary'!BA69-'National summary prev'!BA69</f>
        <v>0</v>
      </c>
      <c r="BB69" s="258">
        <f>'National summary'!BB69-'National summary prev'!BB69</f>
        <v>0</v>
      </c>
      <c r="BC69" s="258">
        <f>'National summary'!BC69-'National summary prev'!BC69</f>
        <v>0</v>
      </c>
      <c r="BD69" s="258">
        <f>'National summary'!BD69-'National summary prev'!BD69</f>
        <v>0</v>
      </c>
      <c r="BE69" s="258">
        <f>'National summary'!BE69-'National summary prev'!BE69</f>
        <v>0</v>
      </c>
      <c r="BF69" s="263">
        <f>'National summary'!BF69-'National summary prev'!BF69</f>
        <v>0</v>
      </c>
      <c r="BG69" s="262">
        <f>'National summary'!BG69-'National summary prev'!BG69</f>
        <v>0</v>
      </c>
      <c r="BH69" s="258">
        <f>'National summary'!BH69-'National summary prev'!BH69</f>
        <v>0</v>
      </c>
      <c r="BI69" s="258">
        <f>'National summary'!BI69-'National summary prev'!BI69</f>
        <v>0</v>
      </c>
      <c r="BJ69" s="258">
        <f>'National summary'!BJ69-'National summary prev'!BJ69</f>
        <v>0</v>
      </c>
      <c r="BK69" s="258">
        <f>'National summary'!BK69-'National summary prev'!BK69</f>
        <v>0</v>
      </c>
      <c r="BL69" s="258">
        <f>'National summary'!BL69-'National summary prev'!BL69</f>
        <v>0</v>
      </c>
      <c r="BM69" s="258">
        <f>'National summary'!BM69-'National summary prev'!BM69</f>
        <v>0</v>
      </c>
      <c r="BN69" s="258">
        <f>'National summary'!BN69-'National summary prev'!BN69</f>
        <v>0</v>
      </c>
      <c r="BO69" s="258">
        <f>'National summary'!BO69-'National summary prev'!BO69</f>
        <v>0</v>
      </c>
      <c r="BP69" s="258">
        <f>'National summary'!BP69-'National summary prev'!BP69</f>
        <v>0</v>
      </c>
      <c r="BQ69" s="258">
        <f>'National summary'!BQ69-'National summary prev'!BQ69</f>
        <v>0</v>
      </c>
      <c r="BR69" s="263">
        <f>'National summary'!BR69-'National summary prev'!BR69</f>
        <v>0</v>
      </c>
      <c r="BS69" s="32"/>
    </row>
    <row r="70" spans="1:71" s="34" customFormat="1" x14ac:dyDescent="0.25">
      <c r="A70" s="278">
        <v>9</v>
      </c>
      <c r="B70" s="255" t="s">
        <v>168</v>
      </c>
      <c r="C70" s="256" t="s">
        <v>126</v>
      </c>
      <c r="D70" s="257"/>
      <c r="E70" s="279">
        <f>'National summary'!E70-'National summary prev'!E70</f>
        <v>-38</v>
      </c>
      <c r="F70" s="278">
        <f>'National summary'!F70-'National summary prev'!F70</f>
        <v>0</v>
      </c>
      <c r="G70" s="257">
        <f>'National summary'!G70-'National summary prev'!G70</f>
        <v>0</v>
      </c>
      <c r="H70" s="257">
        <f>'National summary'!H70-'National summary prev'!H70</f>
        <v>0</v>
      </c>
      <c r="I70" s="257">
        <f>'National summary'!I70-'National summary prev'!I70</f>
        <v>0</v>
      </c>
      <c r="J70" s="279">
        <f>'National summary'!J70-'National summary prev'!J70</f>
        <v>0</v>
      </c>
      <c r="K70" s="271">
        <f>'National summary'!K70-'National summary prev'!K70</f>
        <v>0</v>
      </c>
      <c r="L70" s="258">
        <f>'National summary'!L70-'National summary prev'!L70</f>
        <v>0</v>
      </c>
      <c r="M70" s="258">
        <f>'National summary'!M70-'National summary prev'!M70</f>
        <v>0</v>
      </c>
      <c r="N70" s="258">
        <f>'National summary'!N70-'National summary prev'!N70</f>
        <v>0</v>
      </c>
      <c r="O70" s="258">
        <f>'National summary'!O70-'National summary prev'!O70</f>
        <v>0</v>
      </c>
      <c r="P70" s="258">
        <f>'National summary'!P70-'National summary prev'!P70</f>
        <v>0</v>
      </c>
      <c r="Q70" s="258">
        <f>'National summary'!Q70-'National summary prev'!Q70</f>
        <v>0</v>
      </c>
      <c r="R70" s="258">
        <f>'National summary'!R70-'National summary prev'!R70</f>
        <v>0</v>
      </c>
      <c r="S70" s="258">
        <f>'National summary'!S70-'National summary prev'!S70</f>
        <v>0</v>
      </c>
      <c r="T70" s="258">
        <f>'National summary'!T70-'National summary prev'!T70</f>
        <v>0</v>
      </c>
      <c r="U70" s="258">
        <f>'National summary'!U70-'National summary prev'!U70</f>
        <v>0</v>
      </c>
      <c r="V70" s="263">
        <f>'National summary'!V70-'National summary prev'!V70</f>
        <v>0</v>
      </c>
      <c r="W70" s="262">
        <f>'National summary'!W70-'National summary prev'!W70</f>
        <v>0</v>
      </c>
      <c r="X70" s="258">
        <f>'National summary'!X70-'National summary prev'!X70</f>
        <v>0</v>
      </c>
      <c r="Y70" s="258">
        <f>'National summary'!Y70-'National summary prev'!Y70</f>
        <v>0</v>
      </c>
      <c r="Z70" s="258">
        <f>'National summary'!Z70-'National summary prev'!Z70</f>
        <v>0</v>
      </c>
      <c r="AA70" s="258">
        <f>'National summary'!AA70-'National summary prev'!AA70</f>
        <v>0</v>
      </c>
      <c r="AB70" s="258">
        <f>'National summary'!AB70-'National summary prev'!AB70</f>
        <v>0</v>
      </c>
      <c r="AC70" s="258">
        <f>'National summary'!AC70-'National summary prev'!AC70</f>
        <v>0</v>
      </c>
      <c r="AD70" s="258">
        <f>'National summary'!AD70-'National summary prev'!AD70</f>
        <v>0</v>
      </c>
      <c r="AE70" s="258">
        <f>'National summary'!AE70-'National summary prev'!AE70</f>
        <v>0</v>
      </c>
      <c r="AF70" s="258">
        <f>'National summary'!AF70-'National summary prev'!AF70</f>
        <v>0</v>
      </c>
      <c r="AG70" s="258">
        <f>'National summary'!AG70-'National summary prev'!AG70</f>
        <v>0</v>
      </c>
      <c r="AH70" s="263">
        <f>'National summary'!AH70-'National summary prev'!AH70</f>
        <v>0</v>
      </c>
      <c r="AI70" s="262">
        <f>'National summary'!AI70-'National summary prev'!AI70</f>
        <v>0</v>
      </c>
      <c r="AJ70" s="258">
        <f>'National summary'!AJ70-'National summary prev'!AJ70</f>
        <v>0</v>
      </c>
      <c r="AK70" s="258">
        <f>'National summary'!AK70-'National summary prev'!AK70</f>
        <v>0</v>
      </c>
      <c r="AL70" s="258">
        <f>'National summary'!AL70-'National summary prev'!AL70</f>
        <v>0</v>
      </c>
      <c r="AM70" s="258">
        <f>'National summary'!AM70-'National summary prev'!AM70</f>
        <v>0</v>
      </c>
      <c r="AN70" s="258">
        <f>'National summary'!AN70-'National summary prev'!AN70</f>
        <v>0</v>
      </c>
      <c r="AO70" s="258">
        <f>'National summary'!AO70-'National summary prev'!AO70</f>
        <v>0</v>
      </c>
      <c r="AP70" s="258">
        <f>'National summary'!AP70-'National summary prev'!AP70</f>
        <v>0</v>
      </c>
      <c r="AQ70" s="258">
        <f>'National summary'!AQ70-'National summary prev'!AQ70</f>
        <v>0</v>
      </c>
      <c r="AR70" s="258">
        <f>'National summary'!AR70-'National summary prev'!AR70</f>
        <v>0</v>
      </c>
      <c r="AS70" s="258">
        <f>'National summary'!AS70-'National summary prev'!AS70</f>
        <v>0</v>
      </c>
      <c r="AT70" s="263">
        <f>'National summary'!AT70-'National summary prev'!AT70</f>
        <v>0</v>
      </c>
      <c r="AU70" s="262">
        <f>'National summary'!AU70-'National summary prev'!AU70</f>
        <v>0</v>
      </c>
      <c r="AV70" s="258">
        <f>'National summary'!AV70-'National summary prev'!AV70</f>
        <v>0</v>
      </c>
      <c r="AW70" s="258">
        <f>'National summary'!AW70-'National summary prev'!AW70</f>
        <v>0</v>
      </c>
      <c r="AX70" s="258">
        <f>'National summary'!AX70-'National summary prev'!AX70</f>
        <v>0</v>
      </c>
      <c r="AY70" s="258">
        <f>'National summary'!AY70-'National summary prev'!AY70</f>
        <v>0</v>
      </c>
      <c r="AZ70" s="258">
        <f>'National summary'!AZ70-'National summary prev'!AZ70</f>
        <v>0</v>
      </c>
      <c r="BA70" s="258">
        <f>'National summary'!BA70-'National summary prev'!BA70</f>
        <v>0</v>
      </c>
      <c r="BB70" s="258">
        <f>'National summary'!BB70-'National summary prev'!BB70</f>
        <v>0</v>
      </c>
      <c r="BC70" s="258">
        <f>'National summary'!BC70-'National summary prev'!BC70</f>
        <v>0</v>
      </c>
      <c r="BD70" s="258">
        <f>'National summary'!BD70-'National summary prev'!BD70</f>
        <v>0</v>
      </c>
      <c r="BE70" s="258">
        <f>'National summary'!BE70-'National summary prev'!BE70</f>
        <v>0</v>
      </c>
      <c r="BF70" s="263">
        <f>'National summary'!BF70-'National summary prev'!BF70</f>
        <v>0</v>
      </c>
      <c r="BG70" s="262">
        <f>'National summary'!BG70-'National summary prev'!BG70</f>
        <v>0</v>
      </c>
      <c r="BH70" s="258">
        <f>'National summary'!BH70-'National summary prev'!BH70</f>
        <v>0</v>
      </c>
      <c r="BI70" s="258">
        <f>'National summary'!BI70-'National summary prev'!BI70</f>
        <v>0</v>
      </c>
      <c r="BJ70" s="258">
        <f>'National summary'!BJ70-'National summary prev'!BJ70</f>
        <v>0</v>
      </c>
      <c r="BK70" s="258">
        <f>'National summary'!BK70-'National summary prev'!BK70</f>
        <v>0</v>
      </c>
      <c r="BL70" s="258">
        <f>'National summary'!BL70-'National summary prev'!BL70</f>
        <v>0</v>
      </c>
      <c r="BM70" s="258">
        <f>'National summary'!BM70-'National summary prev'!BM70</f>
        <v>0</v>
      </c>
      <c r="BN70" s="258">
        <f>'National summary'!BN70-'National summary prev'!BN70</f>
        <v>0</v>
      </c>
      <c r="BO70" s="258">
        <f>'National summary'!BO70-'National summary prev'!BO70</f>
        <v>0</v>
      </c>
      <c r="BP70" s="258">
        <f>'National summary'!BP70-'National summary prev'!BP70</f>
        <v>0</v>
      </c>
      <c r="BQ70" s="258">
        <f>'National summary'!BQ70-'National summary prev'!BQ70</f>
        <v>0</v>
      </c>
      <c r="BR70" s="263">
        <f>'National summary'!BR70-'National summary prev'!BR70</f>
        <v>0</v>
      </c>
      <c r="BS70" s="32"/>
    </row>
    <row r="71" spans="1:71" s="34" customFormat="1" x14ac:dyDescent="0.25">
      <c r="A71" s="278">
        <v>10</v>
      </c>
      <c r="B71" s="255" t="s">
        <v>169</v>
      </c>
      <c r="C71" s="256" t="s">
        <v>170</v>
      </c>
      <c r="D71" s="257"/>
      <c r="E71" s="279">
        <f>'National summary'!E71-'National summary prev'!E71</f>
        <v>-40</v>
      </c>
      <c r="F71" s="278">
        <f>'National summary'!F71-'National summary prev'!F71</f>
        <v>0</v>
      </c>
      <c r="G71" s="257">
        <f>'National summary'!G71-'National summary prev'!G71</f>
        <v>0</v>
      </c>
      <c r="H71" s="257">
        <f>'National summary'!H71-'National summary prev'!H71</f>
        <v>0</v>
      </c>
      <c r="I71" s="257">
        <f>'National summary'!I71-'National summary prev'!I71</f>
        <v>0</v>
      </c>
      <c r="J71" s="279">
        <f>'National summary'!J71-'National summary prev'!J71</f>
        <v>0</v>
      </c>
      <c r="K71" s="272">
        <f>'National summary'!K71-'National summary prev'!K71</f>
        <v>0</v>
      </c>
      <c r="L71" s="257">
        <f>'National summary'!L71-'National summary prev'!L71</f>
        <v>0</v>
      </c>
      <c r="M71" s="257">
        <f>'National summary'!M71-'National summary prev'!M71</f>
        <v>0</v>
      </c>
      <c r="N71" s="257">
        <f>'National summary'!N71-'National summary prev'!N71</f>
        <v>0</v>
      </c>
      <c r="O71" s="257">
        <f>'National summary'!O71-'National summary prev'!O71</f>
        <v>0</v>
      </c>
      <c r="P71" s="257">
        <f>'National summary'!P71-'National summary prev'!P71</f>
        <v>0</v>
      </c>
      <c r="Q71" s="257">
        <f>'National summary'!Q71-'National summary prev'!Q71</f>
        <v>0</v>
      </c>
      <c r="R71" s="257">
        <f>'National summary'!R71-'National summary prev'!R71</f>
        <v>0</v>
      </c>
      <c r="S71" s="257">
        <f>'National summary'!S71-'National summary prev'!S71</f>
        <v>0</v>
      </c>
      <c r="T71" s="257">
        <f>'National summary'!T71-'National summary prev'!T71</f>
        <v>0</v>
      </c>
      <c r="U71" s="257">
        <f>'National summary'!U71-'National summary prev'!U71</f>
        <v>0</v>
      </c>
      <c r="V71" s="265">
        <f>'National summary'!V71-'National summary prev'!V71</f>
        <v>0</v>
      </c>
      <c r="W71" s="264">
        <f>'National summary'!W71-'National summary prev'!W71</f>
        <v>0</v>
      </c>
      <c r="X71" s="257">
        <f>'National summary'!X71-'National summary prev'!X71</f>
        <v>0</v>
      </c>
      <c r="Y71" s="257">
        <f>'National summary'!Y71-'National summary prev'!Y71</f>
        <v>0</v>
      </c>
      <c r="Z71" s="257">
        <f>'National summary'!Z71-'National summary prev'!Z71</f>
        <v>0</v>
      </c>
      <c r="AA71" s="257">
        <f>'National summary'!AA71-'National summary prev'!AA71</f>
        <v>0</v>
      </c>
      <c r="AB71" s="257">
        <f>'National summary'!AB71-'National summary prev'!AB71</f>
        <v>0</v>
      </c>
      <c r="AC71" s="257">
        <f>'National summary'!AC71-'National summary prev'!AC71</f>
        <v>0</v>
      </c>
      <c r="AD71" s="257">
        <f>'National summary'!AD71-'National summary prev'!AD71</f>
        <v>0</v>
      </c>
      <c r="AE71" s="257">
        <f>'National summary'!AE71-'National summary prev'!AE71</f>
        <v>0</v>
      </c>
      <c r="AF71" s="257">
        <f>'National summary'!AF71-'National summary prev'!AF71</f>
        <v>0</v>
      </c>
      <c r="AG71" s="257">
        <f>'National summary'!AG71-'National summary prev'!AG71</f>
        <v>0</v>
      </c>
      <c r="AH71" s="265">
        <f>'National summary'!AH71-'National summary prev'!AH71</f>
        <v>0</v>
      </c>
      <c r="AI71" s="264">
        <f>'National summary'!AI71-'National summary prev'!AI71</f>
        <v>0</v>
      </c>
      <c r="AJ71" s="257">
        <f>'National summary'!AJ71-'National summary prev'!AJ71</f>
        <v>0</v>
      </c>
      <c r="AK71" s="257">
        <f>'National summary'!AK71-'National summary prev'!AK71</f>
        <v>0</v>
      </c>
      <c r="AL71" s="257">
        <f>'National summary'!AL71-'National summary prev'!AL71</f>
        <v>0</v>
      </c>
      <c r="AM71" s="257">
        <f>'National summary'!AM71-'National summary prev'!AM71</f>
        <v>0</v>
      </c>
      <c r="AN71" s="257">
        <f>'National summary'!AN71-'National summary prev'!AN71</f>
        <v>0</v>
      </c>
      <c r="AO71" s="257">
        <f>'National summary'!AO71-'National summary prev'!AO71</f>
        <v>0</v>
      </c>
      <c r="AP71" s="257">
        <f>'National summary'!AP71-'National summary prev'!AP71</f>
        <v>0</v>
      </c>
      <c r="AQ71" s="257">
        <f>'National summary'!AQ71-'National summary prev'!AQ71</f>
        <v>0</v>
      </c>
      <c r="AR71" s="257">
        <f>'National summary'!AR71-'National summary prev'!AR71</f>
        <v>0</v>
      </c>
      <c r="AS71" s="257">
        <f>'National summary'!AS71-'National summary prev'!AS71</f>
        <v>0</v>
      </c>
      <c r="AT71" s="265">
        <f>'National summary'!AT71-'National summary prev'!AT71</f>
        <v>0</v>
      </c>
      <c r="AU71" s="264">
        <f>'National summary'!AU71-'National summary prev'!AU71</f>
        <v>0</v>
      </c>
      <c r="AV71" s="257">
        <f>'National summary'!AV71-'National summary prev'!AV71</f>
        <v>0</v>
      </c>
      <c r="AW71" s="257">
        <f>'National summary'!AW71-'National summary prev'!AW71</f>
        <v>0</v>
      </c>
      <c r="AX71" s="257">
        <f>'National summary'!AX71-'National summary prev'!AX71</f>
        <v>0</v>
      </c>
      <c r="AY71" s="257">
        <f>'National summary'!AY71-'National summary prev'!AY71</f>
        <v>0</v>
      </c>
      <c r="AZ71" s="257">
        <f>'National summary'!AZ71-'National summary prev'!AZ71</f>
        <v>0</v>
      </c>
      <c r="BA71" s="257">
        <f>'National summary'!BA71-'National summary prev'!BA71</f>
        <v>0</v>
      </c>
      <c r="BB71" s="257">
        <f>'National summary'!BB71-'National summary prev'!BB71</f>
        <v>0</v>
      </c>
      <c r="BC71" s="257">
        <f>'National summary'!BC71-'National summary prev'!BC71</f>
        <v>0</v>
      </c>
      <c r="BD71" s="257">
        <f>'National summary'!BD71-'National summary prev'!BD71</f>
        <v>0</v>
      </c>
      <c r="BE71" s="257">
        <f>'National summary'!BE71-'National summary prev'!BE71</f>
        <v>0</v>
      </c>
      <c r="BF71" s="265">
        <f>'National summary'!BF71-'National summary prev'!BF71</f>
        <v>0</v>
      </c>
      <c r="BG71" s="264">
        <f>'National summary'!BG71-'National summary prev'!BG71</f>
        <v>0</v>
      </c>
      <c r="BH71" s="257">
        <f>'National summary'!BH71-'National summary prev'!BH71</f>
        <v>0</v>
      </c>
      <c r="BI71" s="257">
        <f>'National summary'!BI71-'National summary prev'!BI71</f>
        <v>0</v>
      </c>
      <c r="BJ71" s="257">
        <f>'National summary'!BJ71-'National summary prev'!BJ71</f>
        <v>0</v>
      </c>
      <c r="BK71" s="257">
        <f>'National summary'!BK71-'National summary prev'!BK71</f>
        <v>0</v>
      </c>
      <c r="BL71" s="257">
        <f>'National summary'!BL71-'National summary prev'!BL71</f>
        <v>0</v>
      </c>
      <c r="BM71" s="257">
        <f>'National summary'!BM71-'National summary prev'!BM71</f>
        <v>0</v>
      </c>
      <c r="BN71" s="257">
        <f>'National summary'!BN71-'National summary prev'!BN71</f>
        <v>0</v>
      </c>
      <c r="BO71" s="257">
        <f>'National summary'!BO71-'National summary prev'!BO71</f>
        <v>0</v>
      </c>
      <c r="BP71" s="257">
        <f>'National summary'!BP71-'National summary prev'!BP71</f>
        <v>0</v>
      </c>
      <c r="BQ71" s="257">
        <f>'National summary'!BQ71-'National summary prev'!BQ71</f>
        <v>0</v>
      </c>
      <c r="BR71" s="265">
        <f>'National summary'!BR71-'National summary prev'!BR71</f>
        <v>0</v>
      </c>
      <c r="BS71" s="32"/>
    </row>
    <row r="72" spans="1:71" s="34" customFormat="1" x14ac:dyDescent="0.25">
      <c r="A72" s="278">
        <v>11</v>
      </c>
      <c r="B72" s="255" t="s">
        <v>171</v>
      </c>
      <c r="C72" s="256" t="s">
        <v>170</v>
      </c>
      <c r="D72" s="257"/>
      <c r="E72" s="279">
        <f>'National summary'!E72-'National summary prev'!E72</f>
        <v>-42</v>
      </c>
      <c r="F72" s="278">
        <f>'National summary'!F72-'National summary prev'!F72</f>
        <v>0</v>
      </c>
      <c r="G72" s="257">
        <f>'National summary'!G72-'National summary prev'!G72</f>
        <v>0</v>
      </c>
      <c r="H72" s="257">
        <f>'National summary'!H72-'National summary prev'!H72</f>
        <v>0</v>
      </c>
      <c r="I72" s="257">
        <f>'National summary'!I72-'National summary prev'!I72</f>
        <v>0</v>
      </c>
      <c r="J72" s="279">
        <f>'National summary'!J72-'National summary prev'!J72</f>
        <v>0</v>
      </c>
      <c r="K72" s="272">
        <f>'National summary'!K72-'National summary prev'!K72</f>
        <v>0</v>
      </c>
      <c r="L72" s="257">
        <f>'National summary'!L72-'National summary prev'!L72</f>
        <v>0</v>
      </c>
      <c r="M72" s="257">
        <f>'National summary'!M72-'National summary prev'!M72</f>
        <v>0</v>
      </c>
      <c r="N72" s="257">
        <f>'National summary'!N72-'National summary prev'!N72</f>
        <v>0</v>
      </c>
      <c r="O72" s="257">
        <f>'National summary'!O72-'National summary prev'!O72</f>
        <v>0</v>
      </c>
      <c r="P72" s="257">
        <f>'National summary'!P72-'National summary prev'!P72</f>
        <v>0</v>
      </c>
      <c r="Q72" s="257">
        <f>'National summary'!Q72-'National summary prev'!Q72</f>
        <v>0</v>
      </c>
      <c r="R72" s="257">
        <f>'National summary'!R72-'National summary prev'!R72</f>
        <v>0</v>
      </c>
      <c r="S72" s="257">
        <f>'National summary'!S72-'National summary prev'!S72</f>
        <v>0</v>
      </c>
      <c r="T72" s="257">
        <f>'National summary'!T72-'National summary prev'!T72</f>
        <v>0</v>
      </c>
      <c r="U72" s="257">
        <f>'National summary'!U72-'National summary prev'!U72</f>
        <v>0</v>
      </c>
      <c r="V72" s="265">
        <f>'National summary'!V72-'National summary prev'!V72</f>
        <v>0</v>
      </c>
      <c r="W72" s="264">
        <f>'National summary'!W72-'National summary prev'!W72</f>
        <v>0</v>
      </c>
      <c r="X72" s="257">
        <f>'National summary'!X72-'National summary prev'!X72</f>
        <v>0</v>
      </c>
      <c r="Y72" s="257">
        <f>'National summary'!Y72-'National summary prev'!Y72</f>
        <v>0</v>
      </c>
      <c r="Z72" s="257">
        <f>'National summary'!Z72-'National summary prev'!Z72</f>
        <v>0</v>
      </c>
      <c r="AA72" s="257">
        <f>'National summary'!AA72-'National summary prev'!AA72</f>
        <v>0</v>
      </c>
      <c r="AB72" s="257">
        <f>'National summary'!AB72-'National summary prev'!AB72</f>
        <v>0</v>
      </c>
      <c r="AC72" s="257">
        <f>'National summary'!AC72-'National summary prev'!AC72</f>
        <v>0</v>
      </c>
      <c r="AD72" s="257">
        <f>'National summary'!AD72-'National summary prev'!AD72</f>
        <v>0</v>
      </c>
      <c r="AE72" s="257">
        <f>'National summary'!AE72-'National summary prev'!AE72</f>
        <v>0</v>
      </c>
      <c r="AF72" s="257">
        <f>'National summary'!AF72-'National summary prev'!AF72</f>
        <v>0</v>
      </c>
      <c r="AG72" s="257">
        <f>'National summary'!AG72-'National summary prev'!AG72</f>
        <v>0</v>
      </c>
      <c r="AH72" s="265">
        <f>'National summary'!AH72-'National summary prev'!AH72</f>
        <v>0</v>
      </c>
      <c r="AI72" s="264">
        <f>'National summary'!AI72-'National summary prev'!AI72</f>
        <v>0</v>
      </c>
      <c r="AJ72" s="257">
        <f>'National summary'!AJ72-'National summary prev'!AJ72</f>
        <v>0</v>
      </c>
      <c r="AK72" s="257">
        <f>'National summary'!AK72-'National summary prev'!AK72</f>
        <v>0</v>
      </c>
      <c r="AL72" s="257">
        <f>'National summary'!AL72-'National summary prev'!AL72</f>
        <v>0</v>
      </c>
      <c r="AM72" s="257">
        <f>'National summary'!AM72-'National summary prev'!AM72</f>
        <v>0</v>
      </c>
      <c r="AN72" s="257">
        <f>'National summary'!AN72-'National summary prev'!AN72</f>
        <v>0</v>
      </c>
      <c r="AO72" s="257">
        <f>'National summary'!AO72-'National summary prev'!AO72</f>
        <v>0</v>
      </c>
      <c r="AP72" s="257">
        <f>'National summary'!AP72-'National summary prev'!AP72</f>
        <v>0</v>
      </c>
      <c r="AQ72" s="257">
        <f>'National summary'!AQ72-'National summary prev'!AQ72</f>
        <v>0</v>
      </c>
      <c r="AR72" s="257">
        <f>'National summary'!AR72-'National summary prev'!AR72</f>
        <v>0</v>
      </c>
      <c r="AS72" s="257">
        <f>'National summary'!AS72-'National summary prev'!AS72</f>
        <v>0</v>
      </c>
      <c r="AT72" s="265">
        <f>'National summary'!AT72-'National summary prev'!AT72</f>
        <v>0</v>
      </c>
      <c r="AU72" s="264">
        <f>'National summary'!AU72-'National summary prev'!AU72</f>
        <v>0</v>
      </c>
      <c r="AV72" s="257">
        <f>'National summary'!AV72-'National summary prev'!AV72</f>
        <v>0</v>
      </c>
      <c r="AW72" s="257">
        <f>'National summary'!AW72-'National summary prev'!AW72</f>
        <v>0</v>
      </c>
      <c r="AX72" s="257">
        <f>'National summary'!AX72-'National summary prev'!AX72</f>
        <v>0</v>
      </c>
      <c r="AY72" s="257">
        <f>'National summary'!AY72-'National summary prev'!AY72</f>
        <v>0</v>
      </c>
      <c r="AZ72" s="257">
        <f>'National summary'!AZ72-'National summary prev'!AZ72</f>
        <v>0</v>
      </c>
      <c r="BA72" s="257">
        <f>'National summary'!BA72-'National summary prev'!BA72</f>
        <v>0</v>
      </c>
      <c r="BB72" s="257">
        <f>'National summary'!BB72-'National summary prev'!BB72</f>
        <v>0</v>
      </c>
      <c r="BC72" s="257">
        <f>'National summary'!BC72-'National summary prev'!BC72</f>
        <v>0</v>
      </c>
      <c r="BD72" s="257">
        <f>'National summary'!BD72-'National summary prev'!BD72</f>
        <v>0</v>
      </c>
      <c r="BE72" s="257">
        <f>'National summary'!BE72-'National summary prev'!BE72</f>
        <v>0</v>
      </c>
      <c r="BF72" s="265">
        <f>'National summary'!BF72-'National summary prev'!BF72</f>
        <v>0</v>
      </c>
      <c r="BG72" s="264">
        <f>'National summary'!BG72-'National summary prev'!BG72</f>
        <v>0</v>
      </c>
      <c r="BH72" s="257">
        <f>'National summary'!BH72-'National summary prev'!BH72</f>
        <v>0</v>
      </c>
      <c r="BI72" s="257">
        <f>'National summary'!BI72-'National summary prev'!BI72</f>
        <v>0</v>
      </c>
      <c r="BJ72" s="257">
        <f>'National summary'!BJ72-'National summary prev'!BJ72</f>
        <v>0</v>
      </c>
      <c r="BK72" s="257">
        <f>'National summary'!BK72-'National summary prev'!BK72</f>
        <v>0</v>
      </c>
      <c r="BL72" s="257">
        <f>'National summary'!BL72-'National summary prev'!BL72</f>
        <v>0</v>
      </c>
      <c r="BM72" s="257">
        <f>'National summary'!BM72-'National summary prev'!BM72</f>
        <v>0</v>
      </c>
      <c r="BN72" s="257">
        <f>'National summary'!BN72-'National summary prev'!BN72</f>
        <v>0</v>
      </c>
      <c r="BO72" s="257">
        <f>'National summary'!BO72-'National summary prev'!BO72</f>
        <v>0</v>
      </c>
      <c r="BP72" s="257">
        <f>'National summary'!BP72-'National summary prev'!BP72</f>
        <v>0</v>
      </c>
      <c r="BQ72" s="257">
        <f>'National summary'!BQ72-'National summary prev'!BQ72</f>
        <v>0</v>
      </c>
      <c r="BR72" s="265">
        <f>'National summary'!BR72-'National summary prev'!BR72</f>
        <v>0</v>
      </c>
      <c r="BS72" s="32"/>
    </row>
    <row r="73" spans="1:71" s="34" customFormat="1" x14ac:dyDescent="0.25">
      <c r="A73" s="278">
        <v>12</v>
      </c>
      <c r="B73" s="255" t="s">
        <v>172</v>
      </c>
      <c r="C73" s="256" t="s">
        <v>170</v>
      </c>
      <c r="D73" s="257"/>
      <c r="E73" s="279">
        <f>'National summary'!E73-'National summary prev'!E73</f>
        <v>-44</v>
      </c>
      <c r="F73" s="278">
        <f>'National summary'!F73-'National summary prev'!F73</f>
        <v>0</v>
      </c>
      <c r="G73" s="257">
        <f>'National summary'!G73-'National summary prev'!G73</f>
        <v>0</v>
      </c>
      <c r="H73" s="257">
        <f>'National summary'!H73-'National summary prev'!H73</f>
        <v>0</v>
      </c>
      <c r="I73" s="257">
        <f>'National summary'!I73-'National summary prev'!I73</f>
        <v>0</v>
      </c>
      <c r="J73" s="279">
        <f>'National summary'!J73-'National summary prev'!J73</f>
        <v>0</v>
      </c>
      <c r="K73" s="272">
        <f>'National summary'!K73-'National summary prev'!K73</f>
        <v>0</v>
      </c>
      <c r="L73" s="257">
        <f>'National summary'!L73-'National summary prev'!L73</f>
        <v>0</v>
      </c>
      <c r="M73" s="257">
        <f>'National summary'!M73-'National summary prev'!M73</f>
        <v>0</v>
      </c>
      <c r="N73" s="257">
        <f>'National summary'!N73-'National summary prev'!N73</f>
        <v>0</v>
      </c>
      <c r="O73" s="257">
        <f>'National summary'!O73-'National summary prev'!O73</f>
        <v>0</v>
      </c>
      <c r="P73" s="257">
        <f>'National summary'!P73-'National summary prev'!P73</f>
        <v>0</v>
      </c>
      <c r="Q73" s="257">
        <f>'National summary'!Q73-'National summary prev'!Q73</f>
        <v>0</v>
      </c>
      <c r="R73" s="257">
        <f>'National summary'!R73-'National summary prev'!R73</f>
        <v>0</v>
      </c>
      <c r="S73" s="257">
        <f>'National summary'!S73-'National summary prev'!S73</f>
        <v>0</v>
      </c>
      <c r="T73" s="257">
        <f>'National summary'!T73-'National summary prev'!T73</f>
        <v>0</v>
      </c>
      <c r="U73" s="257">
        <f>'National summary'!U73-'National summary prev'!U73</f>
        <v>0</v>
      </c>
      <c r="V73" s="265">
        <f>'National summary'!V73-'National summary prev'!V73</f>
        <v>0</v>
      </c>
      <c r="W73" s="264">
        <f>'National summary'!W73-'National summary prev'!W73</f>
        <v>0</v>
      </c>
      <c r="X73" s="257">
        <f>'National summary'!X73-'National summary prev'!X73</f>
        <v>0</v>
      </c>
      <c r="Y73" s="257">
        <f>'National summary'!Y73-'National summary prev'!Y73</f>
        <v>0</v>
      </c>
      <c r="Z73" s="257">
        <f>'National summary'!Z73-'National summary prev'!Z73</f>
        <v>0</v>
      </c>
      <c r="AA73" s="257">
        <f>'National summary'!AA73-'National summary prev'!AA73</f>
        <v>0</v>
      </c>
      <c r="AB73" s="257">
        <f>'National summary'!AB73-'National summary prev'!AB73</f>
        <v>0</v>
      </c>
      <c r="AC73" s="257">
        <f>'National summary'!AC73-'National summary prev'!AC73</f>
        <v>0</v>
      </c>
      <c r="AD73" s="257">
        <f>'National summary'!AD73-'National summary prev'!AD73</f>
        <v>0</v>
      </c>
      <c r="AE73" s="257">
        <f>'National summary'!AE73-'National summary prev'!AE73</f>
        <v>0</v>
      </c>
      <c r="AF73" s="257">
        <f>'National summary'!AF73-'National summary prev'!AF73</f>
        <v>0</v>
      </c>
      <c r="AG73" s="257">
        <f>'National summary'!AG73-'National summary prev'!AG73</f>
        <v>0</v>
      </c>
      <c r="AH73" s="265">
        <f>'National summary'!AH73-'National summary prev'!AH73</f>
        <v>0</v>
      </c>
      <c r="AI73" s="264">
        <f>'National summary'!AI73-'National summary prev'!AI73</f>
        <v>0</v>
      </c>
      <c r="AJ73" s="257">
        <f>'National summary'!AJ73-'National summary prev'!AJ73</f>
        <v>0</v>
      </c>
      <c r="AK73" s="257">
        <f>'National summary'!AK73-'National summary prev'!AK73</f>
        <v>0</v>
      </c>
      <c r="AL73" s="257">
        <f>'National summary'!AL73-'National summary prev'!AL73</f>
        <v>0</v>
      </c>
      <c r="AM73" s="257">
        <f>'National summary'!AM73-'National summary prev'!AM73</f>
        <v>0</v>
      </c>
      <c r="AN73" s="257">
        <f>'National summary'!AN73-'National summary prev'!AN73</f>
        <v>0</v>
      </c>
      <c r="AO73" s="257">
        <f>'National summary'!AO73-'National summary prev'!AO73</f>
        <v>0</v>
      </c>
      <c r="AP73" s="257">
        <f>'National summary'!AP73-'National summary prev'!AP73</f>
        <v>0</v>
      </c>
      <c r="AQ73" s="257">
        <f>'National summary'!AQ73-'National summary prev'!AQ73</f>
        <v>0</v>
      </c>
      <c r="AR73" s="257">
        <f>'National summary'!AR73-'National summary prev'!AR73</f>
        <v>0</v>
      </c>
      <c r="AS73" s="257">
        <f>'National summary'!AS73-'National summary prev'!AS73</f>
        <v>0</v>
      </c>
      <c r="AT73" s="265">
        <f>'National summary'!AT73-'National summary prev'!AT73</f>
        <v>0</v>
      </c>
      <c r="AU73" s="264">
        <f>'National summary'!AU73-'National summary prev'!AU73</f>
        <v>0</v>
      </c>
      <c r="AV73" s="257">
        <f>'National summary'!AV73-'National summary prev'!AV73</f>
        <v>0</v>
      </c>
      <c r="AW73" s="257">
        <f>'National summary'!AW73-'National summary prev'!AW73</f>
        <v>0</v>
      </c>
      <c r="AX73" s="257">
        <f>'National summary'!AX73-'National summary prev'!AX73</f>
        <v>0</v>
      </c>
      <c r="AY73" s="257">
        <f>'National summary'!AY73-'National summary prev'!AY73</f>
        <v>0</v>
      </c>
      <c r="AZ73" s="257">
        <f>'National summary'!AZ73-'National summary prev'!AZ73</f>
        <v>0</v>
      </c>
      <c r="BA73" s="257">
        <f>'National summary'!BA73-'National summary prev'!BA73</f>
        <v>0</v>
      </c>
      <c r="BB73" s="257">
        <f>'National summary'!BB73-'National summary prev'!BB73</f>
        <v>0</v>
      </c>
      <c r="BC73" s="257">
        <f>'National summary'!BC73-'National summary prev'!BC73</f>
        <v>0</v>
      </c>
      <c r="BD73" s="257">
        <f>'National summary'!BD73-'National summary prev'!BD73</f>
        <v>0</v>
      </c>
      <c r="BE73" s="257">
        <f>'National summary'!BE73-'National summary prev'!BE73</f>
        <v>0</v>
      </c>
      <c r="BF73" s="265">
        <f>'National summary'!BF73-'National summary prev'!BF73</f>
        <v>0</v>
      </c>
      <c r="BG73" s="264">
        <f>'National summary'!BG73-'National summary prev'!BG73</f>
        <v>0</v>
      </c>
      <c r="BH73" s="257">
        <f>'National summary'!BH73-'National summary prev'!BH73</f>
        <v>0</v>
      </c>
      <c r="BI73" s="257">
        <f>'National summary'!BI73-'National summary prev'!BI73</f>
        <v>0</v>
      </c>
      <c r="BJ73" s="257">
        <f>'National summary'!BJ73-'National summary prev'!BJ73</f>
        <v>0</v>
      </c>
      <c r="BK73" s="257">
        <f>'National summary'!BK73-'National summary prev'!BK73</f>
        <v>0</v>
      </c>
      <c r="BL73" s="257">
        <f>'National summary'!BL73-'National summary prev'!BL73</f>
        <v>0</v>
      </c>
      <c r="BM73" s="257">
        <f>'National summary'!BM73-'National summary prev'!BM73</f>
        <v>0</v>
      </c>
      <c r="BN73" s="257">
        <f>'National summary'!BN73-'National summary prev'!BN73</f>
        <v>0</v>
      </c>
      <c r="BO73" s="257">
        <f>'National summary'!BO73-'National summary prev'!BO73</f>
        <v>0</v>
      </c>
      <c r="BP73" s="257">
        <f>'National summary'!BP73-'National summary prev'!BP73</f>
        <v>0</v>
      </c>
      <c r="BQ73" s="257">
        <f>'National summary'!BQ73-'National summary prev'!BQ73</f>
        <v>0</v>
      </c>
      <c r="BR73" s="265">
        <f>'National summary'!BR73-'National summary prev'!BR73</f>
        <v>0</v>
      </c>
      <c r="BS73" s="32"/>
    </row>
    <row r="74" spans="1:71" s="34" customFormat="1" x14ac:dyDescent="0.25">
      <c r="A74" s="278">
        <v>13</v>
      </c>
      <c r="B74" s="255" t="s">
        <v>173</v>
      </c>
      <c r="C74" s="256" t="s">
        <v>170</v>
      </c>
      <c r="D74" s="257"/>
      <c r="E74" s="279">
        <f>'National summary'!E74-'National summary prev'!E74</f>
        <v>-46</v>
      </c>
      <c r="F74" s="278">
        <f>'National summary'!F74-'National summary prev'!F74</f>
        <v>0</v>
      </c>
      <c r="G74" s="257">
        <f>'National summary'!G74-'National summary prev'!G74</f>
        <v>0</v>
      </c>
      <c r="H74" s="257">
        <f>'National summary'!H74-'National summary prev'!H74</f>
        <v>0</v>
      </c>
      <c r="I74" s="257">
        <f>'National summary'!I74-'National summary prev'!I74</f>
        <v>0</v>
      </c>
      <c r="J74" s="279">
        <f>'National summary'!J74-'National summary prev'!J74</f>
        <v>0</v>
      </c>
      <c r="K74" s="272">
        <f>'National summary'!K74-'National summary prev'!K74</f>
        <v>0</v>
      </c>
      <c r="L74" s="257">
        <f>'National summary'!L74-'National summary prev'!L74</f>
        <v>0</v>
      </c>
      <c r="M74" s="257">
        <f>'National summary'!M74-'National summary prev'!M74</f>
        <v>0</v>
      </c>
      <c r="N74" s="257">
        <f>'National summary'!N74-'National summary prev'!N74</f>
        <v>0</v>
      </c>
      <c r="O74" s="257">
        <f>'National summary'!O74-'National summary prev'!O74</f>
        <v>0</v>
      </c>
      <c r="P74" s="257">
        <f>'National summary'!P74-'National summary prev'!P74</f>
        <v>0</v>
      </c>
      <c r="Q74" s="257">
        <f>'National summary'!Q74-'National summary prev'!Q74</f>
        <v>0</v>
      </c>
      <c r="R74" s="257">
        <f>'National summary'!R74-'National summary prev'!R74</f>
        <v>0</v>
      </c>
      <c r="S74" s="257">
        <f>'National summary'!S74-'National summary prev'!S74</f>
        <v>0</v>
      </c>
      <c r="T74" s="257">
        <f>'National summary'!T74-'National summary prev'!T74</f>
        <v>0</v>
      </c>
      <c r="U74" s="257">
        <f>'National summary'!U74-'National summary prev'!U74</f>
        <v>0</v>
      </c>
      <c r="V74" s="265">
        <f>'National summary'!V74-'National summary prev'!V74</f>
        <v>0</v>
      </c>
      <c r="W74" s="264">
        <f>'National summary'!W74-'National summary prev'!W74</f>
        <v>0</v>
      </c>
      <c r="X74" s="257">
        <f>'National summary'!X74-'National summary prev'!X74</f>
        <v>0</v>
      </c>
      <c r="Y74" s="257">
        <f>'National summary'!Y74-'National summary prev'!Y74</f>
        <v>0</v>
      </c>
      <c r="Z74" s="257">
        <f>'National summary'!Z74-'National summary prev'!Z74</f>
        <v>0</v>
      </c>
      <c r="AA74" s="257">
        <f>'National summary'!AA74-'National summary prev'!AA74</f>
        <v>0</v>
      </c>
      <c r="AB74" s="257">
        <f>'National summary'!AB74-'National summary prev'!AB74</f>
        <v>0</v>
      </c>
      <c r="AC74" s="257">
        <f>'National summary'!AC74-'National summary prev'!AC74</f>
        <v>0</v>
      </c>
      <c r="AD74" s="257">
        <f>'National summary'!AD74-'National summary prev'!AD74</f>
        <v>0</v>
      </c>
      <c r="AE74" s="257">
        <f>'National summary'!AE74-'National summary prev'!AE74</f>
        <v>0</v>
      </c>
      <c r="AF74" s="257">
        <f>'National summary'!AF74-'National summary prev'!AF74</f>
        <v>0</v>
      </c>
      <c r="AG74" s="257">
        <f>'National summary'!AG74-'National summary prev'!AG74</f>
        <v>0</v>
      </c>
      <c r="AH74" s="265">
        <f>'National summary'!AH74-'National summary prev'!AH74</f>
        <v>0</v>
      </c>
      <c r="AI74" s="264">
        <f>'National summary'!AI74-'National summary prev'!AI74</f>
        <v>0</v>
      </c>
      <c r="AJ74" s="257">
        <f>'National summary'!AJ74-'National summary prev'!AJ74</f>
        <v>0</v>
      </c>
      <c r="AK74" s="257">
        <f>'National summary'!AK74-'National summary prev'!AK74</f>
        <v>0</v>
      </c>
      <c r="AL74" s="257">
        <f>'National summary'!AL74-'National summary prev'!AL74</f>
        <v>0</v>
      </c>
      <c r="AM74" s="257">
        <f>'National summary'!AM74-'National summary prev'!AM74</f>
        <v>0</v>
      </c>
      <c r="AN74" s="257">
        <f>'National summary'!AN74-'National summary prev'!AN74</f>
        <v>0</v>
      </c>
      <c r="AO74" s="257">
        <f>'National summary'!AO74-'National summary prev'!AO74</f>
        <v>0</v>
      </c>
      <c r="AP74" s="257">
        <f>'National summary'!AP74-'National summary prev'!AP74</f>
        <v>0</v>
      </c>
      <c r="AQ74" s="257">
        <f>'National summary'!AQ74-'National summary prev'!AQ74</f>
        <v>0</v>
      </c>
      <c r="AR74" s="257">
        <f>'National summary'!AR74-'National summary prev'!AR74</f>
        <v>0</v>
      </c>
      <c r="AS74" s="257">
        <f>'National summary'!AS74-'National summary prev'!AS74</f>
        <v>0</v>
      </c>
      <c r="AT74" s="265">
        <f>'National summary'!AT74-'National summary prev'!AT74</f>
        <v>0</v>
      </c>
      <c r="AU74" s="264">
        <f>'National summary'!AU74-'National summary prev'!AU74</f>
        <v>0</v>
      </c>
      <c r="AV74" s="257">
        <f>'National summary'!AV74-'National summary prev'!AV74</f>
        <v>0</v>
      </c>
      <c r="AW74" s="257">
        <f>'National summary'!AW74-'National summary prev'!AW74</f>
        <v>0</v>
      </c>
      <c r="AX74" s="257">
        <f>'National summary'!AX74-'National summary prev'!AX74</f>
        <v>0</v>
      </c>
      <c r="AY74" s="257">
        <f>'National summary'!AY74-'National summary prev'!AY74</f>
        <v>0</v>
      </c>
      <c r="AZ74" s="257">
        <f>'National summary'!AZ74-'National summary prev'!AZ74</f>
        <v>0</v>
      </c>
      <c r="BA74" s="257">
        <f>'National summary'!BA74-'National summary prev'!BA74</f>
        <v>0</v>
      </c>
      <c r="BB74" s="257">
        <f>'National summary'!BB74-'National summary prev'!BB74</f>
        <v>0</v>
      </c>
      <c r="BC74" s="257">
        <f>'National summary'!BC74-'National summary prev'!BC74</f>
        <v>0</v>
      </c>
      <c r="BD74" s="257">
        <f>'National summary'!BD74-'National summary prev'!BD74</f>
        <v>0</v>
      </c>
      <c r="BE74" s="257">
        <f>'National summary'!BE74-'National summary prev'!BE74</f>
        <v>0</v>
      </c>
      <c r="BF74" s="265">
        <f>'National summary'!BF74-'National summary prev'!BF74</f>
        <v>0</v>
      </c>
      <c r="BG74" s="264">
        <f>'National summary'!BG74-'National summary prev'!BG74</f>
        <v>0</v>
      </c>
      <c r="BH74" s="257">
        <f>'National summary'!BH74-'National summary prev'!BH74</f>
        <v>0</v>
      </c>
      <c r="BI74" s="257">
        <f>'National summary'!BI74-'National summary prev'!BI74</f>
        <v>0</v>
      </c>
      <c r="BJ74" s="257">
        <f>'National summary'!BJ74-'National summary prev'!BJ74</f>
        <v>0</v>
      </c>
      <c r="BK74" s="257">
        <f>'National summary'!BK74-'National summary prev'!BK74</f>
        <v>0</v>
      </c>
      <c r="BL74" s="257">
        <f>'National summary'!BL74-'National summary prev'!BL74</f>
        <v>0</v>
      </c>
      <c r="BM74" s="257">
        <f>'National summary'!BM74-'National summary prev'!BM74</f>
        <v>0</v>
      </c>
      <c r="BN74" s="257">
        <f>'National summary'!BN74-'National summary prev'!BN74</f>
        <v>0</v>
      </c>
      <c r="BO74" s="257">
        <f>'National summary'!BO74-'National summary prev'!BO74</f>
        <v>0</v>
      </c>
      <c r="BP74" s="257">
        <f>'National summary'!BP74-'National summary prev'!BP74</f>
        <v>0</v>
      </c>
      <c r="BQ74" s="257">
        <f>'National summary'!BQ74-'National summary prev'!BQ74</f>
        <v>0</v>
      </c>
      <c r="BR74" s="265">
        <f>'National summary'!BR74-'National summary prev'!BR74</f>
        <v>0</v>
      </c>
      <c r="BS74" s="32"/>
    </row>
    <row r="75" spans="1:71" s="34" customFormat="1" x14ac:dyDescent="0.25">
      <c r="A75" s="280">
        <v>14</v>
      </c>
      <c r="B75" s="289" t="s">
        <v>114</v>
      </c>
      <c r="C75" s="290" t="s">
        <v>126</v>
      </c>
      <c r="D75" s="281"/>
      <c r="E75" s="282">
        <f>'National summary'!E75-'National summary prev'!E75</f>
        <v>-48</v>
      </c>
      <c r="F75" s="280">
        <f>'National summary'!F75-'National summary prev'!F75</f>
        <v>0</v>
      </c>
      <c r="G75" s="281">
        <f>'National summary'!G75-'National summary prev'!G75</f>
        <v>0</v>
      </c>
      <c r="H75" s="281">
        <f>'National summary'!H75-'National summary prev'!H75</f>
        <v>0</v>
      </c>
      <c r="I75" s="281">
        <f>'National summary'!I75-'National summary prev'!I75</f>
        <v>0</v>
      </c>
      <c r="J75" s="282">
        <f>'National summary'!J75-'National summary prev'!J75</f>
        <v>0</v>
      </c>
      <c r="K75" s="358">
        <f>'National summary'!K75-'National summary prev'!K75</f>
        <v>0</v>
      </c>
      <c r="L75" s="359">
        <f>'National summary'!L75-'National summary prev'!L75</f>
        <v>0</v>
      </c>
      <c r="M75" s="359">
        <f>'National summary'!M75-'National summary prev'!M75</f>
        <v>0</v>
      </c>
      <c r="N75" s="359">
        <f>'National summary'!N75-'National summary prev'!N75</f>
        <v>0</v>
      </c>
      <c r="O75" s="359">
        <f>'National summary'!O75-'National summary prev'!O75</f>
        <v>0</v>
      </c>
      <c r="P75" s="359">
        <f>'National summary'!P75-'National summary prev'!P75</f>
        <v>0</v>
      </c>
      <c r="Q75" s="359">
        <f>'National summary'!Q75-'National summary prev'!Q75</f>
        <v>0</v>
      </c>
      <c r="R75" s="359">
        <f>'National summary'!R75-'National summary prev'!R75</f>
        <v>0</v>
      </c>
      <c r="S75" s="359">
        <f>'National summary'!S75-'National summary prev'!S75</f>
        <v>0</v>
      </c>
      <c r="T75" s="359">
        <f>'National summary'!T75-'National summary prev'!T75</f>
        <v>0</v>
      </c>
      <c r="U75" s="359">
        <f>'National summary'!U75-'National summary prev'!U75</f>
        <v>0</v>
      </c>
      <c r="V75" s="360">
        <f>'National summary'!V75-'National summary prev'!V75</f>
        <v>0</v>
      </c>
      <c r="W75" s="361">
        <f>'National summary'!W75-'National summary prev'!W75</f>
        <v>0</v>
      </c>
      <c r="X75" s="359">
        <f>'National summary'!X75-'National summary prev'!X75</f>
        <v>0</v>
      </c>
      <c r="Y75" s="359">
        <f>'National summary'!Y75-'National summary prev'!Y75</f>
        <v>0</v>
      </c>
      <c r="Z75" s="359">
        <f>'National summary'!Z75-'National summary prev'!Z75</f>
        <v>0</v>
      </c>
      <c r="AA75" s="359">
        <f>'National summary'!AA75-'National summary prev'!AA75</f>
        <v>0</v>
      </c>
      <c r="AB75" s="359">
        <f>'National summary'!AB75-'National summary prev'!AB75</f>
        <v>0</v>
      </c>
      <c r="AC75" s="359">
        <f>'National summary'!AC75-'National summary prev'!AC75</f>
        <v>0</v>
      </c>
      <c r="AD75" s="359">
        <f>'National summary'!AD75-'National summary prev'!AD75</f>
        <v>0</v>
      </c>
      <c r="AE75" s="359">
        <f>'National summary'!AE75-'National summary prev'!AE75</f>
        <v>0</v>
      </c>
      <c r="AF75" s="359">
        <f>'National summary'!AF75-'National summary prev'!AF75</f>
        <v>0</v>
      </c>
      <c r="AG75" s="359">
        <f>'National summary'!AG75-'National summary prev'!AG75</f>
        <v>0</v>
      </c>
      <c r="AH75" s="360">
        <f>'National summary'!AH75-'National summary prev'!AH75</f>
        <v>0</v>
      </c>
      <c r="AI75" s="361">
        <f>'National summary'!AI75-'National summary prev'!AI75</f>
        <v>0</v>
      </c>
      <c r="AJ75" s="359">
        <f>'National summary'!AJ75-'National summary prev'!AJ75</f>
        <v>0</v>
      </c>
      <c r="AK75" s="359">
        <f>'National summary'!AK75-'National summary prev'!AK75</f>
        <v>0</v>
      </c>
      <c r="AL75" s="359">
        <f>'National summary'!AL75-'National summary prev'!AL75</f>
        <v>0</v>
      </c>
      <c r="AM75" s="359">
        <f>'National summary'!AM75-'National summary prev'!AM75</f>
        <v>0</v>
      </c>
      <c r="AN75" s="359">
        <f>'National summary'!AN75-'National summary prev'!AN75</f>
        <v>0</v>
      </c>
      <c r="AO75" s="359">
        <f>'National summary'!AO75-'National summary prev'!AO75</f>
        <v>0</v>
      </c>
      <c r="AP75" s="359">
        <f>'National summary'!AP75-'National summary prev'!AP75</f>
        <v>0</v>
      </c>
      <c r="AQ75" s="359">
        <f>'National summary'!AQ75-'National summary prev'!AQ75</f>
        <v>0</v>
      </c>
      <c r="AR75" s="359">
        <f>'National summary'!AR75-'National summary prev'!AR75</f>
        <v>0</v>
      </c>
      <c r="AS75" s="359">
        <f>'National summary'!AS75-'National summary prev'!AS75</f>
        <v>0</v>
      </c>
      <c r="AT75" s="360">
        <f>'National summary'!AT75-'National summary prev'!AT75</f>
        <v>0</v>
      </c>
      <c r="AU75" s="361">
        <f>'National summary'!AU75-'National summary prev'!AU75</f>
        <v>0</v>
      </c>
      <c r="AV75" s="359">
        <f>'National summary'!AV75-'National summary prev'!AV75</f>
        <v>0</v>
      </c>
      <c r="AW75" s="359">
        <f>'National summary'!AW75-'National summary prev'!AW75</f>
        <v>0</v>
      </c>
      <c r="AX75" s="359">
        <f>'National summary'!AX75-'National summary prev'!AX75</f>
        <v>0</v>
      </c>
      <c r="AY75" s="359">
        <f>'National summary'!AY75-'National summary prev'!AY75</f>
        <v>0</v>
      </c>
      <c r="AZ75" s="359">
        <f>'National summary'!AZ75-'National summary prev'!AZ75</f>
        <v>0</v>
      </c>
      <c r="BA75" s="359">
        <f>'National summary'!BA75-'National summary prev'!BA75</f>
        <v>0</v>
      </c>
      <c r="BB75" s="359">
        <f>'National summary'!BB75-'National summary prev'!BB75</f>
        <v>0</v>
      </c>
      <c r="BC75" s="359">
        <f>'National summary'!BC75-'National summary prev'!BC75</f>
        <v>0</v>
      </c>
      <c r="BD75" s="359">
        <f>'National summary'!BD75-'National summary prev'!BD75</f>
        <v>0</v>
      </c>
      <c r="BE75" s="359">
        <f>'National summary'!BE75-'National summary prev'!BE75</f>
        <v>0</v>
      </c>
      <c r="BF75" s="360">
        <f>'National summary'!BF75-'National summary prev'!BF75</f>
        <v>0</v>
      </c>
      <c r="BG75" s="361">
        <f>'National summary'!BG75-'National summary prev'!BG75</f>
        <v>0</v>
      </c>
      <c r="BH75" s="359">
        <f>'National summary'!BH75-'National summary prev'!BH75</f>
        <v>0</v>
      </c>
      <c r="BI75" s="359">
        <f>'National summary'!BI75-'National summary prev'!BI75</f>
        <v>0</v>
      </c>
      <c r="BJ75" s="359">
        <f>'National summary'!BJ75-'National summary prev'!BJ75</f>
        <v>0</v>
      </c>
      <c r="BK75" s="359">
        <f>'National summary'!BK75-'National summary prev'!BK75</f>
        <v>0</v>
      </c>
      <c r="BL75" s="359">
        <f>'National summary'!BL75-'National summary prev'!BL75</f>
        <v>0</v>
      </c>
      <c r="BM75" s="359">
        <f>'National summary'!BM75-'National summary prev'!BM75</f>
        <v>0</v>
      </c>
      <c r="BN75" s="359">
        <f>'National summary'!BN75-'National summary prev'!BN75</f>
        <v>0</v>
      </c>
      <c r="BO75" s="359">
        <f>'National summary'!BO75-'National summary prev'!BO75</f>
        <v>0</v>
      </c>
      <c r="BP75" s="359">
        <f>'National summary'!BP75-'National summary prev'!BP75</f>
        <v>0</v>
      </c>
      <c r="BQ75" s="359">
        <f>'National summary'!BQ75-'National summary prev'!BQ75</f>
        <v>0</v>
      </c>
      <c r="BR75" s="360">
        <f>'National summary'!BR75-'National summary prev'!BR75</f>
        <v>0</v>
      </c>
      <c r="BS75" s="32"/>
    </row>
  </sheetData>
  <mergeCells count="6">
    <mergeCell ref="C5:D5"/>
    <mergeCell ref="K23:V23"/>
    <mergeCell ref="W23:AH23"/>
    <mergeCell ref="AI23:AT23"/>
    <mergeCell ref="AU23:BF23"/>
    <mergeCell ref="BG23:BR23"/>
  </mergeCells>
  <conditionalFormatting sqref="C9:E21 E25:BR75">
    <cfRule type="expression" dxfId="34" priority="1">
      <formula>C9&lt;-0.01</formula>
    </cfRule>
  </conditionalFormatting>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1F88-C352-4775-B3FC-D2F8862A4092}">
  <sheetPr codeName="Sheet3"/>
  <dimension ref="A1:F32"/>
  <sheetViews>
    <sheetView showGridLines="0" zoomScale="96" zoomScaleNormal="96" workbookViewId="0">
      <pane xSplit="2" ySplit="4" topLeftCell="C5" activePane="bottomRight" state="frozen"/>
      <selection activeCell="B49" sqref="A49:XFD95"/>
      <selection pane="topRight" activeCell="B49" sqref="A49:XFD95"/>
      <selection pane="bottomLeft" activeCell="B49" sqref="A49:XFD95"/>
      <selection pane="bottomRight" activeCell="C7" sqref="C7"/>
    </sheetView>
  </sheetViews>
  <sheetFormatPr defaultColWidth="8.85546875" defaultRowHeight="15" x14ac:dyDescent="0.25"/>
  <cols>
    <col min="1" max="1" width="2.7109375" style="1" customWidth="1"/>
    <col min="2" max="2" width="24.85546875" style="13" customWidth="1"/>
    <col min="3" max="3" width="131.140625" style="213" customWidth="1"/>
    <col min="4" max="4" width="11" style="213" customWidth="1"/>
    <col min="5" max="6" width="13.140625" style="213" customWidth="1"/>
    <col min="7" max="16384" width="8.85546875" style="1"/>
  </cols>
  <sheetData>
    <row r="1" spans="1:6" s="16" customFormat="1" x14ac:dyDescent="0.25">
      <c r="B1" s="300" t="str">
        <f>HYPERLINK("#'Contents'!B1", "Go to contents")</f>
        <v>Go to contents</v>
      </c>
      <c r="C1" s="242"/>
      <c r="D1" s="213"/>
      <c r="E1" s="213"/>
      <c r="F1" s="213"/>
    </row>
    <row r="2" spans="1:6" s="16" customFormat="1" x14ac:dyDescent="0.25">
      <c r="C2" s="242"/>
      <c r="D2" s="213"/>
      <c r="E2" s="213"/>
      <c r="F2" s="213"/>
    </row>
    <row r="3" spans="1:6" x14ac:dyDescent="0.25">
      <c r="A3" s="2"/>
      <c r="B3" s="344"/>
      <c r="C3" s="345" t="s">
        <v>390</v>
      </c>
      <c r="D3" s="345"/>
      <c r="E3" s="345"/>
      <c r="F3" s="345"/>
    </row>
    <row r="4" spans="1:6" s="19" customFormat="1" ht="45" x14ac:dyDescent="0.25">
      <c r="A4" s="135"/>
      <c r="B4" s="333" t="s">
        <v>0</v>
      </c>
      <c r="C4" s="332" t="s">
        <v>62</v>
      </c>
      <c r="D4" s="332" t="s">
        <v>311</v>
      </c>
      <c r="E4" s="332" t="s">
        <v>308</v>
      </c>
      <c r="F4" s="332" t="s">
        <v>191</v>
      </c>
    </row>
    <row r="5" spans="1:6" x14ac:dyDescent="0.25">
      <c r="A5" s="343"/>
      <c r="B5" s="335" t="str">
        <f>Contents!C19</f>
        <v>Project name</v>
      </c>
      <c r="C5" s="336" t="s">
        <v>391</v>
      </c>
      <c r="D5" s="337" t="s">
        <v>63</v>
      </c>
      <c r="E5" s="337" t="s">
        <v>63</v>
      </c>
      <c r="F5" s="337"/>
    </row>
    <row r="6" spans="1:6" x14ac:dyDescent="0.25">
      <c r="A6" s="343"/>
      <c r="B6" s="335" t="str">
        <f>Contents!C20</f>
        <v>Project name</v>
      </c>
      <c r="C6" s="336" t="s">
        <v>386</v>
      </c>
      <c r="D6" s="337" t="s">
        <v>63</v>
      </c>
      <c r="E6" s="337" t="s">
        <v>63</v>
      </c>
      <c r="F6" s="337"/>
    </row>
    <row r="7" spans="1:6" x14ac:dyDescent="0.25">
      <c r="A7" s="343"/>
      <c r="B7" s="335" t="str">
        <f>Contents!C21</f>
        <v>Project name</v>
      </c>
      <c r="C7" s="336"/>
      <c r="D7" s="337"/>
      <c r="E7" s="337"/>
      <c r="F7" s="337"/>
    </row>
    <row r="8" spans="1:6" x14ac:dyDescent="0.25">
      <c r="A8" s="343"/>
      <c r="B8" s="335" t="str">
        <f>Contents!C22</f>
        <v>Project name</v>
      </c>
      <c r="C8" s="336"/>
      <c r="D8" s="337"/>
      <c r="E8" s="337"/>
      <c r="F8" s="337"/>
    </row>
    <row r="9" spans="1:6" x14ac:dyDescent="0.25">
      <c r="A9" s="343"/>
      <c r="B9" s="335" t="str">
        <f>Contents!C23</f>
        <v>Project name</v>
      </c>
      <c r="C9" s="336"/>
      <c r="D9" s="337"/>
      <c r="E9" s="337"/>
      <c r="F9" s="338"/>
    </row>
    <row r="10" spans="1:6" x14ac:dyDescent="0.25">
      <c r="A10" s="343"/>
      <c r="B10" s="335" t="str">
        <f>Contents!C24</f>
        <v>Project name</v>
      </c>
      <c r="C10" s="336"/>
      <c r="D10" s="337"/>
      <c r="E10" s="337"/>
      <c r="F10" s="338"/>
    </row>
    <row r="11" spans="1:6" x14ac:dyDescent="0.25">
      <c r="A11" s="343"/>
      <c r="B11" s="335" t="str">
        <f>Contents!C25</f>
        <v>Project name</v>
      </c>
      <c r="C11" s="339"/>
      <c r="D11" s="337"/>
      <c r="E11" s="337"/>
      <c r="F11" s="337"/>
    </row>
    <row r="12" spans="1:6" x14ac:dyDescent="0.25">
      <c r="A12" s="343"/>
      <c r="B12" s="335" t="str">
        <f>Contents!C26</f>
        <v>Project name</v>
      </c>
      <c r="C12" s="336"/>
      <c r="D12" s="337"/>
      <c r="E12" s="337"/>
      <c r="F12" s="337"/>
    </row>
    <row r="13" spans="1:6" x14ac:dyDescent="0.25">
      <c r="A13" s="343"/>
      <c r="B13" s="335" t="str">
        <f>Contents!C27</f>
        <v>Project name</v>
      </c>
      <c r="C13" s="336"/>
      <c r="D13" s="337"/>
      <c r="E13" s="337"/>
      <c r="F13" s="337"/>
    </row>
    <row r="14" spans="1:6" x14ac:dyDescent="0.25">
      <c r="A14" s="343"/>
      <c r="B14" s="335" t="str">
        <f>Contents!C28</f>
        <v>Project name</v>
      </c>
      <c r="C14" s="336"/>
      <c r="D14" s="337"/>
      <c r="E14" s="337"/>
      <c r="F14" s="337"/>
    </row>
    <row r="15" spans="1:6" x14ac:dyDescent="0.25">
      <c r="A15" s="343"/>
      <c r="B15" s="335" t="str">
        <f>Contents!C29</f>
        <v>Project name</v>
      </c>
      <c r="C15" s="336"/>
      <c r="D15" s="337"/>
      <c r="E15" s="337"/>
      <c r="F15" s="337"/>
    </row>
    <row r="16" spans="1:6" x14ac:dyDescent="0.25">
      <c r="A16" s="343"/>
      <c r="B16" s="335" t="str">
        <f>Contents!C30</f>
        <v>Project name</v>
      </c>
      <c r="C16" s="336"/>
      <c r="D16" s="337"/>
      <c r="E16" s="337"/>
      <c r="F16" s="337"/>
    </row>
    <row r="17" spans="1:6" x14ac:dyDescent="0.25">
      <c r="A17" s="343"/>
      <c r="B17" s="335" t="str">
        <f>Contents!C31</f>
        <v>Project name</v>
      </c>
      <c r="C17" s="340"/>
      <c r="D17" s="337"/>
      <c r="E17" s="337"/>
      <c r="F17" s="341"/>
    </row>
    <row r="18" spans="1:6" x14ac:dyDescent="0.25">
      <c r="A18" s="343"/>
      <c r="B18" s="335" t="str">
        <f>Contents!C32</f>
        <v>Project name</v>
      </c>
      <c r="C18" s="340"/>
      <c r="D18" s="337"/>
      <c r="E18" s="337"/>
      <c r="F18" s="341"/>
    </row>
    <row r="19" spans="1:6" x14ac:dyDescent="0.25">
      <c r="A19" s="343"/>
      <c r="B19" s="335" t="str">
        <f>Contents!C33</f>
        <v>Project name</v>
      </c>
      <c r="C19" s="340"/>
      <c r="D19" s="337"/>
      <c r="E19" s="337"/>
      <c r="F19" s="341"/>
    </row>
    <row r="20" spans="1:6" x14ac:dyDescent="0.25">
      <c r="A20" s="343"/>
      <c r="B20" s="335" t="str">
        <f>Contents!C34</f>
        <v>Project name</v>
      </c>
      <c r="C20" s="342"/>
      <c r="D20" s="337"/>
      <c r="E20" s="341"/>
      <c r="F20" s="341"/>
    </row>
    <row r="21" spans="1:6" x14ac:dyDescent="0.25">
      <c r="A21" s="343"/>
      <c r="B21" s="335" t="str">
        <f>Contents!C35</f>
        <v>Project name</v>
      </c>
      <c r="C21" s="334"/>
      <c r="D21" s="337"/>
      <c r="E21" s="337"/>
      <c r="F21" s="341"/>
    </row>
    <row r="22" spans="1:6" x14ac:dyDescent="0.25">
      <c r="A22" s="343"/>
      <c r="B22" s="335" t="str">
        <f>Contents!C36</f>
        <v>Project name</v>
      </c>
      <c r="C22" s="334"/>
      <c r="D22" s="337"/>
      <c r="E22" s="337"/>
      <c r="F22" s="341"/>
    </row>
    <row r="23" spans="1:6" x14ac:dyDescent="0.25">
      <c r="A23" s="343"/>
      <c r="B23" s="335" t="str">
        <f>Contents!C37</f>
        <v>Project name</v>
      </c>
      <c r="C23" s="334"/>
      <c r="D23" s="337"/>
      <c r="E23" s="337"/>
      <c r="F23" s="341"/>
    </row>
    <row r="24" spans="1:6" x14ac:dyDescent="0.25">
      <c r="A24" s="343"/>
      <c r="B24" s="335" t="str">
        <f>Contents!C38</f>
        <v>Project name</v>
      </c>
      <c r="C24" s="334"/>
      <c r="D24" s="337"/>
      <c r="E24" s="337"/>
      <c r="F24" s="341"/>
    </row>
    <row r="25" spans="1:6" x14ac:dyDescent="0.25">
      <c r="A25" s="343"/>
      <c r="B25" s="335" t="str">
        <f>Contents!C39</f>
        <v>Project name</v>
      </c>
      <c r="C25" s="334"/>
      <c r="D25" s="337"/>
      <c r="E25" s="338"/>
      <c r="F25" s="341"/>
    </row>
    <row r="26" spans="1:6" x14ac:dyDescent="0.25">
      <c r="A26" s="343"/>
      <c r="B26" s="335" t="str">
        <f>Contents!C40</f>
        <v>Project name</v>
      </c>
      <c r="C26" s="334"/>
      <c r="D26" s="337"/>
      <c r="E26" s="338"/>
      <c r="F26" s="341"/>
    </row>
    <row r="27" spans="1:6" x14ac:dyDescent="0.25">
      <c r="A27" s="343"/>
      <c r="B27" s="335" t="str">
        <f>Contents!C41</f>
        <v>Project name</v>
      </c>
      <c r="C27" s="334"/>
      <c r="D27" s="337"/>
      <c r="E27" s="338"/>
      <c r="F27" s="341"/>
    </row>
    <row r="28" spans="1:6" x14ac:dyDescent="0.25">
      <c r="A28" s="343"/>
      <c r="B28" s="335" t="str">
        <f>Contents!C42</f>
        <v>Project name</v>
      </c>
      <c r="C28" s="334"/>
      <c r="D28" s="337"/>
      <c r="E28" s="337"/>
      <c r="F28" s="338"/>
    </row>
    <row r="29" spans="1:6" x14ac:dyDescent="0.25">
      <c r="A29" s="343"/>
      <c r="B29" s="335" t="str">
        <f>Contents!C43</f>
        <v>Project name</v>
      </c>
      <c r="C29" s="336"/>
      <c r="D29" s="337"/>
      <c r="E29" s="337"/>
      <c r="F29" s="338"/>
    </row>
    <row r="30" spans="1:6" x14ac:dyDescent="0.25">
      <c r="A30" s="343"/>
      <c r="B30" s="335" t="str">
        <f>Contents!C44</f>
        <v>Project name</v>
      </c>
      <c r="C30" s="334"/>
      <c r="D30" s="338"/>
      <c r="E30" s="338"/>
      <c r="F30" s="341"/>
    </row>
    <row r="31" spans="1:6" x14ac:dyDescent="0.25">
      <c r="A31" s="343"/>
      <c r="B31" s="335" t="str">
        <f>Contents!C45</f>
        <v>Project name</v>
      </c>
      <c r="C31" s="334"/>
      <c r="D31" s="337"/>
      <c r="E31" s="337"/>
      <c r="F31" s="341"/>
    </row>
    <row r="32" spans="1:6" x14ac:dyDescent="0.25">
      <c r="A32" s="343"/>
      <c r="B32" s="335" t="str">
        <f>Contents!C46</f>
        <v>Project name</v>
      </c>
      <c r="C32" s="334"/>
      <c r="D32" s="337"/>
      <c r="E32" s="337"/>
      <c r="F32" s="341"/>
    </row>
  </sheetData>
  <conditionalFormatting sqref="A3:B1048576">
    <cfRule type="cellIs" dxfId="33" priority="773" operator="equal">
      <formula>"No"</formula>
    </cfRule>
    <cfRule type="cellIs" dxfId="32" priority="774" operator="equal">
      <formula>"Yes"</formula>
    </cfRule>
  </conditionalFormatting>
  <conditionalFormatting sqref="D33:D1048576">
    <cfRule type="cellIs" dxfId="31" priority="33" operator="equal">
      <formula>"No"</formula>
    </cfRule>
    <cfRule type="cellIs" dxfId="30" priority="34" operator="equal">
      <formula>"Yes"</formula>
    </cfRule>
  </conditionalFormatting>
  <conditionalFormatting sqref="D5:D32 E21:E24">
    <cfRule type="cellIs" dxfId="29" priority="31" operator="equal">
      <formula>"No"</formula>
    </cfRule>
    <cfRule type="cellIs" dxfId="28" priority="32" operator="equal">
      <formula>"Yes"</formula>
    </cfRule>
  </conditionalFormatting>
  <conditionalFormatting sqref="D4">
    <cfRule type="cellIs" dxfId="27" priority="29" operator="equal">
      <formula>"No"</formula>
    </cfRule>
    <cfRule type="cellIs" dxfId="26" priority="30" operator="equal">
      <formula>"Yes"</formula>
    </cfRule>
  </conditionalFormatting>
  <conditionalFormatting sqref="E33:F1048576">
    <cfRule type="cellIs" dxfId="25" priority="27" operator="equal">
      <formula>"No"</formula>
    </cfRule>
    <cfRule type="cellIs" dxfId="24" priority="28" operator="equal">
      <formula>"Yes"</formula>
    </cfRule>
  </conditionalFormatting>
  <conditionalFormatting sqref="F9:F10 E20:F20 F21:F24 E25:F27 F13:F19">
    <cfRule type="cellIs" dxfId="23" priority="25" operator="equal">
      <formula>"No"</formula>
    </cfRule>
    <cfRule type="cellIs" dxfId="22" priority="26" operator="equal">
      <formula>"Yes"</formula>
    </cfRule>
  </conditionalFormatting>
  <conditionalFormatting sqref="E4:F4">
    <cfRule type="cellIs" dxfId="21" priority="23" operator="equal">
      <formula>"No"</formula>
    </cfRule>
    <cfRule type="cellIs" dxfId="20" priority="24" operator="equal">
      <formula>"Yes"</formula>
    </cfRule>
  </conditionalFormatting>
  <conditionalFormatting sqref="E30:F32 E29">
    <cfRule type="cellIs" dxfId="19" priority="19" operator="equal">
      <formula>"No"</formula>
    </cfRule>
    <cfRule type="cellIs" dxfId="18" priority="20" operator="equal">
      <formula>"Yes"</formula>
    </cfRule>
  </conditionalFormatting>
  <conditionalFormatting sqref="E5:E19">
    <cfRule type="cellIs" dxfId="17" priority="17" operator="equal">
      <formula>"No"</formula>
    </cfRule>
    <cfRule type="cellIs" dxfId="16" priority="18" operator="equal">
      <formula>"Yes"</formula>
    </cfRule>
  </conditionalFormatting>
  <conditionalFormatting sqref="F5:F6">
    <cfRule type="cellIs" dxfId="15" priority="15" operator="equal">
      <formula>"No"</formula>
    </cfRule>
    <cfRule type="cellIs" dxfId="14" priority="16" operator="equal">
      <formula>"Yes"</formula>
    </cfRule>
  </conditionalFormatting>
  <conditionalFormatting sqref="F7">
    <cfRule type="cellIs" dxfId="13" priority="13" operator="equal">
      <formula>"No"</formula>
    </cfRule>
    <cfRule type="cellIs" dxfId="12" priority="14" operator="equal">
      <formula>"Yes"</formula>
    </cfRule>
  </conditionalFormatting>
  <conditionalFormatting sqref="F8">
    <cfRule type="cellIs" dxfId="11" priority="11" operator="equal">
      <formula>"No"</formula>
    </cfRule>
    <cfRule type="cellIs" dxfId="10" priority="12" operator="equal">
      <formula>"Yes"</formula>
    </cfRule>
  </conditionalFormatting>
  <conditionalFormatting sqref="F11">
    <cfRule type="cellIs" dxfId="9" priority="9" operator="equal">
      <formula>"No"</formula>
    </cfRule>
    <cfRule type="cellIs" dxfId="8" priority="10" operator="equal">
      <formula>"Yes"</formula>
    </cfRule>
  </conditionalFormatting>
  <conditionalFormatting sqref="F12">
    <cfRule type="cellIs" dxfId="7" priority="7" operator="equal">
      <formula>"No"</formula>
    </cfRule>
    <cfRule type="cellIs" dxfId="6" priority="8" operator="equal">
      <formula>"Yes"</formula>
    </cfRule>
  </conditionalFormatting>
  <conditionalFormatting sqref="E28">
    <cfRule type="cellIs" dxfId="5" priority="5" operator="equal">
      <formula>"No"</formula>
    </cfRule>
    <cfRule type="cellIs" dxfId="4" priority="6" operator="equal">
      <formula>"Yes"</formula>
    </cfRule>
  </conditionalFormatting>
  <conditionalFormatting sqref="F28">
    <cfRule type="cellIs" dxfId="3" priority="3" operator="equal">
      <formula>"No"</formula>
    </cfRule>
    <cfRule type="cellIs" dxfId="2" priority="4" operator="equal">
      <formula>"Yes"</formula>
    </cfRule>
  </conditionalFormatting>
  <conditionalFormatting sqref="F29">
    <cfRule type="cellIs" dxfId="1" priority="1" operator="equal">
      <formula>"No"</formula>
    </cfRule>
    <cfRule type="cellIs" dxfId="0" priority="2" operator="equal">
      <formula>"Yes"</formula>
    </cfRule>
  </conditionalFormatting>
  <hyperlinks>
    <hyperlink ref="B5" location="'Blackburn 00Q O'!A1" display="Blackburn With Darwen" xr:uid="{E517D758-4ED9-4F34-8159-8EE81FDCC8FD}"/>
    <hyperlink ref="B6:B32" location="'Blackburn 00Q O'!A1" display="Blackburn With Darwen" xr:uid="{274DBE52-DE07-439A-9B9C-85A34073F852}"/>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B7CB-CEE1-4B4A-894C-8F5470DD7CCE}">
  <sheetPr>
    <tabColor theme="8" tint="0.39997558519241921"/>
  </sheetPr>
  <dimension ref="A1:BS75"/>
  <sheetViews>
    <sheetView showGridLines="0" workbookViewId="0">
      <pane xSplit="5" topLeftCell="F1" activePane="topRight" state="frozen"/>
      <selection pane="topRight" activeCell="D19" sqref="D19"/>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300"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175</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7"/>
      <c r="BM7" s="1"/>
      <c r="BN7" s="1"/>
      <c r="BO7" s="1"/>
      <c r="BP7" s="1"/>
      <c r="BQ7" s="1"/>
      <c r="BR7" s="1"/>
    </row>
    <row r="8" spans="1:70" s="32" customFormat="1" ht="25.5" x14ac:dyDescent="0.25">
      <c r="A8" s="267" t="s">
        <v>69</v>
      </c>
      <c r="B8" s="267" t="s">
        <v>71</v>
      </c>
      <c r="C8" s="269" t="s">
        <v>64</v>
      </c>
      <c r="D8" s="269" t="s">
        <v>72</v>
      </c>
      <c r="E8" s="269" t="s">
        <v>73</v>
      </c>
      <c r="F8" s="34"/>
      <c r="G8" s="34"/>
      <c r="H8" s="34"/>
      <c r="I8" s="34"/>
      <c r="J8" s="34"/>
      <c r="K8" s="34"/>
      <c r="L8" s="34"/>
      <c r="M8" s="34"/>
      <c r="N8" s="34"/>
      <c r="O8" s="34"/>
      <c r="P8" s="34"/>
      <c r="Q8" s="34"/>
      <c r="R8" s="34"/>
      <c r="S8" s="34"/>
      <c r="T8" s="34"/>
      <c r="U8" s="34"/>
      <c r="V8" s="34"/>
      <c r="W8" s="34"/>
      <c r="X8" s="34"/>
      <c r="Y8" s="34"/>
    </row>
    <row r="9" spans="1:70" s="33" customFormat="1" x14ac:dyDescent="0.25">
      <c r="A9" s="350">
        <v>1</v>
      </c>
      <c r="B9" s="348" t="s">
        <v>443</v>
      </c>
      <c r="C9" s="349">
        <f>_xlfn.XLOOKUP("1a",$A$25:$A$75,$E$25:$E$75,"Not found",0)</f>
        <v>100</v>
      </c>
      <c r="D9" s="347">
        <f>_xlfn.XLOOKUP("1b",$A$25:$A$75,$E$25:$E$75,"Not found",0)</f>
        <v>98</v>
      </c>
      <c r="E9" s="268">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50">
        <v>2</v>
      </c>
      <c r="B10" s="348" t="s">
        <v>444</v>
      </c>
      <c r="C10" s="349">
        <f>_xlfn.XLOOKUP(2,$A$25:$A$75,$E$25:$E$75,"Not found",0)</f>
        <v>97</v>
      </c>
      <c r="D10" s="347">
        <f>_xlfn.XLOOKUP("1a",$A$25:$A$75,$E$25:$E$75,"Not found",0)</f>
        <v>100</v>
      </c>
      <c r="E10" s="268">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50">
        <v>3</v>
      </c>
      <c r="B11" s="348" t="s">
        <v>445</v>
      </c>
      <c r="C11" s="349">
        <f>_xlfn.XLOOKUP("3a",$A$25:$A$75,$E$25:$E$75,0,0)+_xlfn.XLOOKUP("3b",$A$25:$A$75,$E$25:$E$75,0,0)</f>
        <v>191</v>
      </c>
      <c r="D11" s="347">
        <f>_xlfn.XLOOKUP("1a",$A$25:$A$75,$E$25:$E$75,"Not found",0)</f>
        <v>100</v>
      </c>
      <c r="E11" s="268">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50">
        <v>4</v>
      </c>
      <c r="B12" s="348" t="s">
        <v>446</v>
      </c>
      <c r="C12" s="349">
        <f>_xlfn.XLOOKUP("3c",$A$25:$A$75,$E$25:$E$75,0,0)+_xlfn.XLOOKUP("3d",$A$25:$A$75,$E$25:$E$75,0,0)</f>
        <v>187</v>
      </c>
      <c r="D12" s="347">
        <f>_xlfn.XLOOKUP("1a",$A$25:$A$75,$E$25:$E$75,"Not found",0)</f>
        <v>100</v>
      </c>
      <c r="E12" s="268">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50">
        <v>5</v>
      </c>
      <c r="B13" s="348" t="s">
        <v>447</v>
      </c>
      <c r="C13" s="349">
        <f>_xlfn.XLOOKUP(4,$A$25:$A$75,$E$25:$E$75,0,0)</f>
        <v>92</v>
      </c>
      <c r="D13" s="349">
        <f>_xlfn.XLOOKUP("3c",$A$25:$A$75,$E$25:$E$75,0,0)+_xlfn.XLOOKUP("3d",$A$25:$A$75,$E$25:$E$75,0,0)</f>
        <v>187</v>
      </c>
      <c r="E13" s="268">
        <f t="shared" si="0"/>
        <v>0.49197860962566847</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50">
        <v>6</v>
      </c>
      <c r="B14" s="348" t="s">
        <v>448</v>
      </c>
      <c r="C14" s="349">
        <f>_xlfn.XLOOKUP("5a",$A$25:$A$75,$E$25:$E$75,0,0)</f>
        <v>90</v>
      </c>
      <c r="D14" s="349">
        <f>_xlfn.XLOOKUP(4,$A$25:$A$75,$E$25:$E$75,0,0)-_xlfn.XLOOKUP("4b",$A$25:$A$75,$E$25:$E$75,0,0)</f>
        <v>1</v>
      </c>
      <c r="E14" s="268">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50">
        <v>7</v>
      </c>
      <c r="B15" s="348" t="s">
        <v>449</v>
      </c>
      <c r="C15" s="349">
        <f>_xlfn.XLOOKUP("5b",$A$25:$A$75,$E$25:$E$75,0,0)</f>
        <v>89</v>
      </c>
      <c r="D15" s="349">
        <f>_xlfn.XLOOKUP(4,$A$25:$A$75,$E$25:$E$75,0,0)-_xlfn.XLOOKUP("4b",$A$25:$A$75,$E$25:$E$75,0,0)</f>
        <v>1</v>
      </c>
      <c r="E15" s="268">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50">
        <v>8</v>
      </c>
      <c r="B16" s="348" t="s">
        <v>451</v>
      </c>
      <c r="C16" s="349">
        <f>_xlfn.XLOOKUP("6a",$A$25:$A$75,$E$25:$E$75,0,0)
+_xlfn.XLOOKUP("6b",$A$25:$A$75,$E$25:$E$75,0,0)
+_xlfn.XLOOKUP("6c",$A$25:$A$75,$E$25:$E$75,0,0)
+_xlfn.XLOOKUP("6d",$A$25:$A$75,$E$25:$E$75,0,0)
+_xlfn.XLOOKUP("6e",$A$25:$A$75,$E$25:$E$75,0,0)</f>
        <v>416</v>
      </c>
      <c r="D16" s="347">
        <f>_xlfn.XLOOKUP("1a",$A$25:$A$75,$E$25:$E$75,"Not found",0)</f>
        <v>100</v>
      </c>
      <c r="E16" s="268">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416</v>
      </c>
      <c r="D17" s="349">
        <f>_xlfn.XLOOKUP("3a",$A$25:$A$75,$E$25:$E$75,0,0)+_xlfn.XLOOKUP("3b",$A$25:$A$75,$E$25:$E$75,0,0)</f>
        <v>191</v>
      </c>
      <c r="E17" s="268">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416</v>
      </c>
      <c r="D18" s="349">
        <f>_xlfn.XLOOKUP("5a",$A$25:$A$75,$E$25:$E$75,0,0)</f>
        <v>90</v>
      </c>
      <c r="E18" s="268">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169</v>
      </c>
      <c r="D19" s="349">
        <f>_xlfn.XLOOKUP("6a",$A$25:$A$75,$E$25:$E$75,0,0)
+_xlfn.XLOOKUP("6b",$A$25:$A$75,$E$25:$E$75,0,0)
+_xlfn.XLOOKUP("6c",$A$25:$A$75,$E$25:$E$75,0,0)
+_xlfn.XLOOKUP("6d",$A$25:$A$75,$E$25:$E$75,0,0)
+_xlfn.XLOOKUP("6e",$A$25:$A$75,$E$25:$E$75,0,0)</f>
        <v>416</v>
      </c>
      <c r="E19" s="268">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81</v>
      </c>
      <c r="D20" s="349">
        <f>_xlfn.XLOOKUP("5a",$A$25:$A$75,$E$25:$E$75,0,0)</f>
        <v>90</v>
      </c>
      <c r="E20" s="268">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58</v>
      </c>
      <c r="D21" s="349">
        <f>_xlfn.XLOOKUP("8b",$A$25:$A$75,$E$25:$E$75,0,0)</f>
        <v>59</v>
      </c>
      <c r="E21" s="268">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283"/>
      <c r="B23" s="284"/>
      <c r="C23" s="285"/>
      <c r="D23" s="274"/>
      <c r="E23" s="275"/>
      <c r="F23" s="273"/>
      <c r="G23" s="274"/>
      <c r="H23" s="274"/>
      <c r="I23" s="274"/>
      <c r="J23" s="275"/>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100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99</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98</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97</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96</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95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94</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93</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92</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91</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90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89</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88</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87</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86</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86</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85</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84</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83</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82</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82</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81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80</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79</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78</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77</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75</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74</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73</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72</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71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70</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69</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68</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67</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66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65</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64</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63</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62</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61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60</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D69" si="2">E68=SUM(F68:J68)</f>
        <v>0</v>
      </c>
      <c r="E68" s="279">
        <v>59</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si="2"/>
        <v>0</v>
      </c>
      <c r="E69" s="279">
        <v>58</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57</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56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55</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54</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53</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3">E75=SUM(F75:J75)</f>
        <v>0</v>
      </c>
      <c r="E75" s="282">
        <v>52</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71C07-6C11-4B85-AD0B-860DD666FE19}">
  <sheetPr>
    <tabColor theme="8" tint="0.39997558519241921"/>
  </sheetPr>
  <dimension ref="A1:BS75"/>
  <sheetViews>
    <sheetView showGridLines="0" workbookViewId="0">
      <pane xSplit="5" topLeftCell="F1" activePane="topRight" state="frozen"/>
      <selection pane="topRight" activeCell="A8" sqref="A8"/>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300"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7"/>
      <c r="BM7" s="1"/>
      <c r="BN7" s="1"/>
      <c r="BO7" s="1"/>
      <c r="BP7" s="1"/>
      <c r="BQ7" s="1"/>
      <c r="BR7" s="1"/>
    </row>
    <row r="8" spans="1:70" s="32" customFormat="1" ht="25.5" x14ac:dyDescent="0.25">
      <c r="A8" s="267" t="s">
        <v>69</v>
      </c>
      <c r="B8" s="267" t="s">
        <v>71</v>
      </c>
      <c r="C8" s="269" t="s">
        <v>64</v>
      </c>
      <c r="D8" s="269" t="s">
        <v>72</v>
      </c>
      <c r="E8" s="269" t="s">
        <v>73</v>
      </c>
      <c r="F8" s="34"/>
      <c r="G8" s="34"/>
      <c r="H8" s="34"/>
      <c r="I8" s="34"/>
      <c r="J8" s="34"/>
      <c r="K8" s="34"/>
      <c r="L8" s="34"/>
      <c r="M8" s="34"/>
      <c r="N8" s="34"/>
      <c r="O8" s="34"/>
      <c r="P8" s="34"/>
      <c r="Q8" s="34"/>
      <c r="R8" s="34"/>
      <c r="S8" s="34"/>
      <c r="T8" s="34"/>
      <c r="U8" s="34"/>
      <c r="V8" s="34"/>
      <c r="W8" s="34"/>
      <c r="X8" s="34"/>
      <c r="Y8" s="34"/>
    </row>
    <row r="9" spans="1:70" s="33" customFormat="1" x14ac:dyDescent="0.25">
      <c r="A9" s="350">
        <v>1</v>
      </c>
      <c r="B9" s="348" t="s">
        <v>443</v>
      </c>
      <c r="C9" s="349">
        <f>_xlfn.XLOOKUP("1a",$A$25:$A$75,$E$25:$E$75,"Not found",0)</f>
        <v>100</v>
      </c>
      <c r="D9" s="347">
        <f>_xlfn.XLOOKUP("1b",$A$25:$A$75,$E$25:$E$75,"Not found",0)</f>
        <v>98</v>
      </c>
      <c r="E9" s="268">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50">
        <v>2</v>
      </c>
      <c r="B10" s="348" t="s">
        <v>444</v>
      </c>
      <c r="C10" s="349">
        <f>_xlfn.XLOOKUP(2,$A$25:$A$75,$E$25:$E$75,"Not found",0)</f>
        <v>97</v>
      </c>
      <c r="D10" s="347">
        <f>_xlfn.XLOOKUP("1a",$A$25:$A$75,$E$25:$E$75,"Not found",0)</f>
        <v>100</v>
      </c>
      <c r="E10" s="268">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50">
        <v>3</v>
      </c>
      <c r="B11" s="348" t="s">
        <v>445</v>
      </c>
      <c r="C11" s="349">
        <f>_xlfn.XLOOKUP("3a",$A$25:$A$75,$E$25:$E$75,0,0)+_xlfn.XLOOKUP("3b",$A$25:$A$75,$E$25:$E$75,0,0)</f>
        <v>191</v>
      </c>
      <c r="D11" s="347">
        <f>_xlfn.XLOOKUP("1a",$A$25:$A$75,$E$25:$E$75,"Not found",0)</f>
        <v>100</v>
      </c>
      <c r="E11" s="268">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50">
        <v>4</v>
      </c>
      <c r="B12" s="348" t="s">
        <v>446</v>
      </c>
      <c r="C12" s="349">
        <f>_xlfn.XLOOKUP("3c",$A$25:$A$75,$E$25:$E$75,0,0)+_xlfn.XLOOKUP("3d",$A$25:$A$75,$E$25:$E$75,0,0)</f>
        <v>187</v>
      </c>
      <c r="D12" s="347">
        <f>_xlfn.XLOOKUP("1a",$A$25:$A$75,$E$25:$E$75,"Not found",0)</f>
        <v>100</v>
      </c>
      <c r="E12" s="268">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50">
        <v>5</v>
      </c>
      <c r="B13" s="348" t="s">
        <v>447</v>
      </c>
      <c r="C13" s="349">
        <f>_xlfn.XLOOKUP(4,$A$25:$A$75,$E$25:$E$75,0,0)</f>
        <v>92</v>
      </c>
      <c r="D13" s="349">
        <f>_xlfn.XLOOKUP("3c",$A$25:$A$75,$E$25:$E$75,0,0)+_xlfn.XLOOKUP("3d",$A$25:$A$75,$E$25:$E$75,0,0)</f>
        <v>187</v>
      </c>
      <c r="E13" s="268">
        <f t="shared" si="0"/>
        <v>0.49197860962566847</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50">
        <v>6</v>
      </c>
      <c r="B14" s="348" t="s">
        <v>448</v>
      </c>
      <c r="C14" s="349">
        <f>_xlfn.XLOOKUP("5a",$A$25:$A$75,$E$25:$E$75,0,0)</f>
        <v>90</v>
      </c>
      <c r="D14" s="349">
        <f>_xlfn.XLOOKUP(4,$A$25:$A$75,$E$25:$E$75,0,0)-_xlfn.XLOOKUP("4b",$A$25:$A$75,$E$25:$E$75,0,0)</f>
        <v>1</v>
      </c>
      <c r="E14" s="268">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50">
        <v>7</v>
      </c>
      <c r="B15" s="348" t="s">
        <v>449</v>
      </c>
      <c r="C15" s="349">
        <f>_xlfn.XLOOKUP("5b",$A$25:$A$75,$E$25:$E$75,0,0)</f>
        <v>89</v>
      </c>
      <c r="D15" s="349">
        <f>_xlfn.XLOOKUP(4,$A$25:$A$75,$E$25:$E$75,0,0)-_xlfn.XLOOKUP("4b",$A$25:$A$75,$E$25:$E$75,0,0)</f>
        <v>1</v>
      </c>
      <c r="E15" s="268">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50">
        <v>8</v>
      </c>
      <c r="B16" s="348" t="s">
        <v>451</v>
      </c>
      <c r="C16" s="349">
        <f>_xlfn.XLOOKUP("6a",$A$25:$A$75,$E$25:$E$75,0,0)
+_xlfn.XLOOKUP("6b",$A$25:$A$75,$E$25:$E$75,0,0)
+_xlfn.XLOOKUP("6c",$A$25:$A$75,$E$25:$E$75,0,0)
+_xlfn.XLOOKUP("6d",$A$25:$A$75,$E$25:$E$75,0,0)
+_xlfn.XLOOKUP("6e",$A$25:$A$75,$E$25:$E$75,0,0)</f>
        <v>416</v>
      </c>
      <c r="D16" s="347">
        <f>_xlfn.XLOOKUP("1a",$A$25:$A$75,$E$25:$E$75,"Not found",0)</f>
        <v>100</v>
      </c>
      <c r="E16" s="268">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416</v>
      </c>
      <c r="D17" s="349">
        <f>_xlfn.XLOOKUP("3a",$A$25:$A$75,$E$25:$E$75,0,0)+_xlfn.XLOOKUP("3b",$A$25:$A$75,$E$25:$E$75,0,0)</f>
        <v>191</v>
      </c>
      <c r="E17" s="268">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416</v>
      </c>
      <c r="D18" s="349">
        <f>_xlfn.XLOOKUP("5a",$A$25:$A$75,$E$25:$E$75,0,0)</f>
        <v>90</v>
      </c>
      <c r="E18" s="268">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169</v>
      </c>
      <c r="D19" s="349">
        <f>_xlfn.XLOOKUP("6a",$A$25:$A$75,$E$25:$E$75,0,0)
+_xlfn.XLOOKUP("6b",$A$25:$A$75,$E$25:$E$75,0,0)
+_xlfn.XLOOKUP("6c",$A$25:$A$75,$E$25:$E$75,0,0)
+_xlfn.XLOOKUP("6d",$A$25:$A$75,$E$25:$E$75,0,0)
+_xlfn.XLOOKUP("6e",$A$25:$A$75,$E$25:$E$75,0,0)</f>
        <v>416</v>
      </c>
      <c r="E19" s="268">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81</v>
      </c>
      <c r="D20" s="349">
        <f>_xlfn.XLOOKUP("5a",$A$25:$A$75,$E$25:$E$75,0,0)</f>
        <v>90</v>
      </c>
      <c r="E20" s="268">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58</v>
      </c>
      <c r="D21" s="349">
        <f>_xlfn.XLOOKUP("8b",$A$25:$A$75,$E$25:$E$75,0,0)</f>
        <v>59</v>
      </c>
      <c r="E21" s="268">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283"/>
      <c r="B23" s="284"/>
      <c r="C23" s="285"/>
      <c r="D23" s="274"/>
      <c r="E23" s="275"/>
      <c r="F23" s="273"/>
      <c r="G23" s="274"/>
      <c r="H23" s="274"/>
      <c r="I23" s="274"/>
      <c r="J23" s="275"/>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100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99</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98</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97</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96</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95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94</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93</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92</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91</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90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89</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88</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87</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86</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86</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85</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84</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83</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82</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82</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81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80</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79</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78</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77</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75</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74</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73</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72</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71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70</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69</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68</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67</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66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65</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64</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63</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62</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61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60</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D69" si="2">E68=SUM(F68:J68)</f>
        <v>0</v>
      </c>
      <c r="E68" s="279">
        <v>59</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si="2"/>
        <v>0</v>
      </c>
      <c r="E69" s="279">
        <v>58</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57</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56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55</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54</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53</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3">E75=SUM(F75:J75)</f>
        <v>0</v>
      </c>
      <c r="E75" s="282">
        <v>52</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4AB9-7BF9-44CF-BE88-30B87B993D7F}">
  <sheetPr>
    <tabColor theme="8" tint="0.39997558519241921"/>
  </sheetPr>
  <dimension ref="A1:BS75"/>
  <sheetViews>
    <sheetView showGridLines="0" workbookViewId="0">
      <pane xSplit="5" topLeftCell="F1" activePane="topRight" state="frozen"/>
      <selection pane="topRight" activeCell="B41" sqref="B41"/>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300"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429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7"/>
      <c r="BM7" s="1"/>
      <c r="BN7" s="1"/>
      <c r="BO7" s="1"/>
      <c r="BP7" s="1"/>
      <c r="BQ7" s="1"/>
      <c r="BR7" s="1"/>
    </row>
    <row r="8" spans="1:70" s="32" customFormat="1" ht="25.5" x14ac:dyDescent="0.25">
      <c r="A8" s="267" t="s">
        <v>69</v>
      </c>
      <c r="B8" s="267" t="s">
        <v>71</v>
      </c>
      <c r="C8" s="269" t="s">
        <v>64</v>
      </c>
      <c r="D8" s="269" t="s">
        <v>72</v>
      </c>
      <c r="E8" s="269" t="s">
        <v>73</v>
      </c>
      <c r="F8" s="34"/>
      <c r="G8" s="34"/>
      <c r="H8" s="34"/>
      <c r="I8" s="34"/>
      <c r="J8" s="34"/>
      <c r="K8" s="34"/>
      <c r="L8" s="34"/>
      <c r="M8" s="34"/>
      <c r="N8" s="34"/>
      <c r="O8" s="34"/>
      <c r="P8" s="34"/>
      <c r="Q8" s="34"/>
      <c r="R8" s="34"/>
      <c r="S8" s="34"/>
      <c r="T8" s="34"/>
      <c r="U8" s="34"/>
      <c r="V8" s="34"/>
      <c r="W8" s="34"/>
      <c r="X8" s="34"/>
      <c r="Y8" s="34"/>
    </row>
    <row r="9" spans="1:70" s="33" customFormat="1" x14ac:dyDescent="0.25">
      <c r="A9" s="350">
        <v>1</v>
      </c>
      <c r="B9" s="348" t="s">
        <v>443</v>
      </c>
      <c r="C9" s="349">
        <f>_xlfn.XLOOKUP("1a",$A$25:$A$75,$E$25:$E$75,"Not found",0)</f>
        <v>100</v>
      </c>
      <c r="D9" s="347">
        <f>_xlfn.XLOOKUP("1b",$A$25:$A$75,$E$25:$E$75,"Not found",0)</f>
        <v>98</v>
      </c>
      <c r="E9" s="268">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50">
        <v>2</v>
      </c>
      <c r="B10" s="348" t="s">
        <v>444</v>
      </c>
      <c r="C10" s="349">
        <f>_xlfn.XLOOKUP(2,$A$25:$A$75,$E$25:$E$75,"Not found",0)</f>
        <v>97</v>
      </c>
      <c r="D10" s="347">
        <f>_xlfn.XLOOKUP("1a",$A$25:$A$75,$E$25:$E$75,"Not found",0)</f>
        <v>100</v>
      </c>
      <c r="E10" s="268">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50">
        <v>3</v>
      </c>
      <c r="B11" s="348" t="s">
        <v>445</v>
      </c>
      <c r="C11" s="349">
        <f>_xlfn.XLOOKUP("3a",$A$25:$A$75,$E$25:$E$75,0,0)+_xlfn.XLOOKUP("3b",$A$25:$A$75,$E$25:$E$75,0,0)</f>
        <v>191</v>
      </c>
      <c r="D11" s="347">
        <f>_xlfn.XLOOKUP("1a",$A$25:$A$75,$E$25:$E$75,"Not found",0)</f>
        <v>100</v>
      </c>
      <c r="E11" s="268">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50">
        <v>4</v>
      </c>
      <c r="B12" s="348" t="s">
        <v>446</v>
      </c>
      <c r="C12" s="349">
        <f>_xlfn.XLOOKUP("3c",$A$25:$A$75,$E$25:$E$75,0,0)+_xlfn.XLOOKUP("3d",$A$25:$A$75,$E$25:$E$75,0,0)</f>
        <v>187</v>
      </c>
      <c r="D12" s="347">
        <f>_xlfn.XLOOKUP("1a",$A$25:$A$75,$E$25:$E$75,"Not found",0)</f>
        <v>100</v>
      </c>
      <c r="E12" s="268">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50">
        <v>5</v>
      </c>
      <c r="B13" s="348" t="s">
        <v>447</v>
      </c>
      <c r="C13" s="349">
        <f>_xlfn.XLOOKUP(4,$A$25:$A$75,$E$25:$E$75,0,0)</f>
        <v>92</v>
      </c>
      <c r="D13" s="349">
        <f>_xlfn.XLOOKUP("3c",$A$25:$A$75,$E$25:$E$75,0,0)+_xlfn.XLOOKUP("3d",$A$25:$A$75,$E$25:$E$75,0,0)</f>
        <v>187</v>
      </c>
      <c r="E13" s="268">
        <f t="shared" si="0"/>
        <v>0.49197860962566847</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50">
        <v>6</v>
      </c>
      <c r="B14" s="348" t="s">
        <v>448</v>
      </c>
      <c r="C14" s="349">
        <f>_xlfn.XLOOKUP("5a",$A$25:$A$75,$E$25:$E$75,0,0)</f>
        <v>90</v>
      </c>
      <c r="D14" s="349">
        <f>_xlfn.XLOOKUP(4,$A$25:$A$75,$E$25:$E$75,0,0)-_xlfn.XLOOKUP("4b",$A$25:$A$75,$E$25:$E$75,0,0)</f>
        <v>1</v>
      </c>
      <c r="E14" s="268">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50">
        <v>7</v>
      </c>
      <c r="B15" s="348" t="s">
        <v>449</v>
      </c>
      <c r="C15" s="349">
        <f>_xlfn.XLOOKUP("5b",$A$25:$A$75,$E$25:$E$75,0,0)</f>
        <v>89</v>
      </c>
      <c r="D15" s="349">
        <f>_xlfn.XLOOKUP(4,$A$25:$A$75,$E$25:$E$75,0,0)-_xlfn.XLOOKUP("4b",$A$25:$A$75,$E$25:$E$75,0,0)</f>
        <v>1</v>
      </c>
      <c r="E15" s="268">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50">
        <v>8</v>
      </c>
      <c r="B16" s="348" t="s">
        <v>451</v>
      </c>
      <c r="C16" s="349">
        <f>_xlfn.XLOOKUP("6a",$A$25:$A$75,$E$25:$E$75,0,0)
+_xlfn.XLOOKUP("6b",$A$25:$A$75,$E$25:$E$75,0,0)
+_xlfn.XLOOKUP("6c",$A$25:$A$75,$E$25:$E$75,0,0)
+_xlfn.XLOOKUP("6d",$A$25:$A$75,$E$25:$E$75,0,0)
+_xlfn.XLOOKUP("6e",$A$25:$A$75,$E$25:$E$75,0,0)</f>
        <v>416</v>
      </c>
      <c r="D16" s="347">
        <f>_xlfn.XLOOKUP("1a",$A$25:$A$75,$E$25:$E$75,"Not found",0)</f>
        <v>100</v>
      </c>
      <c r="E16" s="268">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416</v>
      </c>
      <c r="D17" s="349">
        <f>_xlfn.XLOOKUP("3a",$A$25:$A$75,$E$25:$E$75,0,0)+_xlfn.XLOOKUP("3b",$A$25:$A$75,$E$25:$E$75,0,0)</f>
        <v>191</v>
      </c>
      <c r="E17" s="268">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416</v>
      </c>
      <c r="D18" s="349">
        <f>_xlfn.XLOOKUP("5a",$A$25:$A$75,$E$25:$E$75,0,0)</f>
        <v>90</v>
      </c>
      <c r="E18" s="268">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169</v>
      </c>
      <c r="D19" s="349">
        <f>_xlfn.XLOOKUP("6a",$A$25:$A$75,$E$25:$E$75,0,0)
+_xlfn.XLOOKUP("6b",$A$25:$A$75,$E$25:$E$75,0,0)
+_xlfn.XLOOKUP("6c",$A$25:$A$75,$E$25:$E$75,0,0)
+_xlfn.XLOOKUP("6d",$A$25:$A$75,$E$25:$E$75,0,0)
+_xlfn.XLOOKUP("6e",$A$25:$A$75,$E$25:$E$75,0,0)</f>
        <v>416</v>
      </c>
      <c r="E19" s="268">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81</v>
      </c>
      <c r="D20" s="349">
        <f>_xlfn.XLOOKUP("5a",$A$25:$A$75,$E$25:$E$75,0,0)</f>
        <v>90</v>
      </c>
      <c r="E20" s="268">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58</v>
      </c>
      <c r="D21" s="349">
        <f>_xlfn.XLOOKUP("8b",$A$25:$A$75,$E$25:$E$75,0,0)</f>
        <v>59</v>
      </c>
      <c r="E21" s="268">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283"/>
      <c r="B23" s="284"/>
      <c r="C23" s="285"/>
      <c r="D23" s="274"/>
      <c r="E23" s="275"/>
      <c r="F23" s="273"/>
      <c r="G23" s="274"/>
      <c r="H23" s="274"/>
      <c r="I23" s="274"/>
      <c r="J23" s="275"/>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100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99</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98</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97</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96</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95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94</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93</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92</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91</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90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89</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88</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87</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86</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86</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85</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84</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83</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82</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82</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81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80</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79</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78</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77</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75</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74</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73</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72</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71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70</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69</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68</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67</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66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65</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64</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63</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62</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61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60</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D69" si="2">E68=SUM(F68:J68)</f>
        <v>0</v>
      </c>
      <c r="E68" s="279">
        <v>59</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si="2"/>
        <v>0</v>
      </c>
      <c r="E69" s="279">
        <v>58</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57</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56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55</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54</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53</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3">E75=SUM(F75:J75)</f>
        <v>0</v>
      </c>
      <c r="E75" s="282">
        <v>52</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9CFD4-62BC-4121-9043-341AEF7A79FD}">
  <sheetPr codeName="Sheet23"/>
  <dimension ref="A1:BU101"/>
  <sheetViews>
    <sheetView showGridLines="0" topLeftCell="B47" zoomScale="85" zoomScaleNormal="85" workbookViewId="0">
      <pane xSplit="5" topLeftCell="AC1" activePane="topRight" state="frozen"/>
      <selection activeCell="C1" sqref="C1"/>
      <selection pane="topRight" activeCell="AY51" sqref="AY5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8" width="6.7109375" style="2" hidden="1" customWidth="1"/>
    <col min="39"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25</v>
      </c>
    </row>
    <row r="4" spans="1:71" x14ac:dyDescent="0.25">
      <c r="C4" s="18" t="s">
        <v>176</v>
      </c>
      <c r="D4" s="171" t="s">
        <v>26</v>
      </c>
    </row>
    <row r="5" spans="1:71" x14ac:dyDescent="0.25">
      <c r="C5" s="18" t="s">
        <v>180</v>
      </c>
      <c r="D5" s="171">
        <v>13</v>
      </c>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Halton</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16000</v>
      </c>
      <c r="E12" s="150"/>
      <c r="F12" s="64"/>
      <c r="G12" s="129"/>
      <c r="H12" s="77"/>
      <c r="I12" s="182">
        <v>1</v>
      </c>
      <c r="J12" s="194" t="str">
        <f>$D$4&amp;" - "&amp;I12</f>
        <v>01F - 1</v>
      </c>
      <c r="K12" s="418" t="s">
        <v>315</v>
      </c>
      <c r="L12" s="419"/>
      <c r="M12" s="419"/>
      <c r="N12" s="419"/>
      <c r="O12" s="419"/>
      <c r="P12" s="419"/>
      <c r="Q12" s="419"/>
      <c r="R12" s="419"/>
      <c r="S12" s="419"/>
      <c r="T12" s="419"/>
      <c r="U12" s="419"/>
      <c r="V12" s="419"/>
      <c r="W12" s="419"/>
      <c r="X12" s="419"/>
      <c r="Y12" s="419"/>
      <c r="Z12" s="419"/>
      <c r="AA12" s="419"/>
      <c r="AB12" s="419"/>
      <c r="AC12" s="419"/>
      <c r="AD12" s="419"/>
      <c r="AE12" s="419"/>
      <c r="AF12" s="419"/>
      <c r="AG12" s="419"/>
      <c r="AH12" s="419"/>
      <c r="AI12" s="419"/>
      <c r="AJ12" s="419"/>
      <c r="AK12" s="419"/>
      <c r="AL12" s="419"/>
      <c r="AM12" s="419"/>
      <c r="AN12" s="420"/>
      <c r="AO12" s="418" t="s">
        <v>316</v>
      </c>
      <c r="AP12" s="419"/>
      <c r="AQ12" s="419"/>
      <c r="AR12" s="419"/>
      <c r="AS12" s="419"/>
      <c r="AT12" s="420"/>
      <c r="AU12" s="410" t="s">
        <v>317</v>
      </c>
      <c r="AV12" s="411"/>
      <c r="AW12" s="400" t="s">
        <v>242</v>
      </c>
      <c r="AX12" s="401"/>
      <c r="AY12" s="410">
        <v>44700</v>
      </c>
      <c r="AZ12" s="411"/>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4628</v>
      </c>
      <c r="E13" s="146">
        <f>Eligible</f>
        <v>16000</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3956</v>
      </c>
      <c r="E14" s="26">
        <f>Eligible</f>
        <v>16000</v>
      </c>
      <c r="F14" s="130">
        <f>IF(E14=0,0,(D14/E14))</f>
        <v>0.24725</v>
      </c>
      <c r="G14" s="130"/>
      <c r="H14" s="34"/>
      <c r="I14" s="182">
        <v>2</v>
      </c>
      <c r="J14" s="194" t="str">
        <f t="shared" ref="J14:J42" si="0">$D$4&amp;" - "&amp;I14</f>
        <v>01F - 2</v>
      </c>
      <c r="K14" s="418" t="s">
        <v>337</v>
      </c>
      <c r="L14" s="419"/>
      <c r="M14" s="419"/>
      <c r="N14" s="419"/>
      <c r="O14" s="419"/>
      <c r="P14" s="419"/>
      <c r="Q14" s="419"/>
      <c r="R14" s="419"/>
      <c r="S14" s="419"/>
      <c r="T14" s="419"/>
      <c r="U14" s="419"/>
      <c r="V14" s="419"/>
      <c r="W14" s="419"/>
      <c r="X14" s="419"/>
      <c r="Y14" s="419"/>
      <c r="Z14" s="419"/>
      <c r="AA14" s="419"/>
      <c r="AB14" s="419"/>
      <c r="AC14" s="419"/>
      <c r="AD14" s="419"/>
      <c r="AE14" s="419"/>
      <c r="AF14" s="419"/>
      <c r="AG14" s="419"/>
      <c r="AH14" s="419"/>
      <c r="AI14" s="419"/>
      <c r="AJ14" s="419"/>
      <c r="AK14" s="419"/>
      <c r="AL14" s="419"/>
      <c r="AM14" s="419"/>
      <c r="AN14" s="420"/>
      <c r="AO14" s="418"/>
      <c r="AP14" s="419"/>
      <c r="AQ14" s="419"/>
      <c r="AR14" s="419"/>
      <c r="AS14" s="419"/>
      <c r="AT14" s="420"/>
      <c r="AU14" s="410" t="s">
        <v>197</v>
      </c>
      <c r="AV14" s="411"/>
      <c r="AW14" s="400" t="s">
        <v>242</v>
      </c>
      <c r="AX14" s="401"/>
      <c r="AY14" s="410">
        <v>44759</v>
      </c>
      <c r="AZ14" s="411"/>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672</v>
      </c>
      <c r="E15" s="26">
        <f>Eligible</f>
        <v>16000</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1418</v>
      </c>
      <c r="E16" s="26">
        <f>Invited</f>
        <v>3956</v>
      </c>
      <c r="F16" s="130">
        <f t="shared" ref="F16:F37" si="1">IF(E16=0,0,(D16/E16))</f>
        <v>0.35844287158746208</v>
      </c>
      <c r="G16" s="80"/>
      <c r="H16" s="34"/>
      <c r="I16" s="182">
        <v>3</v>
      </c>
      <c r="J16" s="194" t="str">
        <f t="shared" si="0"/>
        <v>01F - 3</v>
      </c>
      <c r="K16" s="418"/>
      <c r="L16" s="419"/>
      <c r="M16" s="419"/>
      <c r="N16" s="419"/>
      <c r="O16" s="419"/>
      <c r="P16" s="419"/>
      <c r="Q16" s="419"/>
      <c r="R16" s="419"/>
      <c r="S16" s="419"/>
      <c r="T16" s="419"/>
      <c r="U16" s="419"/>
      <c r="V16" s="419"/>
      <c r="W16" s="419"/>
      <c r="X16" s="419"/>
      <c r="Y16" s="419"/>
      <c r="Z16" s="419"/>
      <c r="AA16" s="419"/>
      <c r="AB16" s="419"/>
      <c r="AC16" s="419"/>
      <c r="AD16" s="419"/>
      <c r="AE16" s="419"/>
      <c r="AF16" s="419"/>
      <c r="AG16" s="419"/>
      <c r="AH16" s="419"/>
      <c r="AI16" s="419"/>
      <c r="AJ16" s="419"/>
      <c r="AK16" s="419"/>
      <c r="AL16" s="419"/>
      <c r="AM16" s="419"/>
      <c r="AN16" s="420"/>
      <c r="AO16" s="418"/>
      <c r="AP16" s="419"/>
      <c r="AQ16" s="419"/>
      <c r="AR16" s="419"/>
      <c r="AS16" s="419"/>
      <c r="AT16" s="420"/>
      <c r="AU16" s="404"/>
      <c r="AV16" s="405"/>
      <c r="AW16" s="400"/>
      <c r="AX16" s="401"/>
      <c r="AY16" s="404"/>
      <c r="AZ16" s="40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649</v>
      </c>
      <c r="E17" s="146">
        <f t="shared" ref="E17:E22" si="2">Accepted</f>
        <v>1418</v>
      </c>
      <c r="F17" s="65">
        <f>IF(E17=0,0,(D17/E17))</f>
        <v>0.45768688293370946</v>
      </c>
      <c r="G17" s="81"/>
      <c r="H17" s="77"/>
      <c r="I17" s="182">
        <v>4</v>
      </c>
      <c r="J17" s="194" t="str">
        <f t="shared" si="0"/>
        <v>01F - 4</v>
      </c>
      <c r="K17" s="418"/>
      <c r="L17" s="419"/>
      <c r="M17" s="419"/>
      <c r="N17" s="419"/>
      <c r="O17" s="419"/>
      <c r="P17" s="419"/>
      <c r="Q17" s="419"/>
      <c r="R17" s="419"/>
      <c r="S17" s="419"/>
      <c r="T17" s="419"/>
      <c r="U17" s="419"/>
      <c r="V17" s="419"/>
      <c r="W17" s="419"/>
      <c r="X17" s="419"/>
      <c r="Y17" s="419"/>
      <c r="Z17" s="419"/>
      <c r="AA17" s="419"/>
      <c r="AB17" s="419"/>
      <c r="AC17" s="419"/>
      <c r="AD17" s="419"/>
      <c r="AE17" s="419"/>
      <c r="AF17" s="419"/>
      <c r="AG17" s="419"/>
      <c r="AH17" s="419"/>
      <c r="AI17" s="419"/>
      <c r="AJ17" s="419"/>
      <c r="AK17" s="419"/>
      <c r="AL17" s="419"/>
      <c r="AM17" s="419"/>
      <c r="AN17" s="420"/>
      <c r="AO17" s="418"/>
      <c r="AP17" s="419"/>
      <c r="AQ17" s="419"/>
      <c r="AR17" s="419"/>
      <c r="AS17" s="419"/>
      <c r="AT17" s="420"/>
      <c r="AU17" s="404"/>
      <c r="AV17" s="405"/>
      <c r="AW17" s="400"/>
      <c r="AX17" s="401"/>
      <c r="AY17" s="404"/>
      <c r="AZ17" s="40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1418</v>
      </c>
      <c r="F18" s="130">
        <f t="shared" si="1"/>
        <v>0</v>
      </c>
      <c r="G18" s="130"/>
      <c r="H18" s="34"/>
      <c r="I18" s="182">
        <v>5</v>
      </c>
      <c r="J18" s="194" t="str">
        <f t="shared" si="0"/>
        <v>01F - 5</v>
      </c>
      <c r="K18" s="418"/>
      <c r="L18" s="419"/>
      <c r="M18" s="419"/>
      <c r="N18" s="419"/>
      <c r="O18" s="419"/>
      <c r="P18" s="419"/>
      <c r="Q18" s="419"/>
      <c r="R18" s="419"/>
      <c r="S18" s="419"/>
      <c r="T18" s="419"/>
      <c r="U18" s="419"/>
      <c r="V18" s="419"/>
      <c r="W18" s="419"/>
      <c r="X18" s="419"/>
      <c r="Y18" s="419"/>
      <c r="Z18" s="419"/>
      <c r="AA18" s="419"/>
      <c r="AB18" s="419"/>
      <c r="AC18" s="419"/>
      <c r="AD18" s="419"/>
      <c r="AE18" s="419"/>
      <c r="AF18" s="419"/>
      <c r="AG18" s="419"/>
      <c r="AH18" s="419"/>
      <c r="AI18" s="419"/>
      <c r="AJ18" s="419"/>
      <c r="AK18" s="419"/>
      <c r="AL18" s="419"/>
      <c r="AM18" s="419"/>
      <c r="AN18" s="420"/>
      <c r="AO18" s="418"/>
      <c r="AP18" s="419"/>
      <c r="AQ18" s="419"/>
      <c r="AR18" s="419"/>
      <c r="AS18" s="419"/>
      <c r="AT18" s="420"/>
      <c r="AU18" s="404"/>
      <c r="AV18" s="405"/>
      <c r="AW18" s="400"/>
      <c r="AX18" s="401"/>
      <c r="AY18" s="404"/>
      <c r="AZ18" s="40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649</v>
      </c>
      <c r="E19" s="26">
        <f t="shared" si="2"/>
        <v>1418</v>
      </c>
      <c r="F19" s="130">
        <f t="shared" si="1"/>
        <v>0.45768688293370946</v>
      </c>
      <c r="G19" s="130"/>
      <c r="H19" s="34"/>
      <c r="I19" s="182">
        <v>6</v>
      </c>
      <c r="J19" s="194" t="str">
        <f t="shared" si="0"/>
        <v>01F - 6</v>
      </c>
      <c r="K19" s="418"/>
      <c r="L19" s="419"/>
      <c r="M19" s="419"/>
      <c r="N19" s="419"/>
      <c r="O19" s="419"/>
      <c r="P19" s="419"/>
      <c r="Q19" s="419"/>
      <c r="R19" s="419"/>
      <c r="S19" s="419"/>
      <c r="T19" s="419"/>
      <c r="U19" s="419"/>
      <c r="V19" s="419"/>
      <c r="W19" s="419"/>
      <c r="X19" s="419"/>
      <c r="Y19" s="419"/>
      <c r="Z19" s="419"/>
      <c r="AA19" s="419"/>
      <c r="AB19" s="419"/>
      <c r="AC19" s="419"/>
      <c r="AD19" s="419"/>
      <c r="AE19" s="419"/>
      <c r="AF19" s="419"/>
      <c r="AG19" s="419"/>
      <c r="AH19" s="419"/>
      <c r="AI19" s="419"/>
      <c r="AJ19" s="419"/>
      <c r="AK19" s="419"/>
      <c r="AL19" s="419"/>
      <c r="AM19" s="419"/>
      <c r="AN19" s="420"/>
      <c r="AO19" s="418"/>
      <c r="AP19" s="419"/>
      <c r="AQ19" s="419"/>
      <c r="AR19" s="419"/>
      <c r="AS19" s="419"/>
      <c r="AT19" s="420"/>
      <c r="AU19" s="404"/>
      <c r="AV19" s="405"/>
      <c r="AW19" s="400"/>
      <c r="AX19" s="401"/>
      <c r="AY19" s="404"/>
      <c r="AZ19" s="40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1418</v>
      </c>
      <c r="F20" s="65">
        <f>IF(E20=0,0,(D20/E20))</f>
        <v>0</v>
      </c>
      <c r="G20" s="130"/>
      <c r="H20" s="77"/>
      <c r="I20" s="182">
        <v>7</v>
      </c>
      <c r="J20" s="194" t="str">
        <f t="shared" si="0"/>
        <v>01F - 7</v>
      </c>
      <c r="K20" s="418"/>
      <c r="L20" s="419"/>
      <c r="M20" s="419"/>
      <c r="N20" s="419"/>
      <c r="O20" s="419"/>
      <c r="P20" s="419"/>
      <c r="Q20" s="419"/>
      <c r="R20" s="419"/>
      <c r="S20" s="419"/>
      <c r="T20" s="419"/>
      <c r="U20" s="419"/>
      <c r="V20" s="419"/>
      <c r="W20" s="419"/>
      <c r="X20" s="419"/>
      <c r="Y20" s="419"/>
      <c r="Z20" s="419"/>
      <c r="AA20" s="419"/>
      <c r="AB20" s="419"/>
      <c r="AC20" s="419"/>
      <c r="AD20" s="419"/>
      <c r="AE20" s="419"/>
      <c r="AF20" s="419"/>
      <c r="AG20" s="419"/>
      <c r="AH20" s="419"/>
      <c r="AI20" s="419"/>
      <c r="AJ20" s="419"/>
      <c r="AK20" s="419"/>
      <c r="AL20" s="419"/>
      <c r="AM20" s="419"/>
      <c r="AN20" s="420"/>
      <c r="AO20" s="418"/>
      <c r="AP20" s="419"/>
      <c r="AQ20" s="419"/>
      <c r="AR20" s="419"/>
      <c r="AS20" s="419"/>
      <c r="AT20" s="420"/>
      <c r="AU20" s="404"/>
      <c r="AV20" s="405"/>
      <c r="AW20" s="400"/>
      <c r="AX20" s="401"/>
      <c r="AY20" s="404"/>
      <c r="AZ20" s="40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1418</v>
      </c>
      <c r="F21" s="130">
        <f t="shared" si="1"/>
        <v>0</v>
      </c>
      <c r="G21" s="130"/>
      <c r="H21" s="34"/>
      <c r="I21" s="182">
        <v>8</v>
      </c>
      <c r="J21" s="194" t="str">
        <f t="shared" si="0"/>
        <v>01F - 8</v>
      </c>
      <c r="K21" s="418"/>
      <c r="L21" s="419"/>
      <c r="M21" s="419"/>
      <c r="N21" s="419"/>
      <c r="O21" s="419"/>
      <c r="P21" s="419"/>
      <c r="Q21" s="419"/>
      <c r="R21" s="419"/>
      <c r="S21" s="419"/>
      <c r="T21" s="419"/>
      <c r="U21" s="419"/>
      <c r="V21" s="419"/>
      <c r="W21" s="419"/>
      <c r="X21" s="419"/>
      <c r="Y21" s="419"/>
      <c r="Z21" s="419"/>
      <c r="AA21" s="419"/>
      <c r="AB21" s="419"/>
      <c r="AC21" s="419"/>
      <c r="AD21" s="419"/>
      <c r="AE21" s="419"/>
      <c r="AF21" s="419"/>
      <c r="AG21" s="419"/>
      <c r="AH21" s="419"/>
      <c r="AI21" s="419"/>
      <c r="AJ21" s="419"/>
      <c r="AK21" s="419"/>
      <c r="AL21" s="419"/>
      <c r="AM21" s="419"/>
      <c r="AN21" s="420"/>
      <c r="AO21" s="418"/>
      <c r="AP21" s="419"/>
      <c r="AQ21" s="419"/>
      <c r="AR21" s="419"/>
      <c r="AS21" s="419"/>
      <c r="AT21" s="420"/>
      <c r="AU21" s="404"/>
      <c r="AV21" s="405"/>
      <c r="AW21" s="400"/>
      <c r="AX21" s="401"/>
      <c r="AY21" s="404"/>
      <c r="AZ21" s="40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1418</v>
      </c>
      <c r="F22" s="130">
        <f t="shared" si="1"/>
        <v>0</v>
      </c>
      <c r="G22" s="130"/>
      <c r="H22" s="34"/>
      <c r="I22" s="182">
        <v>9</v>
      </c>
      <c r="J22" s="194" t="str">
        <f t="shared" si="0"/>
        <v>01F - 9</v>
      </c>
      <c r="K22" s="418"/>
      <c r="L22" s="419"/>
      <c r="M22" s="419"/>
      <c r="N22" s="419"/>
      <c r="O22" s="419"/>
      <c r="P22" s="419"/>
      <c r="Q22" s="419"/>
      <c r="R22" s="419"/>
      <c r="S22" s="419"/>
      <c r="T22" s="419"/>
      <c r="U22" s="419"/>
      <c r="V22" s="419"/>
      <c r="W22" s="419"/>
      <c r="X22" s="419"/>
      <c r="Y22" s="419"/>
      <c r="Z22" s="419"/>
      <c r="AA22" s="419"/>
      <c r="AB22" s="419"/>
      <c r="AC22" s="419"/>
      <c r="AD22" s="419"/>
      <c r="AE22" s="419"/>
      <c r="AF22" s="419"/>
      <c r="AG22" s="419"/>
      <c r="AH22" s="419"/>
      <c r="AI22" s="419"/>
      <c r="AJ22" s="419"/>
      <c r="AK22" s="419"/>
      <c r="AL22" s="419"/>
      <c r="AM22" s="419"/>
      <c r="AN22" s="420"/>
      <c r="AO22" s="418"/>
      <c r="AP22" s="419"/>
      <c r="AQ22" s="419"/>
      <c r="AR22" s="419"/>
      <c r="AS22" s="419"/>
      <c r="AT22" s="420"/>
      <c r="AU22" s="404"/>
      <c r="AV22" s="405"/>
      <c r="AW22" s="400"/>
      <c r="AX22" s="401"/>
      <c r="AY22" s="404"/>
      <c r="AZ22" s="40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493</v>
      </c>
      <c r="E23" s="146">
        <f>D17</f>
        <v>649</v>
      </c>
      <c r="F23" s="65">
        <f t="shared" si="1"/>
        <v>0.75963020030816641</v>
      </c>
      <c r="G23" s="130"/>
      <c r="H23" s="77"/>
      <c r="I23" s="182">
        <v>10</v>
      </c>
      <c r="J23" s="194" t="str">
        <f t="shared" si="0"/>
        <v>01F - 10</v>
      </c>
      <c r="K23" s="418"/>
      <c r="L23" s="419"/>
      <c r="M23" s="419"/>
      <c r="N23" s="419"/>
      <c r="O23" s="419"/>
      <c r="P23" s="419"/>
      <c r="Q23" s="419"/>
      <c r="R23" s="419"/>
      <c r="S23" s="419"/>
      <c r="T23" s="419"/>
      <c r="U23" s="419"/>
      <c r="V23" s="419"/>
      <c r="W23" s="419"/>
      <c r="X23" s="419"/>
      <c r="Y23" s="419"/>
      <c r="Z23" s="419"/>
      <c r="AA23" s="419"/>
      <c r="AB23" s="419"/>
      <c r="AC23" s="419"/>
      <c r="AD23" s="419"/>
      <c r="AE23" s="419"/>
      <c r="AF23" s="419"/>
      <c r="AG23" s="419"/>
      <c r="AH23" s="419"/>
      <c r="AI23" s="419"/>
      <c r="AJ23" s="419"/>
      <c r="AK23" s="419"/>
      <c r="AL23" s="419"/>
      <c r="AM23" s="419"/>
      <c r="AN23" s="420"/>
      <c r="AO23" s="418"/>
      <c r="AP23" s="419"/>
      <c r="AQ23" s="419"/>
      <c r="AR23" s="419"/>
      <c r="AS23" s="419"/>
      <c r="AT23" s="420"/>
      <c r="AU23" s="404"/>
      <c r="AV23" s="405"/>
      <c r="AW23" s="400"/>
      <c r="AX23" s="401"/>
      <c r="AY23" s="404"/>
      <c r="AZ23" s="40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493</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732</v>
      </c>
      <c r="E25" s="146">
        <f>LDCT_scan</f>
        <v>493</v>
      </c>
      <c r="F25" s="65">
        <f>IF(E25=0,0,(D25/E25))</f>
        <v>1.484787018255578</v>
      </c>
      <c r="G25" s="130"/>
      <c r="H25" s="77"/>
      <c r="I25" s="182">
        <v>12</v>
      </c>
      <c r="J25" s="194" t="str">
        <f t="shared" si="0"/>
        <v>01F - 12</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493</v>
      </c>
      <c r="F26" s="130">
        <f t="shared" si="1"/>
        <v>0</v>
      </c>
      <c r="G26" s="91"/>
      <c r="H26" s="34"/>
      <c r="I26" s="182">
        <v>13</v>
      </c>
      <c r="J26" s="194" t="str">
        <f t="shared" si="0"/>
        <v>01F - 13</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50</v>
      </c>
      <c r="E27" s="153"/>
      <c r="F27" s="65"/>
      <c r="G27" s="130"/>
      <c r="H27" s="77"/>
      <c r="I27" s="182">
        <v>14</v>
      </c>
      <c r="J27" s="194" t="str">
        <f t="shared" si="0"/>
        <v>01F - 14</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50</v>
      </c>
      <c r="E28" s="127"/>
      <c r="F28" s="130"/>
      <c r="G28" s="130"/>
      <c r="H28" s="34"/>
      <c r="I28" s="182">
        <v>15</v>
      </c>
      <c r="J28" s="194" t="str">
        <f t="shared" si="0"/>
        <v>01F - 15</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01F - 16</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01F - 17</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782</v>
      </c>
      <c r="E31" s="146"/>
      <c r="F31" s="65"/>
      <c r="G31" s="81"/>
      <c r="H31" s="77"/>
      <c r="I31" s="182">
        <v>18</v>
      </c>
      <c r="J31" s="194" t="str">
        <f t="shared" si="0"/>
        <v>01F - 18</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11</v>
      </c>
      <c r="E32" s="26">
        <f>$D$17</f>
        <v>649</v>
      </c>
      <c r="F32" s="130">
        <f>IF(E32=0,0,(D32/E32))</f>
        <v>1.6949152542372881E-2</v>
      </c>
      <c r="G32" s="130"/>
      <c r="H32" s="34"/>
      <c r="I32" s="182">
        <v>19</v>
      </c>
      <c r="J32" s="194" t="str">
        <f t="shared" si="0"/>
        <v>01F - 19</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14</v>
      </c>
      <c r="E33" s="146">
        <f>$D$17</f>
        <v>649</v>
      </c>
      <c r="F33" s="65">
        <f t="shared" si="1"/>
        <v>2.1571648690292759E-2</v>
      </c>
      <c r="G33" s="130"/>
      <c r="H33" s="77"/>
      <c r="I33" s="182">
        <v>20</v>
      </c>
      <c r="J33" s="194" t="str">
        <f t="shared" si="0"/>
        <v>01F - 20</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6</v>
      </c>
      <c r="E34" s="114">
        <f>$D$33</f>
        <v>14</v>
      </c>
      <c r="F34" s="130">
        <f t="shared" si="1"/>
        <v>0.42857142857142855</v>
      </c>
      <c r="G34" s="115"/>
      <c r="H34" s="116"/>
      <c r="I34" s="182">
        <v>21</v>
      </c>
      <c r="J34" s="194" t="str">
        <f t="shared" si="0"/>
        <v>01F - 21</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5</v>
      </c>
      <c r="E35" s="114">
        <f>$D$33</f>
        <v>14</v>
      </c>
      <c r="F35" s="130">
        <f t="shared" si="1"/>
        <v>0.35714285714285715</v>
      </c>
      <c r="G35" s="115"/>
      <c r="H35" s="116"/>
      <c r="I35" s="182">
        <v>22</v>
      </c>
      <c r="J35" s="194" t="str">
        <f t="shared" si="0"/>
        <v>01F - 22</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1</v>
      </c>
      <c r="E36" s="114">
        <f>$D$33</f>
        <v>14</v>
      </c>
      <c r="F36" s="130">
        <f t="shared" si="1"/>
        <v>7.1428571428571425E-2</v>
      </c>
      <c r="G36" s="115"/>
      <c r="H36" s="116"/>
      <c r="I36" s="182">
        <v>23</v>
      </c>
      <c r="J36" s="194" t="str">
        <f t="shared" si="0"/>
        <v>01F - 23</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14</v>
      </c>
      <c r="F37" s="130">
        <f t="shared" si="1"/>
        <v>0.14285714285714285</v>
      </c>
      <c r="G37" s="115"/>
      <c r="H37" s="116"/>
      <c r="I37" s="182">
        <v>24</v>
      </c>
      <c r="J37" s="194" t="str">
        <f t="shared" si="0"/>
        <v>01F - 24</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01F - 25</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01F - 26</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312</v>
      </c>
      <c r="E40" s="114">
        <f>D17</f>
        <v>649</v>
      </c>
      <c r="F40" s="142">
        <f>IFERROR(D40/E40,0)</f>
        <v>0.48073959938366717</v>
      </c>
      <c r="G40" s="115"/>
      <c r="H40" s="116"/>
      <c r="I40" s="182">
        <v>27</v>
      </c>
      <c r="J40" s="194" t="str">
        <f t="shared" si="0"/>
        <v>01F - 27</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89</v>
      </c>
      <c r="E41" s="114">
        <f>D40</f>
        <v>312</v>
      </c>
      <c r="F41" s="142">
        <f>IF(E41=0,0,D41/E41)</f>
        <v>0.28525641025641024</v>
      </c>
      <c r="G41" s="115"/>
      <c r="H41" s="116"/>
      <c r="I41" s="182">
        <v>28</v>
      </c>
      <c r="J41" s="194" t="str">
        <f t="shared" si="0"/>
        <v>01F - 28</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89</v>
      </c>
      <c r="F42" s="142">
        <f>IF(E42=0,0,D42/E42)</f>
        <v>0</v>
      </c>
      <c r="G42" s="115"/>
      <c r="H42" s="116"/>
      <c r="I42" s="182">
        <v>29</v>
      </c>
      <c r="J42" s="194" t="str">
        <f t="shared" si="0"/>
        <v>01F - 29</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3956</v>
      </c>
      <c r="G51" s="37">
        <f t="shared" ref="G51:G94" si="6">SUM(L51:W51)</f>
        <v>0</v>
      </c>
      <c r="H51" s="38">
        <f>SUM(X51:AI51)</f>
        <v>0</v>
      </c>
      <c r="I51" s="38">
        <f>SUM(AJ51:AU51)</f>
        <v>3956</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v>0</v>
      </c>
      <c r="AN51" s="39">
        <v>0</v>
      </c>
      <c r="AO51" s="39">
        <v>0</v>
      </c>
      <c r="AP51" s="39">
        <v>0</v>
      </c>
      <c r="AQ51" s="39">
        <v>0</v>
      </c>
      <c r="AR51" s="39">
        <v>1803</v>
      </c>
      <c r="AS51" s="39">
        <v>162</v>
      </c>
      <c r="AT51" s="39">
        <v>1991</v>
      </c>
      <c r="AU51" s="39">
        <v>0</v>
      </c>
      <c r="AV51" s="39">
        <v>0</v>
      </c>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672</v>
      </c>
      <c r="G52" s="37">
        <f>SUM(L52:W52)</f>
        <v>0</v>
      </c>
      <c r="H52" s="38">
        <f>SUM(X52:AI52)</f>
        <v>0</v>
      </c>
      <c r="I52" s="38">
        <f>SUM(AJ52:AU52)</f>
        <v>0</v>
      </c>
      <c r="J52" s="38">
        <f>SUM(AV52:BG52)</f>
        <v>672</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388</v>
      </c>
      <c r="AW52" s="39">
        <v>284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16000</v>
      </c>
      <c r="G53" s="37">
        <f t="shared" si="6"/>
        <v>0</v>
      </c>
      <c r="H53" s="38">
        <f t="shared" ref="H53:H94" si="9">SUM(X53:AI53)</f>
        <v>0</v>
      </c>
      <c r="I53" s="38">
        <f t="shared" ref="I53:I94" si="10">SUM(AJ53:AU53)</f>
        <v>16000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v>0</v>
      </c>
      <c r="AN53" s="39">
        <v>0</v>
      </c>
      <c r="AO53" s="39">
        <v>0</v>
      </c>
      <c r="AP53" s="39">
        <v>0</v>
      </c>
      <c r="AQ53" s="39">
        <v>0</v>
      </c>
      <c r="AR53" s="39">
        <v>16000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1418</v>
      </c>
      <c r="G54" s="37">
        <f t="shared" si="6"/>
        <v>0</v>
      </c>
      <c r="H54" s="38">
        <f t="shared" si="9"/>
        <v>0</v>
      </c>
      <c r="I54" s="38">
        <f t="shared" si="10"/>
        <v>1413</v>
      </c>
      <c r="J54" s="38">
        <f t="shared" si="7"/>
        <v>5</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v>0</v>
      </c>
      <c r="AN54" s="39">
        <v>0</v>
      </c>
      <c r="AO54" s="39">
        <v>0</v>
      </c>
      <c r="AP54" s="39">
        <v>0</v>
      </c>
      <c r="AQ54" s="39">
        <v>0</v>
      </c>
      <c r="AR54" s="39">
        <v>277</v>
      </c>
      <c r="AS54" s="39">
        <v>343</v>
      </c>
      <c r="AT54" s="39">
        <v>288</v>
      </c>
      <c r="AU54" s="39">
        <v>505</v>
      </c>
      <c r="AV54" s="39">
        <v>5</v>
      </c>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649</v>
      </c>
      <c r="G56" s="37">
        <f t="shared" si="6"/>
        <v>0</v>
      </c>
      <c r="H56" s="38">
        <f t="shared" si="9"/>
        <v>0</v>
      </c>
      <c r="I56" s="38">
        <f t="shared" si="10"/>
        <v>644</v>
      </c>
      <c r="J56" s="38">
        <f t="shared" si="7"/>
        <v>5</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v>0</v>
      </c>
      <c r="AN56" s="39">
        <v>0</v>
      </c>
      <c r="AO56" s="39">
        <v>0</v>
      </c>
      <c r="AP56" s="39">
        <v>0</v>
      </c>
      <c r="AQ56" s="39">
        <v>0</v>
      </c>
      <c r="AR56" s="39">
        <v>110</v>
      </c>
      <c r="AS56" s="39">
        <v>476</v>
      </c>
      <c r="AT56" s="39">
        <v>6</v>
      </c>
      <c r="AU56" s="39">
        <v>52</v>
      </c>
      <c r="AV56" s="39">
        <v>0</v>
      </c>
      <c r="AW56" s="39">
        <v>4</v>
      </c>
      <c r="AX56" s="39">
        <v>1</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493</v>
      </c>
      <c r="G59" s="37">
        <f t="shared" si="6"/>
        <v>0</v>
      </c>
      <c r="H59" s="38">
        <f t="shared" si="9"/>
        <v>0</v>
      </c>
      <c r="I59" s="38">
        <f t="shared" si="10"/>
        <v>490</v>
      </c>
      <c r="J59" s="38">
        <f t="shared" si="7"/>
        <v>3</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v>0</v>
      </c>
      <c r="AN59" s="39">
        <v>0</v>
      </c>
      <c r="AO59" s="39">
        <v>0</v>
      </c>
      <c r="AP59" s="39">
        <v>0</v>
      </c>
      <c r="AQ59" s="39">
        <v>0</v>
      </c>
      <c r="AR59" s="39">
        <v>101</v>
      </c>
      <c r="AS59" s="39">
        <v>350</v>
      </c>
      <c r="AT59" s="39">
        <v>5</v>
      </c>
      <c r="AU59" s="39">
        <v>34</v>
      </c>
      <c r="AV59" s="39">
        <v>0</v>
      </c>
      <c r="AW59" s="39">
        <v>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732</v>
      </c>
      <c r="G61" s="37">
        <f t="shared" si="6"/>
        <v>0</v>
      </c>
      <c r="H61" s="38">
        <f t="shared" si="9"/>
        <v>0</v>
      </c>
      <c r="I61" s="38">
        <f t="shared" si="10"/>
        <v>453</v>
      </c>
      <c r="J61" s="38">
        <f t="shared" si="7"/>
        <v>279</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v>0</v>
      </c>
      <c r="AN61" s="39">
        <v>0</v>
      </c>
      <c r="AO61" s="39">
        <v>0</v>
      </c>
      <c r="AP61" s="39">
        <v>0</v>
      </c>
      <c r="AQ61" s="39">
        <v>0</v>
      </c>
      <c r="AR61" s="39">
        <v>0</v>
      </c>
      <c r="AS61" s="39">
        <v>344</v>
      </c>
      <c r="AT61" s="39">
        <v>4</v>
      </c>
      <c r="AU61" s="39">
        <v>105</v>
      </c>
      <c r="AV61" s="39">
        <v>242</v>
      </c>
      <c r="AW61" s="39">
        <v>30</v>
      </c>
      <c r="AX61" s="39">
        <v>7</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50</v>
      </c>
      <c r="G64" s="37">
        <f t="shared" si="6"/>
        <v>0</v>
      </c>
      <c r="H64" s="38">
        <f t="shared" si="9"/>
        <v>0</v>
      </c>
      <c r="I64" s="38">
        <f t="shared" si="10"/>
        <v>0</v>
      </c>
      <c r="J64" s="38">
        <f t="shared" si="7"/>
        <v>50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v>0</v>
      </c>
      <c r="AN64" s="39">
        <v>0</v>
      </c>
      <c r="AO64" s="39">
        <v>0</v>
      </c>
      <c r="AP64" s="39">
        <v>0</v>
      </c>
      <c r="AQ64" s="39">
        <v>0</v>
      </c>
      <c r="AR64" s="39">
        <v>0</v>
      </c>
      <c r="AS64" s="39">
        <v>0</v>
      </c>
      <c r="AT64" s="39">
        <v>0</v>
      </c>
      <c r="AU64" s="39">
        <v>0</v>
      </c>
      <c r="AV64" s="39">
        <v>27</v>
      </c>
      <c r="AW64" s="39">
        <v>1</v>
      </c>
      <c r="AX64" s="39">
        <v>22</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v>0</v>
      </c>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6</v>
      </c>
      <c r="G67" s="37">
        <f t="shared" si="6"/>
        <v>0</v>
      </c>
      <c r="H67" s="38">
        <f t="shared" si="9"/>
        <v>0</v>
      </c>
      <c r="I67" s="38">
        <f t="shared" si="10"/>
        <v>2</v>
      </c>
      <c r="J67" s="38">
        <f t="shared" si="7"/>
        <v>4</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v>0</v>
      </c>
      <c r="AN67" s="39">
        <v>0</v>
      </c>
      <c r="AO67" s="39">
        <v>0</v>
      </c>
      <c r="AP67" s="39">
        <v>0</v>
      </c>
      <c r="AQ67" s="39">
        <v>0</v>
      </c>
      <c r="AR67" s="39">
        <v>0</v>
      </c>
      <c r="AS67" s="39">
        <v>0</v>
      </c>
      <c r="AT67" s="39">
        <v>0</v>
      </c>
      <c r="AU67" s="39">
        <v>2</v>
      </c>
      <c r="AV67" s="39">
        <v>1</v>
      </c>
      <c r="AW67" s="39">
        <v>0</v>
      </c>
      <c r="AX67" s="39">
        <v>2</v>
      </c>
      <c r="AY67" s="39">
        <v>1</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5</v>
      </c>
      <c r="G68" s="37">
        <f t="shared" si="6"/>
        <v>0</v>
      </c>
      <c r="H68" s="38">
        <f t="shared" si="9"/>
        <v>0</v>
      </c>
      <c r="I68" s="38">
        <f t="shared" si="10"/>
        <v>3</v>
      </c>
      <c r="J68" s="38">
        <f t="shared" si="7"/>
        <v>2</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v>0</v>
      </c>
      <c r="AN68" s="39">
        <v>0</v>
      </c>
      <c r="AO68" s="39">
        <v>0</v>
      </c>
      <c r="AP68" s="39">
        <v>0</v>
      </c>
      <c r="AQ68" s="39">
        <v>0</v>
      </c>
      <c r="AR68" s="39">
        <v>0</v>
      </c>
      <c r="AS68" s="39">
        <v>0</v>
      </c>
      <c r="AT68" s="39">
        <v>3</v>
      </c>
      <c r="AU68" s="39">
        <v>0</v>
      </c>
      <c r="AV68" s="39">
        <v>0</v>
      </c>
      <c r="AW68" s="39">
        <v>1</v>
      </c>
      <c r="AX68" s="39">
        <v>0</v>
      </c>
      <c r="AY68" s="39">
        <v>1</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1</v>
      </c>
      <c r="G69" s="37">
        <f t="shared" si="6"/>
        <v>0</v>
      </c>
      <c r="H69" s="38">
        <f t="shared" si="9"/>
        <v>0</v>
      </c>
      <c r="I69" s="38">
        <f t="shared" si="10"/>
        <v>1</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v>0</v>
      </c>
      <c r="AN69" s="39">
        <v>0</v>
      </c>
      <c r="AO69" s="39">
        <v>0</v>
      </c>
      <c r="AP69" s="39">
        <v>0</v>
      </c>
      <c r="AQ69" s="39">
        <v>0</v>
      </c>
      <c r="AR69" s="39">
        <v>0</v>
      </c>
      <c r="AS69" s="39">
        <v>0</v>
      </c>
      <c r="AT69" s="39">
        <v>0</v>
      </c>
      <c r="AU69" s="39">
        <v>1</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0</v>
      </c>
      <c r="J70" s="38">
        <f t="shared" si="7"/>
        <v>2</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v>0</v>
      </c>
      <c r="AN70" s="39">
        <v>0</v>
      </c>
      <c r="AO70" s="39">
        <v>0</v>
      </c>
      <c r="AP70" s="39">
        <v>0</v>
      </c>
      <c r="AQ70" s="39">
        <v>0</v>
      </c>
      <c r="AR70" s="39">
        <v>0</v>
      </c>
      <c r="AS70" s="39">
        <v>0</v>
      </c>
      <c r="AT70" s="39">
        <v>0</v>
      </c>
      <c r="AU70" s="39">
        <v>0</v>
      </c>
      <c r="AV70" s="39">
        <v>0</v>
      </c>
      <c r="AW70" s="39">
        <v>1</v>
      </c>
      <c r="AX70" s="39">
        <v>0</v>
      </c>
      <c r="AY70" s="39">
        <v>1</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v>0</v>
      </c>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v>0</v>
      </c>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v>0</v>
      </c>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v>0</v>
      </c>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v>0</v>
      </c>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v>0</v>
      </c>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v>0</v>
      </c>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v>0</v>
      </c>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v>0</v>
      </c>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v>0</v>
      </c>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v>0</v>
      </c>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v>0</v>
      </c>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v>0</v>
      </c>
      <c r="AN91" s="39">
        <v>0</v>
      </c>
      <c r="AO91" s="39">
        <v>0</v>
      </c>
      <c r="AP91" s="39">
        <v>0</v>
      </c>
      <c r="AQ91" s="39">
        <v>0</v>
      </c>
      <c r="AR91" s="39">
        <v>0</v>
      </c>
      <c r="AS91" s="39">
        <v>0</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89</v>
      </c>
      <c r="G92" s="37">
        <f t="shared" si="6"/>
        <v>0</v>
      </c>
      <c r="H92" s="38">
        <f t="shared" si="9"/>
        <v>0</v>
      </c>
      <c r="I92" s="38">
        <f t="shared" si="10"/>
        <v>67</v>
      </c>
      <c r="J92" s="38">
        <f t="shared" si="7"/>
        <v>22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v>0</v>
      </c>
      <c r="AN92" s="39">
        <v>0</v>
      </c>
      <c r="AO92" s="39">
        <v>0</v>
      </c>
      <c r="AP92" s="39">
        <v>0</v>
      </c>
      <c r="AQ92" s="39">
        <v>0</v>
      </c>
      <c r="AR92" s="39">
        <v>0</v>
      </c>
      <c r="AS92" s="39">
        <v>30</v>
      </c>
      <c r="AT92" s="39">
        <v>2</v>
      </c>
      <c r="AU92" s="39">
        <v>35</v>
      </c>
      <c r="AV92" s="39">
        <v>19</v>
      </c>
      <c r="AW92" s="39">
        <v>3</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312</v>
      </c>
      <c r="G93" s="37">
        <f t="shared" si="6"/>
        <v>0</v>
      </c>
      <c r="H93" s="38">
        <f t="shared" si="9"/>
        <v>0</v>
      </c>
      <c r="I93" s="38">
        <f t="shared" si="10"/>
        <v>308</v>
      </c>
      <c r="J93" s="38">
        <f t="shared" si="7"/>
        <v>4</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v>0</v>
      </c>
      <c r="AN93" s="39">
        <v>0</v>
      </c>
      <c r="AO93" s="39">
        <v>0</v>
      </c>
      <c r="AP93" s="39">
        <v>0</v>
      </c>
      <c r="AQ93" s="39">
        <v>0</v>
      </c>
      <c r="AR93" s="39">
        <v>13</v>
      </c>
      <c r="AS93" s="39">
        <v>115</v>
      </c>
      <c r="AT93" s="39">
        <v>0</v>
      </c>
      <c r="AU93" s="39">
        <v>180</v>
      </c>
      <c r="AV93" s="39">
        <v>4</v>
      </c>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v>0</v>
      </c>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11</v>
      </c>
      <c r="G99" s="37">
        <f>SUM(L99:W99)</f>
        <v>0</v>
      </c>
      <c r="H99" s="38">
        <f>SUM(X99:AI99)</f>
        <v>0</v>
      </c>
      <c r="I99" s="38">
        <f>SUM(AJ99:AU99)</f>
        <v>3</v>
      </c>
      <c r="J99" s="38">
        <f>SUM(AV99:BG99)</f>
        <v>8</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v>0</v>
      </c>
      <c r="AN99" s="37">
        <v>0</v>
      </c>
      <c r="AO99" s="37">
        <v>0</v>
      </c>
      <c r="AP99" s="37">
        <v>0</v>
      </c>
      <c r="AQ99" s="37">
        <v>0</v>
      </c>
      <c r="AR99" s="37">
        <v>0</v>
      </c>
      <c r="AS99" s="37">
        <v>2</v>
      </c>
      <c r="AT99" s="37">
        <v>1</v>
      </c>
      <c r="AU99" s="37">
        <v>0</v>
      </c>
      <c r="AV99" s="37">
        <v>5</v>
      </c>
      <c r="AW99" s="37">
        <v>0</v>
      </c>
      <c r="AX99" s="37">
        <v>3</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4:AN14"/>
    <mergeCell ref="AO14:AT14"/>
    <mergeCell ref="K16:AN16"/>
    <mergeCell ref="AO16:AT16"/>
    <mergeCell ref="K17:AN17"/>
    <mergeCell ref="AO17:AT17"/>
    <mergeCell ref="K11:AN11"/>
    <mergeCell ref="AO11:AT11"/>
    <mergeCell ref="K12:AN12"/>
    <mergeCell ref="AO12:AT12"/>
    <mergeCell ref="K21:AN21"/>
    <mergeCell ref="AO21:AT21"/>
    <mergeCell ref="K22:AN22"/>
    <mergeCell ref="AO22:AT22"/>
    <mergeCell ref="K23:AN23"/>
    <mergeCell ref="AO23:AT23"/>
    <mergeCell ref="K18:AN18"/>
    <mergeCell ref="AO18:AT18"/>
    <mergeCell ref="K19:AN19"/>
    <mergeCell ref="AO19:AT19"/>
    <mergeCell ref="K20:AN20"/>
    <mergeCell ref="AO20:AT20"/>
    <mergeCell ref="K27:AN27"/>
    <mergeCell ref="AO27:AT27"/>
    <mergeCell ref="K28:AN28"/>
    <mergeCell ref="AO28:AT28"/>
    <mergeCell ref="K29:AN29"/>
    <mergeCell ref="AO29:AT29"/>
    <mergeCell ref="K25:AN25"/>
    <mergeCell ref="AO25:AT25"/>
    <mergeCell ref="K26:AN26"/>
    <mergeCell ref="AO26:AT26"/>
    <mergeCell ref="K33:AN33"/>
    <mergeCell ref="AO33:AT33"/>
    <mergeCell ref="K34:AN34"/>
    <mergeCell ref="AO34:AT34"/>
    <mergeCell ref="K35:AN35"/>
    <mergeCell ref="AO35:AT35"/>
    <mergeCell ref="K30:AN30"/>
    <mergeCell ref="AO30:AT30"/>
    <mergeCell ref="K31:AN31"/>
    <mergeCell ref="AO31:AT31"/>
    <mergeCell ref="K32:AN32"/>
    <mergeCell ref="AO32:AT32"/>
    <mergeCell ref="AO40:AT40"/>
    <mergeCell ref="K41:AN41"/>
    <mergeCell ref="AO41:AT41"/>
    <mergeCell ref="K36:AN36"/>
    <mergeCell ref="AO36:AT36"/>
    <mergeCell ref="K37:AN37"/>
    <mergeCell ref="AO37:AT37"/>
    <mergeCell ref="K38:AN38"/>
    <mergeCell ref="AO38:AT38"/>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Y37:AZ37"/>
    <mergeCell ref="AY38:AZ38"/>
    <mergeCell ref="AY39:AZ39"/>
    <mergeCell ref="AY40:AZ40"/>
    <mergeCell ref="AY41:AZ41"/>
    <mergeCell ref="AY32:AZ32"/>
    <mergeCell ref="AY33:AZ33"/>
    <mergeCell ref="AY34:AZ34"/>
    <mergeCell ref="AY35:AZ35"/>
    <mergeCell ref="AY36:AZ36"/>
    <mergeCell ref="AU18:AV18"/>
    <mergeCell ref="AU19:AV19"/>
    <mergeCell ref="AU20:AV20"/>
    <mergeCell ref="AU21:AV21"/>
    <mergeCell ref="AU22:AV22"/>
    <mergeCell ref="AU11:AV11"/>
    <mergeCell ref="AU12:AV12"/>
    <mergeCell ref="AU14:AV14"/>
    <mergeCell ref="AU16:AV16"/>
    <mergeCell ref="AU17:AV17"/>
    <mergeCell ref="AU28:AV28"/>
    <mergeCell ref="AU29:AV29"/>
    <mergeCell ref="AU30:AV30"/>
    <mergeCell ref="AU31:AV31"/>
    <mergeCell ref="AU32:AV32"/>
    <mergeCell ref="AU23:AV23"/>
    <mergeCell ref="AU25:AV25"/>
    <mergeCell ref="AU26:AV26"/>
    <mergeCell ref="AU27:AV27"/>
    <mergeCell ref="AU38:AV38"/>
    <mergeCell ref="AU39:AV39"/>
    <mergeCell ref="AU40:AV40"/>
    <mergeCell ref="AU41:AV41"/>
    <mergeCell ref="AU42:AV42"/>
    <mergeCell ref="AU33:AV33"/>
    <mergeCell ref="AU34:AV34"/>
    <mergeCell ref="AU35:AV35"/>
    <mergeCell ref="AU36:AV36"/>
    <mergeCell ref="AU37:AV37"/>
    <mergeCell ref="AW23:AX23"/>
    <mergeCell ref="AW18:AX18"/>
    <mergeCell ref="AW19:AX19"/>
    <mergeCell ref="AW20:AX20"/>
    <mergeCell ref="AW21:AX21"/>
    <mergeCell ref="AW22:AX22"/>
    <mergeCell ref="AW11:AX11"/>
    <mergeCell ref="AW12:AX12"/>
    <mergeCell ref="AW14:AX14"/>
    <mergeCell ref="AW16:AX16"/>
    <mergeCell ref="AW17:AX17"/>
  </mergeCells>
  <hyperlinks>
    <hyperlink ref="C1" location="Contents!A1" display="Go to contents" xr:uid="{E226C1DB-6CCC-4005-80BD-EB356A210683}"/>
    <hyperlink ref="J8" location="'Data receipt and caveats'!A1" display="Go to data receipt and caveats" xr:uid="{59FDB2DE-8A97-4F6E-88D9-905ED88F115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CEC6-78FE-4934-8705-904826E860B9}">
  <sheetPr codeName="Sheet24"/>
  <dimension ref="A1:BU101"/>
  <sheetViews>
    <sheetView showGridLines="0" topLeftCell="B40" zoomScale="85" zoomScaleNormal="85" workbookViewId="0">
      <pane xSplit="5" topLeftCell="T1" activePane="topRight" state="frozen"/>
      <selection activeCell="C1" sqref="C1"/>
      <selection pane="topRight" activeCell="AA75" sqref="A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9" width="6.7109375" style="2" hidden="1" customWidth="1"/>
    <col min="40"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27</v>
      </c>
    </row>
    <row r="4" spans="1:71" x14ac:dyDescent="0.25">
      <c r="C4" s="18" t="s">
        <v>176</v>
      </c>
      <c r="D4" s="171" t="s">
        <v>28</v>
      </c>
      <c r="E4" s="164"/>
      <c r="F4" s="164"/>
      <c r="G4" s="164"/>
    </row>
    <row r="5" spans="1:71" x14ac:dyDescent="0.25">
      <c r="C5" s="18" t="s">
        <v>180</v>
      </c>
      <c r="D5" s="171">
        <v>14</v>
      </c>
      <c r="E5" s="164"/>
      <c r="F5" s="164"/>
      <c r="G5" s="164"/>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Knowsley</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17686</v>
      </c>
      <c r="E12" s="150"/>
      <c r="F12" s="64"/>
      <c r="G12" s="129"/>
      <c r="H12" s="77"/>
      <c r="I12" s="182">
        <v>1</v>
      </c>
      <c r="J12" s="194" t="str">
        <f>$D$4&amp;" - "&amp;I12</f>
        <v>01J - 1</v>
      </c>
      <c r="K12" s="418" t="s">
        <v>315</v>
      </c>
      <c r="L12" s="419"/>
      <c r="M12" s="419"/>
      <c r="N12" s="419"/>
      <c r="O12" s="419"/>
      <c r="P12" s="419"/>
      <c r="Q12" s="419"/>
      <c r="R12" s="419"/>
      <c r="S12" s="419"/>
      <c r="T12" s="419"/>
      <c r="U12" s="419"/>
      <c r="V12" s="419"/>
      <c r="W12" s="419"/>
      <c r="X12" s="419"/>
      <c r="Y12" s="419"/>
      <c r="Z12" s="419"/>
      <c r="AA12" s="419"/>
      <c r="AB12" s="419"/>
      <c r="AC12" s="419"/>
      <c r="AD12" s="419"/>
      <c r="AE12" s="419"/>
      <c r="AF12" s="419"/>
      <c r="AG12" s="419"/>
      <c r="AH12" s="419"/>
      <c r="AI12" s="419"/>
      <c r="AJ12" s="419"/>
      <c r="AK12" s="419"/>
      <c r="AL12" s="419"/>
      <c r="AM12" s="419"/>
      <c r="AN12" s="420"/>
      <c r="AO12" s="418" t="s">
        <v>316</v>
      </c>
      <c r="AP12" s="419"/>
      <c r="AQ12" s="419"/>
      <c r="AR12" s="419"/>
      <c r="AS12" s="419"/>
      <c r="AT12" s="420"/>
      <c r="AU12" s="410" t="s">
        <v>317</v>
      </c>
      <c r="AV12" s="411"/>
      <c r="AW12" s="400" t="s">
        <v>242</v>
      </c>
      <c r="AX12" s="401"/>
      <c r="AY12" s="410">
        <v>44700</v>
      </c>
      <c r="AZ12" s="411"/>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7334</v>
      </c>
      <c r="E13" s="146">
        <f>Eligible</f>
        <v>17686</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7113</v>
      </c>
      <c r="E14" s="26">
        <f>Eligible</f>
        <v>17686</v>
      </c>
      <c r="F14" s="130">
        <f>IF(E14=0,0,(D14/E14))</f>
        <v>0.40218251724527876</v>
      </c>
      <c r="G14" s="130"/>
      <c r="H14" s="34"/>
      <c r="I14" s="182">
        <v>2</v>
      </c>
      <c r="J14" s="194" t="str">
        <f t="shared" ref="J14:J42" si="0">$D$4&amp;" - "&amp;I14</f>
        <v>01J - 2</v>
      </c>
      <c r="K14" s="418" t="s">
        <v>337</v>
      </c>
      <c r="L14" s="419"/>
      <c r="M14" s="419"/>
      <c r="N14" s="419"/>
      <c r="O14" s="419"/>
      <c r="P14" s="419"/>
      <c r="Q14" s="419"/>
      <c r="R14" s="419"/>
      <c r="S14" s="419"/>
      <c r="T14" s="419"/>
      <c r="U14" s="419"/>
      <c r="V14" s="419"/>
      <c r="W14" s="419"/>
      <c r="X14" s="419"/>
      <c r="Y14" s="419"/>
      <c r="Z14" s="419"/>
      <c r="AA14" s="419"/>
      <c r="AB14" s="419"/>
      <c r="AC14" s="419"/>
      <c r="AD14" s="419"/>
      <c r="AE14" s="419"/>
      <c r="AF14" s="419"/>
      <c r="AG14" s="419"/>
      <c r="AH14" s="419"/>
      <c r="AI14" s="419"/>
      <c r="AJ14" s="419"/>
      <c r="AK14" s="419"/>
      <c r="AL14" s="419"/>
      <c r="AM14" s="419"/>
      <c r="AN14" s="420"/>
      <c r="AO14" s="418"/>
      <c r="AP14" s="419"/>
      <c r="AQ14" s="419"/>
      <c r="AR14" s="419"/>
      <c r="AS14" s="419"/>
      <c r="AT14" s="420"/>
      <c r="AU14" s="410" t="s">
        <v>197</v>
      </c>
      <c r="AV14" s="411"/>
      <c r="AW14" s="400" t="s">
        <v>242</v>
      </c>
      <c r="AX14" s="401"/>
      <c r="AY14" s="410">
        <v>44759</v>
      </c>
      <c r="AZ14" s="411"/>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221</v>
      </c>
      <c r="E15" s="26">
        <f>Eligible</f>
        <v>17686</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2736</v>
      </c>
      <c r="E16" s="26">
        <f>Invited</f>
        <v>7113</v>
      </c>
      <c r="F16" s="130">
        <f t="shared" ref="F16:F37" si="1">IF(E16=0,0,(D16/E16))</f>
        <v>0.38464782792070856</v>
      </c>
      <c r="G16" s="80"/>
      <c r="H16" s="34"/>
      <c r="I16" s="182">
        <v>3</v>
      </c>
      <c r="J16" s="194" t="str">
        <f t="shared" si="0"/>
        <v>01J - 3</v>
      </c>
      <c r="K16" s="418"/>
      <c r="L16" s="419"/>
      <c r="M16" s="419"/>
      <c r="N16" s="419"/>
      <c r="O16" s="419"/>
      <c r="P16" s="419"/>
      <c r="Q16" s="419"/>
      <c r="R16" s="419"/>
      <c r="S16" s="419"/>
      <c r="T16" s="419"/>
      <c r="U16" s="419"/>
      <c r="V16" s="419"/>
      <c r="W16" s="419"/>
      <c r="X16" s="419"/>
      <c r="Y16" s="419"/>
      <c r="Z16" s="419"/>
      <c r="AA16" s="419"/>
      <c r="AB16" s="419"/>
      <c r="AC16" s="419"/>
      <c r="AD16" s="419"/>
      <c r="AE16" s="419"/>
      <c r="AF16" s="419"/>
      <c r="AG16" s="419"/>
      <c r="AH16" s="419"/>
      <c r="AI16" s="419"/>
      <c r="AJ16" s="419"/>
      <c r="AK16" s="419"/>
      <c r="AL16" s="419"/>
      <c r="AM16" s="419"/>
      <c r="AN16" s="420"/>
      <c r="AO16" s="418"/>
      <c r="AP16" s="419"/>
      <c r="AQ16" s="419"/>
      <c r="AR16" s="419"/>
      <c r="AS16" s="419"/>
      <c r="AT16" s="420"/>
      <c r="AU16" s="404"/>
      <c r="AV16" s="405"/>
      <c r="AW16" s="400"/>
      <c r="AX16" s="401"/>
      <c r="AY16" s="404"/>
      <c r="AZ16" s="40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2437</v>
      </c>
      <c r="E17" s="146">
        <f t="shared" ref="E17:E22" si="2">Accepted</f>
        <v>2736</v>
      </c>
      <c r="F17" s="65">
        <f>IF(E17=0,0,(D17/E17))</f>
        <v>0.89071637426900585</v>
      </c>
      <c r="G17" s="81"/>
      <c r="H17" s="77"/>
      <c r="I17" s="182">
        <v>4</v>
      </c>
      <c r="J17" s="194" t="str">
        <f t="shared" si="0"/>
        <v>01J - 4</v>
      </c>
      <c r="K17" s="418"/>
      <c r="L17" s="419"/>
      <c r="M17" s="419"/>
      <c r="N17" s="419"/>
      <c r="O17" s="419"/>
      <c r="P17" s="419"/>
      <c r="Q17" s="419"/>
      <c r="R17" s="419"/>
      <c r="S17" s="419"/>
      <c r="T17" s="419"/>
      <c r="U17" s="419"/>
      <c r="V17" s="419"/>
      <c r="W17" s="419"/>
      <c r="X17" s="419"/>
      <c r="Y17" s="419"/>
      <c r="Z17" s="419"/>
      <c r="AA17" s="419"/>
      <c r="AB17" s="419"/>
      <c r="AC17" s="419"/>
      <c r="AD17" s="419"/>
      <c r="AE17" s="419"/>
      <c r="AF17" s="419"/>
      <c r="AG17" s="419"/>
      <c r="AH17" s="419"/>
      <c r="AI17" s="419"/>
      <c r="AJ17" s="419"/>
      <c r="AK17" s="419"/>
      <c r="AL17" s="419"/>
      <c r="AM17" s="419"/>
      <c r="AN17" s="420"/>
      <c r="AO17" s="418"/>
      <c r="AP17" s="419"/>
      <c r="AQ17" s="419"/>
      <c r="AR17" s="419"/>
      <c r="AS17" s="419"/>
      <c r="AT17" s="420"/>
      <c r="AU17" s="404"/>
      <c r="AV17" s="405"/>
      <c r="AW17" s="400"/>
      <c r="AX17" s="401"/>
      <c r="AY17" s="404"/>
      <c r="AZ17" s="40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2736</v>
      </c>
      <c r="F18" s="130">
        <f t="shared" si="1"/>
        <v>0</v>
      </c>
      <c r="G18" s="130"/>
      <c r="H18" s="34"/>
      <c r="I18" s="182">
        <v>5</v>
      </c>
      <c r="J18" s="194" t="str">
        <f t="shared" si="0"/>
        <v>01J - 5</v>
      </c>
      <c r="K18" s="418"/>
      <c r="L18" s="419"/>
      <c r="M18" s="419"/>
      <c r="N18" s="419"/>
      <c r="O18" s="419"/>
      <c r="P18" s="419"/>
      <c r="Q18" s="419"/>
      <c r="R18" s="419"/>
      <c r="S18" s="419"/>
      <c r="T18" s="419"/>
      <c r="U18" s="419"/>
      <c r="V18" s="419"/>
      <c r="W18" s="419"/>
      <c r="X18" s="419"/>
      <c r="Y18" s="419"/>
      <c r="Z18" s="419"/>
      <c r="AA18" s="419"/>
      <c r="AB18" s="419"/>
      <c r="AC18" s="419"/>
      <c r="AD18" s="419"/>
      <c r="AE18" s="419"/>
      <c r="AF18" s="419"/>
      <c r="AG18" s="419"/>
      <c r="AH18" s="419"/>
      <c r="AI18" s="419"/>
      <c r="AJ18" s="419"/>
      <c r="AK18" s="419"/>
      <c r="AL18" s="419"/>
      <c r="AM18" s="419"/>
      <c r="AN18" s="420"/>
      <c r="AO18" s="418"/>
      <c r="AP18" s="419"/>
      <c r="AQ18" s="419"/>
      <c r="AR18" s="419"/>
      <c r="AS18" s="419"/>
      <c r="AT18" s="420"/>
      <c r="AU18" s="404"/>
      <c r="AV18" s="405"/>
      <c r="AW18" s="400"/>
      <c r="AX18" s="401"/>
      <c r="AY18" s="404"/>
      <c r="AZ18" s="40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2437</v>
      </c>
      <c r="E19" s="26">
        <f t="shared" si="2"/>
        <v>2736</v>
      </c>
      <c r="F19" s="130">
        <f t="shared" si="1"/>
        <v>0.89071637426900585</v>
      </c>
      <c r="G19" s="130"/>
      <c r="H19" s="34"/>
      <c r="I19" s="182">
        <v>6</v>
      </c>
      <c r="J19" s="194" t="str">
        <f t="shared" si="0"/>
        <v>01J - 6</v>
      </c>
      <c r="K19" s="418"/>
      <c r="L19" s="419"/>
      <c r="M19" s="419"/>
      <c r="N19" s="419"/>
      <c r="O19" s="419"/>
      <c r="P19" s="419"/>
      <c r="Q19" s="419"/>
      <c r="R19" s="419"/>
      <c r="S19" s="419"/>
      <c r="T19" s="419"/>
      <c r="U19" s="419"/>
      <c r="V19" s="419"/>
      <c r="W19" s="419"/>
      <c r="X19" s="419"/>
      <c r="Y19" s="419"/>
      <c r="Z19" s="419"/>
      <c r="AA19" s="419"/>
      <c r="AB19" s="419"/>
      <c r="AC19" s="419"/>
      <c r="AD19" s="419"/>
      <c r="AE19" s="419"/>
      <c r="AF19" s="419"/>
      <c r="AG19" s="419"/>
      <c r="AH19" s="419"/>
      <c r="AI19" s="419"/>
      <c r="AJ19" s="419"/>
      <c r="AK19" s="419"/>
      <c r="AL19" s="419"/>
      <c r="AM19" s="419"/>
      <c r="AN19" s="420"/>
      <c r="AO19" s="418"/>
      <c r="AP19" s="419"/>
      <c r="AQ19" s="419"/>
      <c r="AR19" s="419"/>
      <c r="AS19" s="419"/>
      <c r="AT19" s="420"/>
      <c r="AU19" s="404"/>
      <c r="AV19" s="405"/>
      <c r="AW19" s="400"/>
      <c r="AX19" s="401"/>
      <c r="AY19" s="404"/>
      <c r="AZ19" s="40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2736</v>
      </c>
      <c r="F20" s="65">
        <f>IF(E20=0,0,(D20/E20))</f>
        <v>0</v>
      </c>
      <c r="G20" s="130"/>
      <c r="H20" s="77"/>
      <c r="I20" s="182">
        <v>7</v>
      </c>
      <c r="J20" s="194" t="str">
        <f t="shared" si="0"/>
        <v>01J - 7</v>
      </c>
      <c r="K20" s="418"/>
      <c r="L20" s="419"/>
      <c r="M20" s="419"/>
      <c r="N20" s="419"/>
      <c r="O20" s="419"/>
      <c r="P20" s="419"/>
      <c r="Q20" s="419"/>
      <c r="R20" s="419"/>
      <c r="S20" s="419"/>
      <c r="T20" s="419"/>
      <c r="U20" s="419"/>
      <c r="V20" s="419"/>
      <c r="W20" s="419"/>
      <c r="X20" s="419"/>
      <c r="Y20" s="419"/>
      <c r="Z20" s="419"/>
      <c r="AA20" s="419"/>
      <c r="AB20" s="419"/>
      <c r="AC20" s="419"/>
      <c r="AD20" s="419"/>
      <c r="AE20" s="419"/>
      <c r="AF20" s="419"/>
      <c r="AG20" s="419"/>
      <c r="AH20" s="419"/>
      <c r="AI20" s="419"/>
      <c r="AJ20" s="419"/>
      <c r="AK20" s="419"/>
      <c r="AL20" s="419"/>
      <c r="AM20" s="419"/>
      <c r="AN20" s="420"/>
      <c r="AO20" s="418"/>
      <c r="AP20" s="419"/>
      <c r="AQ20" s="419"/>
      <c r="AR20" s="419"/>
      <c r="AS20" s="419"/>
      <c r="AT20" s="420"/>
      <c r="AU20" s="404"/>
      <c r="AV20" s="405"/>
      <c r="AW20" s="400"/>
      <c r="AX20" s="401"/>
      <c r="AY20" s="404"/>
      <c r="AZ20" s="40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2736</v>
      </c>
      <c r="F21" s="130">
        <f t="shared" si="1"/>
        <v>0</v>
      </c>
      <c r="G21" s="130"/>
      <c r="H21" s="34"/>
      <c r="I21" s="182">
        <v>8</v>
      </c>
      <c r="J21" s="194" t="str">
        <f t="shared" si="0"/>
        <v>01J - 8</v>
      </c>
      <c r="K21" s="418"/>
      <c r="L21" s="419"/>
      <c r="M21" s="419"/>
      <c r="N21" s="419"/>
      <c r="O21" s="419"/>
      <c r="P21" s="419"/>
      <c r="Q21" s="419"/>
      <c r="R21" s="419"/>
      <c r="S21" s="419"/>
      <c r="T21" s="419"/>
      <c r="U21" s="419"/>
      <c r="V21" s="419"/>
      <c r="W21" s="419"/>
      <c r="X21" s="419"/>
      <c r="Y21" s="419"/>
      <c r="Z21" s="419"/>
      <c r="AA21" s="419"/>
      <c r="AB21" s="419"/>
      <c r="AC21" s="419"/>
      <c r="AD21" s="419"/>
      <c r="AE21" s="419"/>
      <c r="AF21" s="419"/>
      <c r="AG21" s="419"/>
      <c r="AH21" s="419"/>
      <c r="AI21" s="419"/>
      <c r="AJ21" s="419"/>
      <c r="AK21" s="419"/>
      <c r="AL21" s="419"/>
      <c r="AM21" s="419"/>
      <c r="AN21" s="420"/>
      <c r="AO21" s="418"/>
      <c r="AP21" s="419"/>
      <c r="AQ21" s="419"/>
      <c r="AR21" s="419"/>
      <c r="AS21" s="419"/>
      <c r="AT21" s="420"/>
      <c r="AU21" s="404"/>
      <c r="AV21" s="405"/>
      <c r="AW21" s="400"/>
      <c r="AX21" s="401"/>
      <c r="AY21" s="404"/>
      <c r="AZ21" s="40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2736</v>
      </c>
      <c r="F22" s="130">
        <f t="shared" si="1"/>
        <v>0</v>
      </c>
      <c r="G22" s="130"/>
      <c r="H22" s="34"/>
      <c r="I22" s="182">
        <v>9</v>
      </c>
      <c r="J22" s="194" t="str">
        <f t="shared" si="0"/>
        <v>01J - 9</v>
      </c>
      <c r="K22" s="418"/>
      <c r="L22" s="419"/>
      <c r="M22" s="419"/>
      <c r="N22" s="419"/>
      <c r="O22" s="419"/>
      <c r="P22" s="419"/>
      <c r="Q22" s="419"/>
      <c r="R22" s="419"/>
      <c r="S22" s="419"/>
      <c r="T22" s="419"/>
      <c r="U22" s="419"/>
      <c r="V22" s="419"/>
      <c r="W22" s="419"/>
      <c r="X22" s="419"/>
      <c r="Y22" s="419"/>
      <c r="Z22" s="419"/>
      <c r="AA22" s="419"/>
      <c r="AB22" s="419"/>
      <c r="AC22" s="419"/>
      <c r="AD22" s="419"/>
      <c r="AE22" s="419"/>
      <c r="AF22" s="419"/>
      <c r="AG22" s="419"/>
      <c r="AH22" s="419"/>
      <c r="AI22" s="419"/>
      <c r="AJ22" s="419"/>
      <c r="AK22" s="419"/>
      <c r="AL22" s="419"/>
      <c r="AM22" s="419"/>
      <c r="AN22" s="420"/>
      <c r="AO22" s="418"/>
      <c r="AP22" s="419"/>
      <c r="AQ22" s="419"/>
      <c r="AR22" s="419"/>
      <c r="AS22" s="419"/>
      <c r="AT22" s="420"/>
      <c r="AU22" s="404"/>
      <c r="AV22" s="405"/>
      <c r="AW22" s="400"/>
      <c r="AX22" s="401"/>
      <c r="AY22" s="404"/>
      <c r="AZ22" s="40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2015</v>
      </c>
      <c r="E23" s="146">
        <f>D17</f>
        <v>2437</v>
      </c>
      <c r="F23" s="65">
        <f t="shared" si="1"/>
        <v>0.82683627410750926</v>
      </c>
      <c r="G23" s="130"/>
      <c r="H23" s="77"/>
      <c r="I23" s="182">
        <v>10</v>
      </c>
      <c r="J23" s="194" t="str">
        <f t="shared" si="0"/>
        <v>01J - 10</v>
      </c>
      <c r="K23" s="418"/>
      <c r="L23" s="419"/>
      <c r="M23" s="419"/>
      <c r="N23" s="419"/>
      <c r="O23" s="419"/>
      <c r="P23" s="419"/>
      <c r="Q23" s="419"/>
      <c r="R23" s="419"/>
      <c r="S23" s="419"/>
      <c r="T23" s="419"/>
      <c r="U23" s="419"/>
      <c r="V23" s="419"/>
      <c r="W23" s="419"/>
      <c r="X23" s="419"/>
      <c r="Y23" s="419"/>
      <c r="Z23" s="419"/>
      <c r="AA23" s="419"/>
      <c r="AB23" s="419"/>
      <c r="AC23" s="419"/>
      <c r="AD23" s="419"/>
      <c r="AE23" s="419"/>
      <c r="AF23" s="419"/>
      <c r="AG23" s="419"/>
      <c r="AH23" s="419"/>
      <c r="AI23" s="419"/>
      <c r="AJ23" s="419"/>
      <c r="AK23" s="419"/>
      <c r="AL23" s="419"/>
      <c r="AM23" s="419"/>
      <c r="AN23" s="420"/>
      <c r="AO23" s="418"/>
      <c r="AP23" s="419"/>
      <c r="AQ23" s="419"/>
      <c r="AR23" s="419"/>
      <c r="AS23" s="419"/>
      <c r="AT23" s="420"/>
      <c r="AU23" s="404"/>
      <c r="AV23" s="405"/>
      <c r="AW23" s="400"/>
      <c r="AX23" s="401"/>
      <c r="AY23" s="404"/>
      <c r="AZ23" s="40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2015</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1642</v>
      </c>
      <c r="E25" s="146">
        <f>LDCT_scan</f>
        <v>2015</v>
      </c>
      <c r="F25" s="65">
        <f>IF(E25=0,0,(D25/E25))</f>
        <v>0.81488833746898259</v>
      </c>
      <c r="G25" s="130"/>
      <c r="H25" s="77"/>
      <c r="I25" s="182">
        <v>12</v>
      </c>
      <c r="J25" s="194" t="str">
        <f t="shared" si="0"/>
        <v>01J - 12</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2015</v>
      </c>
      <c r="F26" s="130">
        <f t="shared" si="1"/>
        <v>0</v>
      </c>
      <c r="G26" s="91"/>
      <c r="H26" s="34"/>
      <c r="I26" s="182">
        <v>13</v>
      </c>
      <c r="J26" s="194" t="str">
        <f t="shared" si="0"/>
        <v>01J - 13</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124</v>
      </c>
      <c r="E27" s="153"/>
      <c r="F27" s="65"/>
      <c r="G27" s="130"/>
      <c r="H27" s="77"/>
      <c r="I27" s="182">
        <v>14</v>
      </c>
      <c r="J27" s="194" t="str">
        <f t="shared" si="0"/>
        <v>01J - 14</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124</v>
      </c>
      <c r="E28" s="127"/>
      <c r="F28" s="130"/>
      <c r="G28" s="130"/>
      <c r="H28" s="34"/>
      <c r="I28" s="182">
        <v>15</v>
      </c>
      <c r="J28" s="194" t="str">
        <f t="shared" si="0"/>
        <v>01J - 15</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01J - 16</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01J - 17</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1766</v>
      </c>
      <c r="E31" s="146"/>
      <c r="F31" s="65"/>
      <c r="G31" s="81"/>
      <c r="H31" s="77"/>
      <c r="I31" s="182">
        <v>18</v>
      </c>
      <c r="J31" s="194" t="str">
        <f t="shared" si="0"/>
        <v>01J - 18</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31</v>
      </c>
      <c r="E32" s="26">
        <f>$D$17</f>
        <v>2437</v>
      </c>
      <c r="F32" s="130">
        <f>IF(E32=0,0,(D32/E32))</f>
        <v>1.2720558063192449E-2</v>
      </c>
      <c r="G32" s="130"/>
      <c r="H32" s="34"/>
      <c r="I32" s="182">
        <v>19</v>
      </c>
      <c r="J32" s="194" t="str">
        <f t="shared" si="0"/>
        <v>01J - 19</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20</v>
      </c>
      <c r="E33" s="146">
        <f>$D$17</f>
        <v>2437</v>
      </c>
      <c r="F33" s="65">
        <f t="shared" si="1"/>
        <v>8.206811653672548E-3</v>
      </c>
      <c r="G33" s="130"/>
      <c r="H33" s="77"/>
      <c r="I33" s="182">
        <v>20</v>
      </c>
      <c r="J33" s="194" t="str">
        <f t="shared" si="0"/>
        <v>01J - 20</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12</v>
      </c>
      <c r="E34" s="114">
        <f>$D$33</f>
        <v>20</v>
      </c>
      <c r="F34" s="130">
        <f t="shared" si="1"/>
        <v>0.6</v>
      </c>
      <c r="G34" s="115"/>
      <c r="H34" s="116"/>
      <c r="I34" s="182">
        <v>21</v>
      </c>
      <c r="J34" s="194" t="str">
        <f t="shared" si="0"/>
        <v>01J - 21</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2</v>
      </c>
      <c r="E35" s="114">
        <f>$D$33</f>
        <v>20</v>
      </c>
      <c r="F35" s="130">
        <f t="shared" si="1"/>
        <v>0.1</v>
      </c>
      <c r="G35" s="115"/>
      <c r="H35" s="116"/>
      <c r="I35" s="182">
        <v>22</v>
      </c>
      <c r="J35" s="194" t="str">
        <f t="shared" si="0"/>
        <v>01J - 22</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4</v>
      </c>
      <c r="E36" s="114">
        <f>$D$33</f>
        <v>20</v>
      </c>
      <c r="F36" s="130">
        <f t="shared" si="1"/>
        <v>0.2</v>
      </c>
      <c r="G36" s="115"/>
      <c r="H36" s="116"/>
      <c r="I36" s="182">
        <v>23</v>
      </c>
      <c r="J36" s="194" t="str">
        <f t="shared" si="0"/>
        <v>01J - 23</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20</v>
      </c>
      <c r="F37" s="130">
        <f t="shared" si="1"/>
        <v>0.1</v>
      </c>
      <c r="G37" s="115"/>
      <c r="H37" s="116"/>
      <c r="I37" s="182">
        <v>24</v>
      </c>
      <c r="J37" s="194" t="str">
        <f t="shared" si="0"/>
        <v>01J - 24</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01J - 25</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01J - 26</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743</v>
      </c>
      <c r="E40" s="114">
        <f>D17</f>
        <v>2437</v>
      </c>
      <c r="F40" s="142">
        <f>IFERROR(D40/E40,0)</f>
        <v>0.30488305293393514</v>
      </c>
      <c r="G40" s="115"/>
      <c r="H40" s="116"/>
      <c r="I40" s="182">
        <v>27</v>
      </c>
      <c r="J40" s="194" t="str">
        <f t="shared" si="0"/>
        <v>01J - 27</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175</v>
      </c>
      <c r="E41" s="114">
        <f>D40</f>
        <v>743</v>
      </c>
      <c r="F41" s="142">
        <f>IF(E41=0,0,D41/E41)</f>
        <v>0.23553162853297444</v>
      </c>
      <c r="G41" s="115"/>
      <c r="H41" s="116"/>
      <c r="I41" s="182">
        <v>28</v>
      </c>
      <c r="J41" s="194" t="str">
        <f t="shared" si="0"/>
        <v>01J - 28</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175</v>
      </c>
      <c r="F42" s="142">
        <f>IF(E42=0,0,D42/E42)</f>
        <v>0</v>
      </c>
      <c r="G42" s="115"/>
      <c r="H42" s="116"/>
      <c r="I42" s="182">
        <v>29</v>
      </c>
      <c r="J42" s="194" t="str">
        <f t="shared" si="0"/>
        <v>01J - 29</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7113</v>
      </c>
      <c r="G51" s="37">
        <f t="shared" ref="G51:G94" si="6">SUM(L51:W51)</f>
        <v>0</v>
      </c>
      <c r="H51" s="38">
        <f>SUM(X51:AI51)</f>
        <v>0</v>
      </c>
      <c r="I51" s="38">
        <f>SUM(AJ51:AU51)</f>
        <v>7108</v>
      </c>
      <c r="J51" s="38">
        <f t="shared" ref="J51:J94" si="7">SUM(AV51:BG51)</f>
        <v>5</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v>0</v>
      </c>
      <c r="AO51" s="39">
        <v>0</v>
      </c>
      <c r="AP51" s="39">
        <v>0</v>
      </c>
      <c r="AQ51" s="39">
        <v>3669</v>
      </c>
      <c r="AR51" s="39">
        <v>1110</v>
      </c>
      <c r="AS51" s="39">
        <v>1936</v>
      </c>
      <c r="AT51" s="39">
        <v>391</v>
      </c>
      <c r="AU51" s="39">
        <v>2</v>
      </c>
      <c r="AV51" s="39">
        <v>0</v>
      </c>
      <c r="AW51" s="39">
        <v>5</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221</v>
      </c>
      <c r="G52" s="37">
        <f>SUM(L52:W52)</f>
        <v>0</v>
      </c>
      <c r="H52" s="38">
        <f>SUM(X52:AI52)</f>
        <v>0</v>
      </c>
      <c r="I52" s="38">
        <f>SUM(AJ52:AU52)</f>
        <v>0</v>
      </c>
      <c r="J52" s="38">
        <f>SUM(AV52:BG52)</f>
        <v>221</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147</v>
      </c>
      <c r="AW52" s="39">
        <v>74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17686</v>
      </c>
      <c r="G53" s="37">
        <f t="shared" si="6"/>
        <v>0</v>
      </c>
      <c r="H53" s="38">
        <f t="shared" ref="H53:H94" si="9">SUM(X53:AI53)</f>
        <v>0</v>
      </c>
      <c r="I53" s="38">
        <f t="shared" ref="I53:I94" si="10">SUM(AJ53:AU53)</f>
        <v>17686</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v>0</v>
      </c>
      <c r="AO53" s="39">
        <v>0</v>
      </c>
      <c r="AP53" s="39">
        <v>0</v>
      </c>
      <c r="AQ53" s="39">
        <v>17686</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2736</v>
      </c>
      <c r="G54" s="37">
        <f t="shared" si="6"/>
        <v>0</v>
      </c>
      <c r="H54" s="38">
        <f t="shared" si="9"/>
        <v>0</v>
      </c>
      <c r="I54" s="38">
        <f t="shared" si="10"/>
        <v>2716</v>
      </c>
      <c r="J54" s="38">
        <f t="shared" si="7"/>
        <v>20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v>0</v>
      </c>
      <c r="AO54" s="39">
        <v>0</v>
      </c>
      <c r="AP54" s="39">
        <v>0</v>
      </c>
      <c r="AQ54" s="39">
        <v>572</v>
      </c>
      <c r="AR54" s="39">
        <v>964</v>
      </c>
      <c r="AS54" s="39">
        <v>909</v>
      </c>
      <c r="AT54" s="39">
        <v>178</v>
      </c>
      <c r="AU54" s="39">
        <v>93</v>
      </c>
      <c r="AV54" s="39">
        <v>8</v>
      </c>
      <c r="AW54" s="39">
        <v>10</v>
      </c>
      <c r="AX54" s="39">
        <v>2</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2437</v>
      </c>
      <c r="G56" s="37">
        <f t="shared" si="6"/>
        <v>0</v>
      </c>
      <c r="H56" s="38">
        <f t="shared" si="9"/>
        <v>0</v>
      </c>
      <c r="I56" s="38">
        <f t="shared" si="10"/>
        <v>2419</v>
      </c>
      <c r="J56" s="38">
        <f t="shared" si="7"/>
        <v>18</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v>0</v>
      </c>
      <c r="AO56" s="39">
        <v>0</v>
      </c>
      <c r="AP56" s="39">
        <v>0</v>
      </c>
      <c r="AQ56" s="39">
        <v>373</v>
      </c>
      <c r="AR56" s="39">
        <v>913</v>
      </c>
      <c r="AS56" s="39">
        <v>871</v>
      </c>
      <c r="AT56" s="39">
        <v>249</v>
      </c>
      <c r="AU56" s="39">
        <v>13</v>
      </c>
      <c r="AV56" s="39">
        <v>0</v>
      </c>
      <c r="AW56" s="39">
        <v>14</v>
      </c>
      <c r="AX56" s="39">
        <v>4</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2015</v>
      </c>
      <c r="G59" s="37">
        <f t="shared" si="6"/>
        <v>0</v>
      </c>
      <c r="H59" s="38">
        <f t="shared" si="9"/>
        <v>0</v>
      </c>
      <c r="I59" s="38">
        <f t="shared" si="10"/>
        <v>2003</v>
      </c>
      <c r="J59" s="38">
        <f t="shared" si="7"/>
        <v>12</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v>0</v>
      </c>
      <c r="AO59" s="39">
        <v>0</v>
      </c>
      <c r="AP59" s="39">
        <v>0</v>
      </c>
      <c r="AQ59" s="39">
        <v>304</v>
      </c>
      <c r="AR59" s="39">
        <v>767</v>
      </c>
      <c r="AS59" s="39">
        <v>720</v>
      </c>
      <c r="AT59" s="39">
        <v>200</v>
      </c>
      <c r="AU59" s="39">
        <v>12</v>
      </c>
      <c r="AV59" s="39">
        <v>0</v>
      </c>
      <c r="AW59" s="39">
        <v>12</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1642</v>
      </c>
      <c r="G61" s="37">
        <f t="shared" si="6"/>
        <v>0</v>
      </c>
      <c r="H61" s="38">
        <f t="shared" si="9"/>
        <v>0</v>
      </c>
      <c r="I61" s="38">
        <f t="shared" si="10"/>
        <v>1467</v>
      </c>
      <c r="J61" s="38">
        <f t="shared" si="7"/>
        <v>175</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v>0</v>
      </c>
      <c r="AO61" s="39">
        <v>0</v>
      </c>
      <c r="AP61" s="39">
        <v>0</v>
      </c>
      <c r="AQ61" s="39">
        <v>2</v>
      </c>
      <c r="AR61" s="39">
        <v>519</v>
      </c>
      <c r="AS61" s="39">
        <v>379</v>
      </c>
      <c r="AT61" s="39">
        <v>462</v>
      </c>
      <c r="AU61" s="39">
        <v>105</v>
      </c>
      <c r="AV61" s="39">
        <v>111</v>
      </c>
      <c r="AW61" s="39">
        <v>29</v>
      </c>
      <c r="AX61" s="39">
        <v>35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124</v>
      </c>
      <c r="G64" s="37">
        <f t="shared" si="6"/>
        <v>0</v>
      </c>
      <c r="H64" s="38">
        <f t="shared" si="9"/>
        <v>0</v>
      </c>
      <c r="I64" s="38">
        <f t="shared" si="10"/>
        <v>0</v>
      </c>
      <c r="J64" s="38">
        <f t="shared" si="7"/>
        <v>124</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v>0</v>
      </c>
      <c r="AO64" s="39">
        <v>0</v>
      </c>
      <c r="AP64" s="39">
        <v>0</v>
      </c>
      <c r="AQ64" s="39">
        <v>0</v>
      </c>
      <c r="AR64" s="39">
        <v>0</v>
      </c>
      <c r="AS64" s="39">
        <v>0</v>
      </c>
      <c r="AT64" s="39">
        <v>0</v>
      </c>
      <c r="AU64" s="39">
        <v>0</v>
      </c>
      <c r="AV64" s="39">
        <v>45</v>
      </c>
      <c r="AW64" s="39">
        <v>62</v>
      </c>
      <c r="AX64" s="39">
        <v>17</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12</v>
      </c>
      <c r="G67" s="37">
        <f t="shared" si="6"/>
        <v>0</v>
      </c>
      <c r="H67" s="38">
        <f t="shared" si="9"/>
        <v>0</v>
      </c>
      <c r="I67" s="38">
        <f t="shared" si="10"/>
        <v>7</v>
      </c>
      <c r="J67" s="38">
        <f t="shared" si="7"/>
        <v>5</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v>0</v>
      </c>
      <c r="AO67" s="39">
        <v>0</v>
      </c>
      <c r="AP67" s="39">
        <v>0</v>
      </c>
      <c r="AQ67" s="39">
        <v>0</v>
      </c>
      <c r="AR67" s="39">
        <v>0</v>
      </c>
      <c r="AS67" s="39">
        <v>1</v>
      </c>
      <c r="AT67" s="39">
        <v>3</v>
      </c>
      <c r="AU67" s="39">
        <v>3</v>
      </c>
      <c r="AV67" s="39">
        <v>0</v>
      </c>
      <c r="AW67" s="39">
        <v>3</v>
      </c>
      <c r="AX67" s="39">
        <v>2</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2</v>
      </c>
      <c r="G68" s="37">
        <f t="shared" si="6"/>
        <v>0</v>
      </c>
      <c r="H68" s="38">
        <f t="shared" si="9"/>
        <v>0</v>
      </c>
      <c r="I68" s="38">
        <f t="shared" si="10"/>
        <v>2</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v>0</v>
      </c>
      <c r="AO68" s="39">
        <v>0</v>
      </c>
      <c r="AP68" s="39">
        <v>0</v>
      </c>
      <c r="AQ68" s="39">
        <v>0</v>
      </c>
      <c r="AR68" s="39">
        <v>0</v>
      </c>
      <c r="AS68" s="39">
        <v>1</v>
      </c>
      <c r="AT68" s="39">
        <v>0</v>
      </c>
      <c r="AU68" s="39">
        <v>1</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4</v>
      </c>
      <c r="G69" s="37">
        <f t="shared" si="6"/>
        <v>0</v>
      </c>
      <c r="H69" s="38">
        <f t="shared" si="9"/>
        <v>0</v>
      </c>
      <c r="I69" s="38">
        <f t="shared" si="10"/>
        <v>4</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v>0</v>
      </c>
      <c r="AO69" s="39">
        <v>0</v>
      </c>
      <c r="AP69" s="39">
        <v>0</v>
      </c>
      <c r="AQ69" s="39">
        <v>0</v>
      </c>
      <c r="AR69" s="39">
        <v>0</v>
      </c>
      <c r="AS69" s="39">
        <v>0</v>
      </c>
      <c r="AT69" s="39">
        <v>4</v>
      </c>
      <c r="AU69" s="39">
        <v>0</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1</v>
      </c>
      <c r="J70" s="38">
        <f t="shared" si="7"/>
        <v>1</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v>0</v>
      </c>
      <c r="AO70" s="39">
        <v>0</v>
      </c>
      <c r="AP70" s="39">
        <v>0</v>
      </c>
      <c r="AQ70" s="39">
        <v>0</v>
      </c>
      <c r="AR70" s="39">
        <v>0</v>
      </c>
      <c r="AS70" s="39">
        <v>0</v>
      </c>
      <c r="AT70" s="39">
        <v>0</v>
      </c>
      <c r="AU70" s="39">
        <v>1</v>
      </c>
      <c r="AV70" s="39">
        <v>1</v>
      </c>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v>0</v>
      </c>
      <c r="AO91" s="39">
        <v>0</v>
      </c>
      <c r="AP91" s="39">
        <v>0</v>
      </c>
      <c r="AQ91" s="39">
        <v>0</v>
      </c>
      <c r="AR91" s="39">
        <v>0</v>
      </c>
      <c r="AS91" s="39">
        <v>3</v>
      </c>
      <c r="AT91" s="39">
        <v>0</v>
      </c>
      <c r="AU91" s="39">
        <v>1</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175</v>
      </c>
      <c r="G92" s="37">
        <f t="shared" si="6"/>
        <v>0</v>
      </c>
      <c r="H92" s="38">
        <f t="shared" si="9"/>
        <v>0</v>
      </c>
      <c r="I92" s="38">
        <f t="shared" si="10"/>
        <v>163</v>
      </c>
      <c r="J92" s="38">
        <f t="shared" si="7"/>
        <v>12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v>0</v>
      </c>
      <c r="AO92" s="39">
        <v>0</v>
      </c>
      <c r="AP92" s="39">
        <v>0</v>
      </c>
      <c r="AQ92" s="39">
        <v>4</v>
      </c>
      <c r="AR92" s="39">
        <v>41</v>
      </c>
      <c r="AS92" s="39">
        <v>53</v>
      </c>
      <c r="AT92" s="39">
        <v>49</v>
      </c>
      <c r="AU92" s="39">
        <v>16</v>
      </c>
      <c r="AV92" s="39">
        <v>7</v>
      </c>
      <c r="AW92" s="39">
        <v>5</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743</v>
      </c>
      <c r="G93" s="37">
        <f t="shared" si="6"/>
        <v>0</v>
      </c>
      <c r="H93" s="38">
        <f t="shared" si="9"/>
        <v>0</v>
      </c>
      <c r="I93" s="38">
        <f t="shared" si="10"/>
        <v>732</v>
      </c>
      <c r="J93" s="38">
        <f t="shared" si="7"/>
        <v>11</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v>0</v>
      </c>
      <c r="AO93" s="39">
        <v>0</v>
      </c>
      <c r="AP93" s="39">
        <v>0</v>
      </c>
      <c r="AQ93" s="39">
        <v>85</v>
      </c>
      <c r="AR93" s="39">
        <v>261</v>
      </c>
      <c r="AS93" s="39">
        <v>265</v>
      </c>
      <c r="AT93" s="39">
        <v>84</v>
      </c>
      <c r="AU93" s="39">
        <v>37</v>
      </c>
      <c r="AV93" s="39">
        <v>1</v>
      </c>
      <c r="AW93" s="39">
        <v>7</v>
      </c>
      <c r="AX93" s="39">
        <v>3</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31</v>
      </c>
      <c r="G99" s="37">
        <f>SUM(L99:W99)</f>
        <v>0</v>
      </c>
      <c r="H99" s="38">
        <f>SUM(X99:AI99)</f>
        <v>0</v>
      </c>
      <c r="I99" s="38">
        <f>SUM(AJ99:AU99)</f>
        <v>19</v>
      </c>
      <c r="J99" s="38">
        <f>SUM(AV99:BG99)</f>
        <v>12</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v>0</v>
      </c>
      <c r="AO99" s="37">
        <v>0</v>
      </c>
      <c r="AP99" s="37">
        <v>0</v>
      </c>
      <c r="AQ99" s="37">
        <v>0</v>
      </c>
      <c r="AR99" s="37">
        <v>5</v>
      </c>
      <c r="AS99" s="37">
        <v>7</v>
      </c>
      <c r="AT99" s="37">
        <v>6</v>
      </c>
      <c r="AU99" s="37">
        <v>1</v>
      </c>
      <c r="AV99" s="37">
        <v>2</v>
      </c>
      <c r="AW99" s="37">
        <v>4</v>
      </c>
      <c r="AX99" s="37">
        <v>6</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4:AN14"/>
    <mergeCell ref="AO14:AT14"/>
    <mergeCell ref="K16:AN16"/>
    <mergeCell ref="AO16:AT16"/>
    <mergeCell ref="K17:AN17"/>
    <mergeCell ref="AO17:AT17"/>
    <mergeCell ref="K11:AN11"/>
    <mergeCell ref="AO11:AT11"/>
    <mergeCell ref="K12:AN12"/>
    <mergeCell ref="AO12:AT12"/>
    <mergeCell ref="K21:AN21"/>
    <mergeCell ref="AO21:AT21"/>
    <mergeCell ref="K22:AN22"/>
    <mergeCell ref="AO22:AT22"/>
    <mergeCell ref="K23:AN23"/>
    <mergeCell ref="AO23:AT23"/>
    <mergeCell ref="K18:AN18"/>
    <mergeCell ref="AO18:AT18"/>
    <mergeCell ref="K19:AN19"/>
    <mergeCell ref="AO19:AT19"/>
    <mergeCell ref="K20:AN20"/>
    <mergeCell ref="AO20:AT20"/>
    <mergeCell ref="K27:AN27"/>
    <mergeCell ref="AO27:AT27"/>
    <mergeCell ref="K28:AN28"/>
    <mergeCell ref="AO28:AT28"/>
    <mergeCell ref="K29:AN29"/>
    <mergeCell ref="AO29:AT29"/>
    <mergeCell ref="K25:AN25"/>
    <mergeCell ref="AO25:AT25"/>
    <mergeCell ref="K26:AN26"/>
    <mergeCell ref="AO26:AT26"/>
    <mergeCell ref="K33:AN33"/>
    <mergeCell ref="AO33:AT33"/>
    <mergeCell ref="K34:AN34"/>
    <mergeCell ref="AO34:AT34"/>
    <mergeCell ref="K35:AN35"/>
    <mergeCell ref="AO35:AT35"/>
    <mergeCell ref="K30:AN30"/>
    <mergeCell ref="AO30:AT30"/>
    <mergeCell ref="K31:AN31"/>
    <mergeCell ref="AO31:AT31"/>
    <mergeCell ref="K32:AN32"/>
    <mergeCell ref="AO32:AT32"/>
    <mergeCell ref="AO40:AT40"/>
    <mergeCell ref="K41:AN41"/>
    <mergeCell ref="AO41:AT41"/>
    <mergeCell ref="K36:AN36"/>
    <mergeCell ref="AO36:AT36"/>
    <mergeCell ref="K37:AN37"/>
    <mergeCell ref="AO37:AT37"/>
    <mergeCell ref="K38:AN38"/>
    <mergeCell ref="AO38:AT38"/>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Y37:AZ37"/>
    <mergeCell ref="AY38:AZ38"/>
    <mergeCell ref="AY39:AZ39"/>
    <mergeCell ref="AY40:AZ40"/>
    <mergeCell ref="AY41:AZ41"/>
    <mergeCell ref="AY32:AZ32"/>
    <mergeCell ref="AY33:AZ33"/>
    <mergeCell ref="AY34:AZ34"/>
    <mergeCell ref="AY35:AZ35"/>
    <mergeCell ref="AY36:AZ36"/>
    <mergeCell ref="AU18:AV18"/>
    <mergeCell ref="AU19:AV19"/>
    <mergeCell ref="AU20:AV20"/>
    <mergeCell ref="AU21:AV21"/>
    <mergeCell ref="AU22:AV22"/>
    <mergeCell ref="AU11:AV11"/>
    <mergeCell ref="AU12:AV12"/>
    <mergeCell ref="AU14:AV14"/>
    <mergeCell ref="AU16:AV16"/>
    <mergeCell ref="AU17:AV17"/>
    <mergeCell ref="AU28:AV28"/>
    <mergeCell ref="AU29:AV29"/>
    <mergeCell ref="AU30:AV30"/>
    <mergeCell ref="AU31:AV31"/>
    <mergeCell ref="AU32:AV32"/>
    <mergeCell ref="AU23:AV23"/>
    <mergeCell ref="AU25:AV25"/>
    <mergeCell ref="AU26:AV26"/>
    <mergeCell ref="AU27:AV27"/>
    <mergeCell ref="AU38:AV38"/>
    <mergeCell ref="AU39:AV39"/>
    <mergeCell ref="AU40:AV40"/>
    <mergeCell ref="AU41:AV41"/>
    <mergeCell ref="AU42:AV42"/>
    <mergeCell ref="AU33:AV33"/>
    <mergeCell ref="AU34:AV34"/>
    <mergeCell ref="AU35:AV35"/>
    <mergeCell ref="AU36:AV36"/>
    <mergeCell ref="AU37:AV37"/>
    <mergeCell ref="AW23:AX23"/>
    <mergeCell ref="AW18:AX18"/>
    <mergeCell ref="AW19:AX19"/>
    <mergeCell ref="AW20:AX20"/>
    <mergeCell ref="AW21:AX21"/>
    <mergeCell ref="AW22:AX22"/>
    <mergeCell ref="AW11:AX11"/>
    <mergeCell ref="AW12:AX12"/>
    <mergeCell ref="AW14:AX14"/>
    <mergeCell ref="AW16:AX16"/>
    <mergeCell ref="AW17:AX17"/>
  </mergeCells>
  <hyperlinks>
    <hyperlink ref="C1" location="Contents!A1" display="Go to contents" xr:uid="{2BA0B5AF-D9A6-409F-BF2D-9CD655FBD1D3}"/>
    <hyperlink ref="J8" location="'Data receipt and caveats'!A1" display="Go to data receipt and caveats" xr:uid="{EDC7AF7C-30CE-4E28-B8A1-DA8C0F7253D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083D-80F4-42EC-8C5F-7BF22E39D123}">
  <sheetPr codeName="Sheet25"/>
  <dimension ref="A1:BU101"/>
  <sheetViews>
    <sheetView showGridLines="0" topLeftCell="B34" zoomScale="85" zoomScaleNormal="85" workbookViewId="0">
      <pane xSplit="5" topLeftCell="T1" activePane="topRight" state="frozen"/>
      <selection activeCell="C1" sqref="C1"/>
      <selection pane="topRight" activeCell="X62" sqref="X62"/>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7" width="7.85546875" style="2" hidden="1" customWidth="1"/>
    <col min="38" max="40" width="7.85546875" style="2" customWidth="1"/>
    <col min="41"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29</v>
      </c>
    </row>
    <row r="4" spans="1:71" x14ac:dyDescent="0.25">
      <c r="C4" s="18" t="s">
        <v>176</v>
      </c>
      <c r="D4" s="171" t="s">
        <v>30</v>
      </c>
    </row>
    <row r="5" spans="1:71" x14ac:dyDescent="0.25">
      <c r="C5" s="18" t="s">
        <v>180</v>
      </c>
      <c r="D5" s="171">
        <v>15</v>
      </c>
      <c r="H5" s="34"/>
    </row>
    <row r="6" spans="1:71" x14ac:dyDescent="0.25">
      <c r="C6" s="18" t="s">
        <v>177</v>
      </c>
      <c r="D6" s="173" cm="1">
        <f t="array" ref="D6:E6">'National summary'!C5:D5</f>
        <v>44805</v>
      </c>
      <c r="E6" s="31">
        <v>0</v>
      </c>
    </row>
    <row r="7" spans="1:71" x14ac:dyDescent="0.25">
      <c r="B7" s="13"/>
      <c r="C7" s="15" t="s">
        <v>181</v>
      </c>
      <c r="D7" s="171" t="s">
        <v>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Liverpool</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28704</v>
      </c>
      <c r="E12" s="150"/>
      <c r="F12" s="64"/>
      <c r="G12" s="129"/>
      <c r="H12" s="77"/>
      <c r="I12" s="182">
        <v>1</v>
      </c>
      <c r="J12" s="194" t="str">
        <f>$D$4&amp;" - "&amp;I12</f>
        <v>99A - 1</v>
      </c>
      <c r="K12" s="418" t="s">
        <v>214</v>
      </c>
      <c r="L12" s="419"/>
      <c r="M12" s="419"/>
      <c r="N12" s="419"/>
      <c r="O12" s="419"/>
      <c r="P12" s="419"/>
      <c r="Q12" s="419"/>
      <c r="R12" s="419"/>
      <c r="S12" s="419"/>
      <c r="T12" s="419"/>
      <c r="U12" s="419"/>
      <c r="V12" s="419"/>
      <c r="W12" s="419"/>
      <c r="X12" s="419"/>
      <c r="Y12" s="419"/>
      <c r="Z12" s="419"/>
      <c r="AA12" s="419"/>
      <c r="AB12" s="419"/>
      <c r="AC12" s="419"/>
      <c r="AD12" s="419"/>
      <c r="AE12" s="419"/>
      <c r="AF12" s="419"/>
      <c r="AG12" s="419"/>
      <c r="AH12" s="419"/>
      <c r="AI12" s="419"/>
      <c r="AJ12" s="419"/>
      <c r="AK12" s="419"/>
      <c r="AL12" s="419"/>
      <c r="AM12" s="419"/>
      <c r="AN12" s="420"/>
      <c r="AO12" s="418" t="s">
        <v>309</v>
      </c>
      <c r="AP12" s="419"/>
      <c r="AQ12" s="419"/>
      <c r="AR12" s="419"/>
      <c r="AS12" s="419"/>
      <c r="AT12" s="420"/>
      <c r="AU12" s="410" t="s">
        <v>197</v>
      </c>
      <c r="AV12" s="411"/>
      <c r="AW12" s="400" t="s">
        <v>242</v>
      </c>
      <c r="AX12" s="401"/>
      <c r="AY12" s="410">
        <v>44638</v>
      </c>
      <c r="AZ12" s="411"/>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48544</v>
      </c>
      <c r="E13" s="146">
        <f>Eligible</f>
        <v>28704</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36193</v>
      </c>
      <c r="E14" s="26">
        <f>Eligible</f>
        <v>28704</v>
      </c>
      <c r="F14" s="130">
        <f>IF(E14=0,0,(D14/E14))</f>
        <v>1.260904403567447</v>
      </c>
      <c r="G14" s="80"/>
      <c r="H14" s="34"/>
      <c r="I14" s="182">
        <v>2</v>
      </c>
      <c r="J14" s="194" t="str">
        <f t="shared" ref="J14:J42" si="0">$D$4&amp;" - "&amp;I14</f>
        <v>99A - 2</v>
      </c>
      <c r="K14" s="418" t="s">
        <v>215</v>
      </c>
      <c r="L14" s="419"/>
      <c r="M14" s="419"/>
      <c r="N14" s="419"/>
      <c r="O14" s="419"/>
      <c r="P14" s="419"/>
      <c r="Q14" s="419"/>
      <c r="R14" s="419"/>
      <c r="S14" s="419"/>
      <c r="T14" s="419"/>
      <c r="U14" s="419"/>
      <c r="V14" s="419"/>
      <c r="W14" s="419"/>
      <c r="X14" s="419"/>
      <c r="Y14" s="419"/>
      <c r="Z14" s="419"/>
      <c r="AA14" s="419"/>
      <c r="AB14" s="419"/>
      <c r="AC14" s="419"/>
      <c r="AD14" s="419"/>
      <c r="AE14" s="419"/>
      <c r="AF14" s="419"/>
      <c r="AG14" s="419"/>
      <c r="AH14" s="419"/>
      <c r="AI14" s="419"/>
      <c r="AJ14" s="419"/>
      <c r="AK14" s="419"/>
      <c r="AL14" s="419"/>
      <c r="AM14" s="419"/>
      <c r="AN14" s="420"/>
      <c r="AO14" s="418" t="s">
        <v>310</v>
      </c>
      <c r="AP14" s="419"/>
      <c r="AQ14" s="419"/>
      <c r="AR14" s="419"/>
      <c r="AS14" s="419"/>
      <c r="AT14" s="420"/>
      <c r="AU14" s="410" t="s">
        <v>197</v>
      </c>
      <c r="AV14" s="411"/>
      <c r="AW14" s="400" t="s">
        <v>242</v>
      </c>
      <c r="AX14" s="401"/>
      <c r="AY14" s="410">
        <v>44638</v>
      </c>
      <c r="AZ14" s="411"/>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12351</v>
      </c>
      <c r="E15" s="26">
        <f>Eligible</f>
        <v>28704</v>
      </c>
      <c r="F15" s="130"/>
      <c r="G15" s="8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7"/>
      <c r="AV15" s="218"/>
      <c r="AW15" s="219"/>
      <c r="AX15" s="220"/>
      <c r="AY15" s="217"/>
      <c r="AZ15" s="218"/>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15452</v>
      </c>
      <c r="E16" s="26">
        <f>Invited</f>
        <v>36193</v>
      </c>
      <c r="F16" s="130">
        <f t="shared" ref="F16:F37" si="1">IF(E16=0,0,(D16/E16))</f>
        <v>0.42693338490868399</v>
      </c>
      <c r="G16" s="80"/>
      <c r="H16" s="34"/>
      <c r="I16" s="182">
        <v>3</v>
      </c>
      <c r="J16" s="195" t="str">
        <f t="shared" si="0"/>
        <v>99A - 3</v>
      </c>
      <c r="K16" s="428" t="s">
        <v>216</v>
      </c>
      <c r="L16" s="429"/>
      <c r="M16" s="429"/>
      <c r="N16" s="429"/>
      <c r="O16" s="429"/>
      <c r="P16" s="429"/>
      <c r="Q16" s="429"/>
      <c r="R16" s="429"/>
      <c r="S16" s="429"/>
      <c r="T16" s="429"/>
      <c r="U16" s="429"/>
      <c r="V16" s="429"/>
      <c r="W16" s="429"/>
      <c r="X16" s="429"/>
      <c r="Y16" s="429"/>
      <c r="Z16" s="429"/>
      <c r="AA16" s="429"/>
      <c r="AB16" s="429"/>
      <c r="AC16" s="429"/>
      <c r="AD16" s="429"/>
      <c r="AE16" s="429"/>
      <c r="AF16" s="429"/>
      <c r="AG16" s="429"/>
      <c r="AH16" s="429"/>
      <c r="AI16" s="429"/>
      <c r="AJ16" s="429"/>
      <c r="AK16" s="429"/>
      <c r="AL16" s="429"/>
      <c r="AM16" s="429"/>
      <c r="AN16" s="430"/>
      <c r="AO16" s="428" t="s">
        <v>283</v>
      </c>
      <c r="AP16" s="429"/>
      <c r="AQ16" s="429"/>
      <c r="AR16" s="429"/>
      <c r="AS16" s="429"/>
      <c r="AT16" s="430"/>
      <c r="AU16" s="426" t="s">
        <v>197</v>
      </c>
      <c r="AV16" s="427"/>
      <c r="AW16" s="424" t="s">
        <v>218</v>
      </c>
      <c r="AX16" s="425"/>
      <c r="AY16" s="426">
        <v>44614</v>
      </c>
      <c r="AZ16" s="427"/>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11369</v>
      </c>
      <c r="E17" s="146">
        <f t="shared" ref="E17:E22" si="2">Accepted</f>
        <v>15452</v>
      </c>
      <c r="F17" s="65">
        <f>IF(E17=0,0,(D17/E17))</f>
        <v>0.73576236085943569</v>
      </c>
      <c r="G17" s="81"/>
      <c r="H17" s="77"/>
      <c r="I17" s="182">
        <v>4</v>
      </c>
      <c r="J17" s="194" t="str">
        <f t="shared" si="0"/>
        <v>99A - 4</v>
      </c>
      <c r="K17" s="428" t="s">
        <v>293</v>
      </c>
      <c r="L17" s="429"/>
      <c r="M17" s="429"/>
      <c r="N17" s="429"/>
      <c r="O17" s="429"/>
      <c r="P17" s="429"/>
      <c r="Q17" s="429"/>
      <c r="R17" s="429"/>
      <c r="S17" s="429"/>
      <c r="T17" s="429"/>
      <c r="U17" s="429"/>
      <c r="V17" s="429"/>
      <c r="W17" s="429"/>
      <c r="X17" s="429"/>
      <c r="Y17" s="429"/>
      <c r="Z17" s="429"/>
      <c r="AA17" s="429"/>
      <c r="AB17" s="429"/>
      <c r="AC17" s="429"/>
      <c r="AD17" s="429"/>
      <c r="AE17" s="429"/>
      <c r="AF17" s="429"/>
      <c r="AG17" s="429"/>
      <c r="AH17" s="429"/>
      <c r="AI17" s="429"/>
      <c r="AJ17" s="429"/>
      <c r="AK17" s="429"/>
      <c r="AL17" s="429"/>
      <c r="AM17" s="429"/>
      <c r="AN17" s="430"/>
      <c r="AO17" s="428" t="s">
        <v>301</v>
      </c>
      <c r="AP17" s="429"/>
      <c r="AQ17" s="429"/>
      <c r="AR17" s="429"/>
      <c r="AS17" s="429"/>
      <c r="AT17" s="430"/>
      <c r="AU17" s="426" t="s">
        <v>197</v>
      </c>
      <c r="AV17" s="427"/>
      <c r="AW17" s="424" t="s">
        <v>218</v>
      </c>
      <c r="AX17" s="425"/>
      <c r="AY17" s="426">
        <v>44582</v>
      </c>
      <c r="AZ17" s="427"/>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15452</v>
      </c>
      <c r="F18" s="130">
        <f t="shared" si="1"/>
        <v>0</v>
      </c>
      <c r="G18" s="130"/>
      <c r="H18" s="34"/>
      <c r="I18" s="182">
        <v>5</v>
      </c>
      <c r="J18" s="194" t="str">
        <f t="shared" si="0"/>
        <v>99A - 5</v>
      </c>
      <c r="K18" s="418" t="s">
        <v>217</v>
      </c>
      <c r="L18" s="419"/>
      <c r="M18" s="419"/>
      <c r="N18" s="419"/>
      <c r="O18" s="419"/>
      <c r="P18" s="419"/>
      <c r="Q18" s="419"/>
      <c r="R18" s="419"/>
      <c r="S18" s="419"/>
      <c r="T18" s="419"/>
      <c r="U18" s="419"/>
      <c r="V18" s="419"/>
      <c r="W18" s="419"/>
      <c r="X18" s="419"/>
      <c r="Y18" s="419"/>
      <c r="Z18" s="419"/>
      <c r="AA18" s="419"/>
      <c r="AB18" s="419"/>
      <c r="AC18" s="419"/>
      <c r="AD18" s="419"/>
      <c r="AE18" s="419"/>
      <c r="AF18" s="419"/>
      <c r="AG18" s="419"/>
      <c r="AH18" s="419"/>
      <c r="AI18" s="419"/>
      <c r="AJ18" s="419"/>
      <c r="AK18" s="419"/>
      <c r="AL18" s="419"/>
      <c r="AM18" s="419"/>
      <c r="AN18" s="420"/>
      <c r="AO18" s="418" t="s">
        <v>283</v>
      </c>
      <c r="AP18" s="419"/>
      <c r="AQ18" s="419"/>
      <c r="AR18" s="419"/>
      <c r="AS18" s="419"/>
      <c r="AT18" s="420"/>
      <c r="AU18" s="410" t="s">
        <v>197</v>
      </c>
      <c r="AV18" s="411"/>
      <c r="AW18" s="400" t="s">
        <v>242</v>
      </c>
      <c r="AX18" s="401"/>
      <c r="AY18" s="410">
        <v>44638</v>
      </c>
      <c r="AZ18" s="411"/>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11369</v>
      </c>
      <c r="E19" s="26">
        <f t="shared" si="2"/>
        <v>15452</v>
      </c>
      <c r="F19" s="130">
        <f t="shared" si="1"/>
        <v>0.73576236085943569</v>
      </c>
      <c r="G19" s="80"/>
      <c r="H19" s="34"/>
      <c r="I19" s="182">
        <v>6</v>
      </c>
      <c r="J19" s="195" t="str">
        <f t="shared" si="0"/>
        <v>99A - 6</v>
      </c>
      <c r="K19" s="428" t="s">
        <v>295</v>
      </c>
      <c r="L19" s="429"/>
      <c r="M19" s="429"/>
      <c r="N19" s="429"/>
      <c r="O19" s="429"/>
      <c r="P19" s="429"/>
      <c r="Q19" s="429"/>
      <c r="R19" s="429"/>
      <c r="S19" s="429"/>
      <c r="T19" s="429"/>
      <c r="U19" s="429"/>
      <c r="V19" s="429"/>
      <c r="W19" s="429"/>
      <c r="X19" s="429"/>
      <c r="Y19" s="429"/>
      <c r="Z19" s="429"/>
      <c r="AA19" s="429"/>
      <c r="AB19" s="429"/>
      <c r="AC19" s="429"/>
      <c r="AD19" s="429"/>
      <c r="AE19" s="429"/>
      <c r="AF19" s="429"/>
      <c r="AG19" s="429"/>
      <c r="AH19" s="429"/>
      <c r="AI19" s="429"/>
      <c r="AJ19" s="429"/>
      <c r="AK19" s="429"/>
      <c r="AL19" s="429"/>
      <c r="AM19" s="429"/>
      <c r="AN19" s="430"/>
      <c r="AO19" s="428" t="s">
        <v>296</v>
      </c>
      <c r="AP19" s="429"/>
      <c r="AQ19" s="429"/>
      <c r="AR19" s="429"/>
      <c r="AS19" s="429"/>
      <c r="AT19" s="430"/>
      <c r="AU19" s="426" t="s">
        <v>197</v>
      </c>
      <c r="AV19" s="427"/>
      <c r="AW19" s="424" t="s">
        <v>218</v>
      </c>
      <c r="AX19" s="425"/>
      <c r="AY19" s="426">
        <v>44614</v>
      </c>
      <c r="AZ19" s="427"/>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15452</v>
      </c>
      <c r="F20" s="65">
        <f>IF(E20=0,0,(D20/E20))</f>
        <v>0</v>
      </c>
      <c r="G20" s="130"/>
      <c r="H20" s="77"/>
      <c r="I20" s="182">
        <v>7</v>
      </c>
      <c r="J20" s="195" t="str">
        <f t="shared" si="0"/>
        <v>99A - 7</v>
      </c>
      <c r="K20" s="428" t="s">
        <v>299</v>
      </c>
      <c r="L20" s="429"/>
      <c r="M20" s="429"/>
      <c r="N20" s="429"/>
      <c r="O20" s="429"/>
      <c r="P20" s="429"/>
      <c r="Q20" s="429"/>
      <c r="R20" s="429"/>
      <c r="S20" s="429"/>
      <c r="T20" s="429"/>
      <c r="U20" s="429"/>
      <c r="V20" s="429"/>
      <c r="W20" s="429"/>
      <c r="X20" s="429"/>
      <c r="Y20" s="429"/>
      <c r="Z20" s="429"/>
      <c r="AA20" s="429"/>
      <c r="AB20" s="429"/>
      <c r="AC20" s="429"/>
      <c r="AD20" s="429"/>
      <c r="AE20" s="429"/>
      <c r="AF20" s="429"/>
      <c r="AG20" s="429"/>
      <c r="AH20" s="429"/>
      <c r="AI20" s="429"/>
      <c r="AJ20" s="429"/>
      <c r="AK20" s="429"/>
      <c r="AL20" s="429"/>
      <c r="AM20" s="429"/>
      <c r="AN20" s="430"/>
      <c r="AO20" s="428" t="s">
        <v>65</v>
      </c>
      <c r="AP20" s="429"/>
      <c r="AQ20" s="429"/>
      <c r="AR20" s="429"/>
      <c r="AS20" s="429"/>
      <c r="AT20" s="430"/>
      <c r="AU20" s="426" t="s">
        <v>197</v>
      </c>
      <c r="AV20" s="427"/>
      <c r="AW20" s="424" t="s">
        <v>218</v>
      </c>
      <c r="AX20" s="425"/>
      <c r="AY20" s="426">
        <v>44614</v>
      </c>
      <c r="AZ20" s="427"/>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15452</v>
      </c>
      <c r="F21" s="130">
        <f t="shared" si="1"/>
        <v>0</v>
      </c>
      <c r="G21" s="130"/>
      <c r="H21" s="34"/>
      <c r="I21" s="182">
        <v>8</v>
      </c>
      <c r="J21" s="194" t="str">
        <f t="shared" si="0"/>
        <v>99A - 8</v>
      </c>
      <c r="K21" s="428" t="s">
        <v>335</v>
      </c>
      <c r="L21" s="429"/>
      <c r="M21" s="429"/>
      <c r="N21" s="429"/>
      <c r="O21" s="429"/>
      <c r="P21" s="429"/>
      <c r="Q21" s="429"/>
      <c r="R21" s="429"/>
      <c r="S21" s="429"/>
      <c r="T21" s="429"/>
      <c r="U21" s="429"/>
      <c r="V21" s="429"/>
      <c r="W21" s="429"/>
      <c r="X21" s="429"/>
      <c r="Y21" s="429"/>
      <c r="Z21" s="429"/>
      <c r="AA21" s="429"/>
      <c r="AB21" s="429"/>
      <c r="AC21" s="429"/>
      <c r="AD21" s="429"/>
      <c r="AE21" s="429"/>
      <c r="AF21" s="429"/>
      <c r="AG21" s="429"/>
      <c r="AH21" s="429"/>
      <c r="AI21" s="429"/>
      <c r="AJ21" s="429"/>
      <c r="AK21" s="429"/>
      <c r="AL21" s="429"/>
      <c r="AM21" s="429"/>
      <c r="AN21" s="430"/>
      <c r="AO21" s="428"/>
      <c r="AP21" s="429"/>
      <c r="AQ21" s="429"/>
      <c r="AR21" s="429"/>
      <c r="AS21" s="429"/>
      <c r="AT21" s="430"/>
      <c r="AU21" s="426" t="s">
        <v>197</v>
      </c>
      <c r="AV21" s="427"/>
      <c r="AW21" s="424" t="s">
        <v>218</v>
      </c>
      <c r="AX21" s="425"/>
      <c r="AY21" s="426">
        <v>44670</v>
      </c>
      <c r="AZ21" s="427"/>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15452</v>
      </c>
      <c r="F22" s="130">
        <f t="shared" si="1"/>
        <v>0</v>
      </c>
      <c r="G22" s="130"/>
      <c r="H22" s="34"/>
      <c r="I22" s="182">
        <v>9</v>
      </c>
      <c r="J22" s="195" t="str">
        <f t="shared" si="0"/>
        <v>99A - 9</v>
      </c>
      <c r="K22" s="428" t="s">
        <v>315</v>
      </c>
      <c r="L22" s="429"/>
      <c r="M22" s="429"/>
      <c r="N22" s="429"/>
      <c r="O22" s="429"/>
      <c r="P22" s="429"/>
      <c r="Q22" s="429"/>
      <c r="R22" s="429"/>
      <c r="S22" s="429"/>
      <c r="T22" s="429"/>
      <c r="U22" s="429"/>
      <c r="V22" s="429"/>
      <c r="W22" s="429"/>
      <c r="X22" s="429"/>
      <c r="Y22" s="429"/>
      <c r="Z22" s="429"/>
      <c r="AA22" s="429"/>
      <c r="AB22" s="429"/>
      <c r="AC22" s="429"/>
      <c r="AD22" s="429"/>
      <c r="AE22" s="429"/>
      <c r="AF22" s="429"/>
      <c r="AG22" s="429"/>
      <c r="AH22" s="429"/>
      <c r="AI22" s="429"/>
      <c r="AJ22" s="429"/>
      <c r="AK22" s="429"/>
      <c r="AL22" s="429"/>
      <c r="AM22" s="429"/>
      <c r="AN22" s="430"/>
      <c r="AO22" s="428" t="s">
        <v>336</v>
      </c>
      <c r="AP22" s="429"/>
      <c r="AQ22" s="429"/>
      <c r="AR22" s="429"/>
      <c r="AS22" s="429"/>
      <c r="AT22" s="430"/>
      <c r="AU22" s="426" t="s">
        <v>317</v>
      </c>
      <c r="AV22" s="427"/>
      <c r="AW22" s="424" t="s">
        <v>218</v>
      </c>
      <c r="AX22" s="425"/>
      <c r="AY22" s="426">
        <v>44700</v>
      </c>
      <c r="AZ22" s="427"/>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9301</v>
      </c>
      <c r="E23" s="146">
        <f>D17</f>
        <v>11369</v>
      </c>
      <c r="F23" s="65">
        <f t="shared" si="1"/>
        <v>0.81810185592400386</v>
      </c>
      <c r="G23" s="130"/>
      <c r="H23" s="77"/>
      <c r="I23" s="182">
        <v>10</v>
      </c>
      <c r="J23" s="194" t="str">
        <f t="shared" si="0"/>
        <v>99A - 10</v>
      </c>
      <c r="K23" s="418" t="s">
        <v>337</v>
      </c>
      <c r="L23" s="419"/>
      <c r="M23" s="419"/>
      <c r="N23" s="419"/>
      <c r="O23" s="419"/>
      <c r="P23" s="419"/>
      <c r="Q23" s="419"/>
      <c r="R23" s="419"/>
      <c r="S23" s="419"/>
      <c r="T23" s="419"/>
      <c r="U23" s="419"/>
      <c r="V23" s="419"/>
      <c r="W23" s="419"/>
      <c r="X23" s="419"/>
      <c r="Y23" s="419"/>
      <c r="Z23" s="419"/>
      <c r="AA23" s="419"/>
      <c r="AB23" s="419"/>
      <c r="AC23" s="419"/>
      <c r="AD23" s="419"/>
      <c r="AE23" s="419"/>
      <c r="AF23" s="419"/>
      <c r="AG23" s="419"/>
      <c r="AH23" s="419"/>
      <c r="AI23" s="419"/>
      <c r="AJ23" s="419"/>
      <c r="AK23" s="419"/>
      <c r="AL23" s="419"/>
      <c r="AM23" s="419"/>
      <c r="AN23" s="420"/>
      <c r="AO23" s="418"/>
      <c r="AP23" s="419"/>
      <c r="AQ23" s="419"/>
      <c r="AR23" s="419"/>
      <c r="AS23" s="419"/>
      <c r="AT23" s="420"/>
      <c r="AU23" s="410" t="s">
        <v>197</v>
      </c>
      <c r="AV23" s="411"/>
      <c r="AW23" s="400" t="s">
        <v>242</v>
      </c>
      <c r="AX23" s="401"/>
      <c r="AY23" s="410">
        <v>44759</v>
      </c>
      <c r="AZ23" s="411"/>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7</v>
      </c>
      <c r="E24" s="26">
        <f>LDCT_scan</f>
        <v>9301</v>
      </c>
      <c r="F24" s="65">
        <f t="shared" si="1"/>
        <v>7.5260724653263087E-4</v>
      </c>
      <c r="G24" s="130"/>
      <c r="H24" s="77"/>
      <c r="I24" s="182">
        <v>11</v>
      </c>
      <c r="J24" s="194" t="str">
        <f t="shared" si="0"/>
        <v>99A - 11</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8645</v>
      </c>
      <c r="E25" s="146">
        <f>LDCT_scan</f>
        <v>9301</v>
      </c>
      <c r="F25" s="65">
        <f>IF(E25=0,0,(D25/E25))</f>
        <v>0.92946994946779915</v>
      </c>
      <c r="G25" s="130"/>
      <c r="H25" s="77"/>
      <c r="I25" s="182">
        <v>12</v>
      </c>
      <c r="J25" s="194" t="str">
        <f t="shared" si="0"/>
        <v>99A - 12</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9301</v>
      </c>
      <c r="F26" s="130">
        <f t="shared" si="1"/>
        <v>0</v>
      </c>
      <c r="G26" s="91"/>
      <c r="H26" s="34"/>
      <c r="I26" s="182">
        <v>13</v>
      </c>
      <c r="J26" s="194" t="str">
        <f t="shared" si="0"/>
        <v>99A - 13</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431</v>
      </c>
      <c r="E27" s="153"/>
      <c r="F27" s="65"/>
      <c r="G27" s="130"/>
      <c r="H27" s="77"/>
      <c r="I27" s="182">
        <v>14</v>
      </c>
      <c r="J27" s="194" t="str">
        <f t="shared" si="0"/>
        <v>99A - 14</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418</v>
      </c>
      <c r="E28" s="127"/>
      <c r="F28" s="130"/>
      <c r="G28" s="130"/>
      <c r="H28" s="34"/>
      <c r="I28" s="182">
        <v>15</v>
      </c>
      <c r="J28" s="194" t="str">
        <f t="shared" si="0"/>
        <v>99A - 15</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13</v>
      </c>
      <c r="E29" s="127"/>
      <c r="F29" s="130"/>
      <c r="G29" s="130"/>
      <c r="H29" s="34"/>
      <c r="I29" s="182">
        <v>16</v>
      </c>
      <c r="J29" s="194" t="str">
        <f t="shared" si="0"/>
        <v>99A - 16</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99A - 17</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9076</v>
      </c>
      <c r="E31" s="146"/>
      <c r="F31" s="65"/>
      <c r="G31" s="81"/>
      <c r="H31" s="77"/>
      <c r="I31" s="182">
        <v>18</v>
      </c>
      <c r="J31" s="194" t="str">
        <f t="shared" si="0"/>
        <v>99A - 18</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193</v>
      </c>
      <c r="E32" s="26">
        <f>$D$17</f>
        <v>11369</v>
      </c>
      <c r="F32" s="130">
        <f>IF(E32=0,0,(D32/E32))</f>
        <v>1.6975987333978364E-2</v>
      </c>
      <c r="G32" s="130"/>
      <c r="H32" s="34"/>
      <c r="I32" s="182">
        <v>19</v>
      </c>
      <c r="J32" s="194" t="str">
        <f t="shared" si="0"/>
        <v>99A - 19</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45</v>
      </c>
      <c r="E33" s="146">
        <f>$D$17</f>
        <v>11369</v>
      </c>
      <c r="F33" s="65">
        <f t="shared" si="1"/>
        <v>3.9581317618084264E-3</v>
      </c>
      <c r="G33" s="130"/>
      <c r="H33" s="77"/>
      <c r="I33" s="182">
        <v>20</v>
      </c>
      <c r="J33" s="194" t="str">
        <f t="shared" si="0"/>
        <v>99A - 20</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30</v>
      </c>
      <c r="E34" s="114">
        <f>$D$33</f>
        <v>45</v>
      </c>
      <c r="F34" s="130">
        <f t="shared" si="1"/>
        <v>0.66666666666666663</v>
      </c>
      <c r="G34" s="115"/>
      <c r="H34" s="116"/>
      <c r="I34" s="182">
        <v>21</v>
      </c>
      <c r="J34" s="194" t="str">
        <f t="shared" si="0"/>
        <v>99A - 21</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3</v>
      </c>
      <c r="E35" s="114">
        <f>$D$33</f>
        <v>45</v>
      </c>
      <c r="F35" s="130">
        <f t="shared" si="1"/>
        <v>6.6666666666666666E-2</v>
      </c>
      <c r="G35" s="115"/>
      <c r="H35" s="116"/>
      <c r="I35" s="182">
        <v>22</v>
      </c>
      <c r="J35" s="194" t="str">
        <f t="shared" si="0"/>
        <v>99A - 22</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6</v>
      </c>
      <c r="E36" s="114">
        <f>$D$33</f>
        <v>45</v>
      </c>
      <c r="F36" s="130">
        <f t="shared" si="1"/>
        <v>0.13333333333333333</v>
      </c>
      <c r="G36" s="115"/>
      <c r="H36" s="116"/>
      <c r="I36" s="182">
        <v>23</v>
      </c>
      <c r="J36" s="194" t="str">
        <f t="shared" si="0"/>
        <v>99A - 23</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6</v>
      </c>
      <c r="E37" s="114">
        <f>$D$33</f>
        <v>45</v>
      </c>
      <c r="F37" s="130">
        <f t="shared" si="1"/>
        <v>0.13333333333333333</v>
      </c>
      <c r="G37" s="115"/>
      <c r="H37" s="116"/>
      <c r="I37" s="182">
        <v>24</v>
      </c>
      <c r="J37" s="194" t="str">
        <f t="shared" si="0"/>
        <v>99A - 24</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1154</v>
      </c>
      <c r="E38" s="146"/>
      <c r="F38" s="65"/>
      <c r="G38" s="130"/>
      <c r="H38" s="77"/>
      <c r="I38" s="182">
        <v>25</v>
      </c>
      <c r="J38" s="194" t="str">
        <f t="shared" si="0"/>
        <v>99A - 25</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97" t="s">
        <v>201</v>
      </c>
      <c r="D39" s="175"/>
      <c r="E39" s="196"/>
      <c r="F39" s="197"/>
      <c r="G39" s="115"/>
      <c r="H39" s="122"/>
      <c r="I39" s="182">
        <v>26</v>
      </c>
      <c r="J39" s="194" t="str">
        <f t="shared" si="0"/>
        <v>99A - 26</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96" t="s">
        <v>167</v>
      </c>
      <c r="D40" s="176">
        <f>VLOOKUP(B40,$B$51:$F$99,5,FALSE)</f>
        <v>4777</v>
      </c>
      <c r="E40" s="198">
        <f>D17</f>
        <v>11369</v>
      </c>
      <c r="F40" s="199">
        <f>D40/E40</f>
        <v>0.42017767613686341</v>
      </c>
      <c r="G40" s="115"/>
      <c r="H40" s="116"/>
      <c r="I40" s="182">
        <v>27</v>
      </c>
      <c r="J40" s="194" t="str">
        <f t="shared" si="0"/>
        <v>99A - 27</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96" t="s">
        <v>165</v>
      </c>
      <c r="D41" s="176">
        <f>VLOOKUP(B41,$B$51:$F$99,5,FALSE)</f>
        <v>1006</v>
      </c>
      <c r="E41" s="198">
        <f>D40</f>
        <v>4777</v>
      </c>
      <c r="F41" s="199">
        <f>IF(E41=0,0,D41/E41)</f>
        <v>0.21059242202218967</v>
      </c>
      <c r="G41" s="115"/>
      <c r="H41" s="116"/>
      <c r="I41" s="182">
        <v>28</v>
      </c>
      <c r="J41" s="194" t="str">
        <f t="shared" si="0"/>
        <v>99A - 28</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96" t="s">
        <v>168</v>
      </c>
      <c r="D42" s="176">
        <f>VLOOKUP(B42,$B$51:$F$99,5,FALSE)</f>
        <v>0</v>
      </c>
      <c r="E42" s="198">
        <f>D41</f>
        <v>1006</v>
      </c>
      <c r="F42" s="199">
        <f>IF(E42=0,0,D42/E42)</f>
        <v>0</v>
      </c>
      <c r="G42" s="115"/>
      <c r="H42" s="116"/>
      <c r="I42" s="182">
        <v>29</v>
      </c>
      <c r="J42" s="194" t="str">
        <f t="shared" si="0"/>
        <v>99A - 29</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36193</v>
      </c>
      <c r="G51" s="37">
        <f t="shared" ref="G51:G94" si="6">SUM(L51:W51)</f>
        <v>51</v>
      </c>
      <c r="H51" s="38">
        <f>SUM(X51:AI51)</f>
        <v>0</v>
      </c>
      <c r="I51" s="38">
        <f>SUM(AJ51:AU51)</f>
        <v>27496</v>
      </c>
      <c r="J51" s="38">
        <f t="shared" ref="J51:J94" si="7">SUM(AV51:BG51)</f>
        <v>8646</v>
      </c>
      <c r="K51" s="38">
        <f t="shared" ref="K51:K94" si="8">SUM(BH51:BS51)</f>
        <v>0</v>
      </c>
      <c r="L51" s="39"/>
      <c r="M51" s="39"/>
      <c r="N51" s="39"/>
      <c r="O51" s="39"/>
      <c r="P51" s="39"/>
      <c r="Q51" s="39"/>
      <c r="R51" s="39">
        <v>25</v>
      </c>
      <c r="S51" s="39">
        <v>26</v>
      </c>
      <c r="T51" s="39"/>
      <c r="U51" s="39">
        <v>0</v>
      </c>
      <c r="V51" s="39"/>
      <c r="W51" s="39"/>
      <c r="X51" s="39"/>
      <c r="Y51" s="39"/>
      <c r="Z51" s="39"/>
      <c r="AA51" s="39"/>
      <c r="AB51" s="39"/>
      <c r="AC51" s="39"/>
      <c r="AD51" s="39"/>
      <c r="AE51" s="39"/>
      <c r="AF51" s="39"/>
      <c r="AG51" s="39"/>
      <c r="AH51" s="39"/>
      <c r="AI51" s="39"/>
      <c r="AJ51" s="39"/>
      <c r="AK51" s="39"/>
      <c r="AL51" s="39">
        <v>1005</v>
      </c>
      <c r="AM51" s="39">
        <v>1473</v>
      </c>
      <c r="AN51" s="39">
        <v>939</v>
      </c>
      <c r="AO51" s="39">
        <v>1683</v>
      </c>
      <c r="AP51" s="39">
        <v>4637</v>
      </c>
      <c r="AQ51" s="39">
        <v>2771</v>
      </c>
      <c r="AR51" s="39">
        <v>1690</v>
      </c>
      <c r="AS51" s="39">
        <v>7220</v>
      </c>
      <c r="AT51" s="39">
        <v>958</v>
      </c>
      <c r="AU51" s="39">
        <v>5120</v>
      </c>
      <c r="AV51" s="39">
        <v>2676</v>
      </c>
      <c r="AW51" s="39">
        <v>5968</v>
      </c>
      <c r="AX51" s="39">
        <v>2</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12351</v>
      </c>
      <c r="G52" s="37">
        <f>SUM(L52:W52)</f>
        <v>0</v>
      </c>
      <c r="H52" s="38">
        <f>SUM(X52:AI52)</f>
        <v>0</v>
      </c>
      <c r="I52" s="38">
        <f>SUM(AJ52:AU52)</f>
        <v>0</v>
      </c>
      <c r="J52" s="38">
        <f>SUM(AV52:BG52)</f>
        <v>12351</v>
      </c>
      <c r="K52" s="38">
        <f>SUM(BH52:BS52)</f>
        <v>0</v>
      </c>
      <c r="L52" s="39"/>
      <c r="M52" s="39"/>
      <c r="N52" s="39"/>
      <c r="O52" s="39"/>
      <c r="P52" s="39"/>
      <c r="Q52" s="39"/>
      <c r="R52" s="39">
        <v>0</v>
      </c>
      <c r="S52" s="39">
        <v>0</v>
      </c>
      <c r="T52" s="39"/>
      <c r="U52" s="39">
        <v>0</v>
      </c>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4976</v>
      </c>
      <c r="AW52" s="39">
        <v>4090</v>
      </c>
      <c r="AX52" s="39">
        <v>3285</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28704</v>
      </c>
      <c r="G53" s="37">
        <f t="shared" si="6"/>
        <v>28704</v>
      </c>
      <c r="H53" s="38">
        <f t="shared" ref="H53:H94" si="9">SUM(X53:AI53)</f>
        <v>0</v>
      </c>
      <c r="I53" s="38">
        <f t="shared" ref="I53:I94" si="10">SUM(AJ53:AU53)</f>
        <v>0</v>
      </c>
      <c r="J53" s="38">
        <f t="shared" si="7"/>
        <v>0</v>
      </c>
      <c r="K53" s="38">
        <f t="shared" si="8"/>
        <v>0</v>
      </c>
      <c r="L53" s="39"/>
      <c r="M53" s="39"/>
      <c r="N53" s="39"/>
      <c r="O53" s="39"/>
      <c r="P53" s="39"/>
      <c r="Q53" s="39"/>
      <c r="R53" s="39">
        <v>28704</v>
      </c>
      <c r="S53" s="39">
        <v>0</v>
      </c>
      <c r="T53" s="39"/>
      <c r="U53" s="39">
        <v>0</v>
      </c>
      <c r="V53" s="39"/>
      <c r="W53" s="39"/>
      <c r="X53" s="39"/>
      <c r="Y53" s="39"/>
      <c r="Z53" s="39"/>
      <c r="AA53" s="39"/>
      <c r="AB53" s="39"/>
      <c r="AC53" s="39"/>
      <c r="AD53" s="39"/>
      <c r="AE53" s="39"/>
      <c r="AF53" s="39"/>
      <c r="AG53" s="39"/>
      <c r="AH53" s="39"/>
      <c r="AI53" s="39"/>
      <c r="AJ53" s="39"/>
      <c r="AK53" s="39"/>
      <c r="AL53" s="39">
        <v>0</v>
      </c>
      <c r="AM53" s="39">
        <v>0</v>
      </c>
      <c r="AN53" s="39">
        <v>0</v>
      </c>
      <c r="AO53" s="39">
        <v>0</v>
      </c>
      <c r="AP53" s="39">
        <v>0</v>
      </c>
      <c r="AQ53" s="39">
        <v>0</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15452</v>
      </c>
      <c r="G54" s="37">
        <f t="shared" si="6"/>
        <v>0</v>
      </c>
      <c r="H54" s="38">
        <f t="shared" si="9"/>
        <v>0</v>
      </c>
      <c r="I54" s="38">
        <f t="shared" si="10"/>
        <v>10854</v>
      </c>
      <c r="J54" s="38">
        <f t="shared" si="7"/>
        <v>4598</v>
      </c>
      <c r="K54" s="38">
        <f t="shared" si="8"/>
        <v>0</v>
      </c>
      <c r="L54" s="39"/>
      <c r="M54" s="39"/>
      <c r="N54" s="39"/>
      <c r="O54" s="39"/>
      <c r="P54" s="39"/>
      <c r="Q54" s="39"/>
      <c r="R54" s="39">
        <v>0</v>
      </c>
      <c r="S54" s="39">
        <v>0</v>
      </c>
      <c r="T54" s="39"/>
      <c r="U54" s="39">
        <v>0</v>
      </c>
      <c r="V54" s="39"/>
      <c r="W54" s="39"/>
      <c r="X54" s="39"/>
      <c r="Y54" s="39"/>
      <c r="Z54" s="39"/>
      <c r="AA54" s="39"/>
      <c r="AB54" s="39"/>
      <c r="AC54" s="39"/>
      <c r="AD54" s="39"/>
      <c r="AE54" s="39"/>
      <c r="AF54" s="39"/>
      <c r="AG54" s="39"/>
      <c r="AH54" s="39"/>
      <c r="AI54" s="39"/>
      <c r="AJ54" s="39"/>
      <c r="AK54" s="39"/>
      <c r="AL54" s="39">
        <v>92</v>
      </c>
      <c r="AM54" s="39">
        <v>660</v>
      </c>
      <c r="AN54" s="39">
        <v>623</v>
      </c>
      <c r="AO54" s="39">
        <v>770</v>
      </c>
      <c r="AP54" s="39">
        <v>1559</v>
      </c>
      <c r="AQ54" s="39">
        <v>1919</v>
      </c>
      <c r="AR54" s="39">
        <v>766</v>
      </c>
      <c r="AS54" s="39">
        <v>1252</v>
      </c>
      <c r="AT54" s="39">
        <v>1695</v>
      </c>
      <c r="AU54" s="39">
        <v>1518</v>
      </c>
      <c r="AV54" s="39">
        <v>1498</v>
      </c>
      <c r="AW54" s="39">
        <v>1755</v>
      </c>
      <c r="AX54" s="39">
        <v>1345</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v>0</v>
      </c>
      <c r="S55" s="39">
        <v>0</v>
      </c>
      <c r="T55" s="39"/>
      <c r="U55" s="39">
        <v>0</v>
      </c>
      <c r="V55" s="39"/>
      <c r="W55" s="39"/>
      <c r="X55" s="39"/>
      <c r="Y55" s="39"/>
      <c r="Z55" s="39"/>
      <c r="AA55" s="39"/>
      <c r="AB55" s="39"/>
      <c r="AC55" s="39"/>
      <c r="AD55" s="39"/>
      <c r="AE55" s="39"/>
      <c r="AF55" s="39"/>
      <c r="AG55" s="39"/>
      <c r="AH55" s="39"/>
      <c r="AI55" s="39"/>
      <c r="AJ55" s="39"/>
      <c r="AK55" s="39"/>
      <c r="AL55" s="39">
        <v>0</v>
      </c>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11369</v>
      </c>
      <c r="G56" s="37">
        <f t="shared" si="6"/>
        <v>0</v>
      </c>
      <c r="H56" s="38">
        <f t="shared" si="9"/>
        <v>0</v>
      </c>
      <c r="I56" s="38">
        <f t="shared" si="10"/>
        <v>8287</v>
      </c>
      <c r="J56" s="38">
        <f t="shared" si="7"/>
        <v>3082</v>
      </c>
      <c r="K56" s="38">
        <f t="shared" si="8"/>
        <v>0</v>
      </c>
      <c r="L56" s="39"/>
      <c r="M56" s="39"/>
      <c r="N56" s="39"/>
      <c r="O56" s="39"/>
      <c r="P56" s="39"/>
      <c r="Q56" s="39"/>
      <c r="R56" s="39">
        <v>0</v>
      </c>
      <c r="S56" s="39">
        <v>0</v>
      </c>
      <c r="T56" s="39"/>
      <c r="U56" s="39">
        <v>0</v>
      </c>
      <c r="V56" s="39"/>
      <c r="W56" s="39"/>
      <c r="X56" s="39"/>
      <c r="Y56" s="39"/>
      <c r="Z56" s="39"/>
      <c r="AA56" s="39"/>
      <c r="AB56" s="39"/>
      <c r="AC56" s="39"/>
      <c r="AD56" s="39"/>
      <c r="AE56" s="39"/>
      <c r="AF56" s="39"/>
      <c r="AG56" s="39"/>
      <c r="AH56" s="39"/>
      <c r="AI56" s="39"/>
      <c r="AJ56" s="39"/>
      <c r="AK56" s="39"/>
      <c r="AL56" s="39">
        <v>27</v>
      </c>
      <c r="AM56" s="39">
        <v>422</v>
      </c>
      <c r="AN56" s="39">
        <v>504</v>
      </c>
      <c r="AO56" s="39">
        <v>286</v>
      </c>
      <c r="AP56" s="39">
        <v>974</v>
      </c>
      <c r="AQ56" s="39">
        <v>2151</v>
      </c>
      <c r="AR56" s="39">
        <v>717</v>
      </c>
      <c r="AS56" s="39">
        <v>851</v>
      </c>
      <c r="AT56" s="39">
        <v>1792</v>
      </c>
      <c r="AU56" s="39">
        <v>563</v>
      </c>
      <c r="AV56" s="39">
        <v>0</v>
      </c>
      <c r="AW56" s="39">
        <v>1443</v>
      </c>
      <c r="AX56" s="39">
        <v>1639</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v>0</v>
      </c>
      <c r="S57" s="39">
        <v>0</v>
      </c>
      <c r="T57" s="39"/>
      <c r="U57" s="39">
        <v>0</v>
      </c>
      <c r="V57" s="39"/>
      <c r="W57" s="39"/>
      <c r="X57" s="39"/>
      <c r="Y57" s="39"/>
      <c r="Z57" s="39"/>
      <c r="AA57" s="39"/>
      <c r="AB57" s="39"/>
      <c r="AC57" s="39"/>
      <c r="AD57" s="39"/>
      <c r="AE57" s="39"/>
      <c r="AF57" s="39"/>
      <c r="AG57" s="39"/>
      <c r="AH57" s="39"/>
      <c r="AI57" s="39"/>
      <c r="AJ57" s="39"/>
      <c r="AK57" s="39"/>
      <c r="AL57" s="39">
        <v>0</v>
      </c>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v>0</v>
      </c>
      <c r="S58" s="39">
        <v>0</v>
      </c>
      <c r="T58" s="39"/>
      <c r="U58" s="39">
        <v>0</v>
      </c>
      <c r="V58" s="39"/>
      <c r="W58" s="39"/>
      <c r="X58" s="39"/>
      <c r="Y58" s="39"/>
      <c r="Z58" s="39"/>
      <c r="AA58" s="39"/>
      <c r="AB58" s="39"/>
      <c r="AC58" s="39"/>
      <c r="AD58" s="39"/>
      <c r="AE58" s="39"/>
      <c r="AF58" s="39"/>
      <c r="AG58" s="39"/>
      <c r="AH58" s="39"/>
      <c r="AI58" s="39"/>
      <c r="AJ58" s="39"/>
      <c r="AK58" s="39"/>
      <c r="AL58" s="39">
        <v>0</v>
      </c>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9301</v>
      </c>
      <c r="G59" s="37">
        <f t="shared" si="6"/>
        <v>0</v>
      </c>
      <c r="H59" s="38">
        <f t="shared" si="9"/>
        <v>0</v>
      </c>
      <c r="I59" s="38">
        <f t="shared" si="10"/>
        <v>8253</v>
      </c>
      <c r="J59" s="38">
        <f t="shared" si="7"/>
        <v>1048</v>
      </c>
      <c r="K59" s="38">
        <f t="shared" si="8"/>
        <v>0</v>
      </c>
      <c r="L59" s="39"/>
      <c r="M59" s="39"/>
      <c r="N59" s="39"/>
      <c r="O59" s="39"/>
      <c r="P59" s="39"/>
      <c r="Q59" s="39"/>
      <c r="R59" s="39">
        <v>0</v>
      </c>
      <c r="S59" s="39">
        <v>0</v>
      </c>
      <c r="T59" s="39"/>
      <c r="U59" s="39">
        <v>0</v>
      </c>
      <c r="V59" s="39"/>
      <c r="W59" s="39"/>
      <c r="X59" s="39"/>
      <c r="Y59" s="39"/>
      <c r="Z59" s="39"/>
      <c r="AA59" s="39"/>
      <c r="AB59" s="39"/>
      <c r="AC59" s="39"/>
      <c r="AD59" s="39"/>
      <c r="AE59" s="39"/>
      <c r="AF59" s="39"/>
      <c r="AG59" s="39"/>
      <c r="AH59" s="39"/>
      <c r="AI59" s="39"/>
      <c r="AJ59" s="39"/>
      <c r="AK59" s="39"/>
      <c r="AL59" s="39">
        <v>31</v>
      </c>
      <c r="AM59" s="39">
        <v>473</v>
      </c>
      <c r="AN59" s="39">
        <v>478</v>
      </c>
      <c r="AO59" s="39">
        <v>397</v>
      </c>
      <c r="AP59" s="39">
        <v>1028</v>
      </c>
      <c r="AQ59" s="39">
        <v>1920</v>
      </c>
      <c r="AR59" s="39">
        <v>759</v>
      </c>
      <c r="AS59" s="39">
        <v>957</v>
      </c>
      <c r="AT59" s="39">
        <v>1671</v>
      </c>
      <c r="AU59" s="39">
        <v>539</v>
      </c>
      <c r="AV59" s="39">
        <v>5</v>
      </c>
      <c r="AW59" s="39">
        <v>1043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7</v>
      </c>
      <c r="G60" s="37">
        <f>SUM(L60:W60)</f>
        <v>0</v>
      </c>
      <c r="H60" s="38">
        <f>SUM(X60:AI60)</f>
        <v>0</v>
      </c>
      <c r="I60" s="38">
        <f>SUM(AJ60:AU60)</f>
        <v>0</v>
      </c>
      <c r="J60" s="38">
        <f>SUM(AV60:BG60)</f>
        <v>7</v>
      </c>
      <c r="K60" s="38">
        <f>SUM(BH60:BS60)</f>
        <v>0</v>
      </c>
      <c r="L60" s="39"/>
      <c r="M60" s="39"/>
      <c r="N60" s="39"/>
      <c r="O60" s="39"/>
      <c r="P60" s="39"/>
      <c r="Q60" s="39"/>
      <c r="R60" s="39">
        <v>0</v>
      </c>
      <c r="S60" s="39">
        <v>0</v>
      </c>
      <c r="T60" s="39"/>
      <c r="U60" s="39">
        <v>0</v>
      </c>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4</v>
      </c>
      <c r="AX60" s="39">
        <v>3</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8645</v>
      </c>
      <c r="G61" s="37">
        <f t="shared" si="6"/>
        <v>0</v>
      </c>
      <c r="H61" s="38">
        <f t="shared" si="9"/>
        <v>0</v>
      </c>
      <c r="I61" s="38">
        <f t="shared" si="10"/>
        <v>5859</v>
      </c>
      <c r="J61" s="38">
        <f t="shared" si="7"/>
        <v>2786</v>
      </c>
      <c r="K61" s="38">
        <f t="shared" si="8"/>
        <v>0</v>
      </c>
      <c r="L61" s="39"/>
      <c r="M61" s="39"/>
      <c r="N61" s="39"/>
      <c r="O61" s="39"/>
      <c r="P61" s="39"/>
      <c r="Q61" s="39"/>
      <c r="R61" s="39">
        <v>0</v>
      </c>
      <c r="S61" s="39">
        <v>0</v>
      </c>
      <c r="T61" s="39"/>
      <c r="U61" s="39">
        <v>0</v>
      </c>
      <c r="V61" s="39"/>
      <c r="W61" s="39"/>
      <c r="X61" s="39"/>
      <c r="Y61" s="39"/>
      <c r="Z61" s="39"/>
      <c r="AA61" s="39"/>
      <c r="AB61" s="39"/>
      <c r="AC61" s="39"/>
      <c r="AD61" s="39"/>
      <c r="AE61" s="39"/>
      <c r="AF61" s="39"/>
      <c r="AG61" s="39"/>
      <c r="AH61" s="39"/>
      <c r="AI61" s="39"/>
      <c r="AJ61" s="39"/>
      <c r="AK61" s="39"/>
      <c r="AL61" s="39">
        <v>12</v>
      </c>
      <c r="AM61" s="39">
        <v>109</v>
      </c>
      <c r="AN61" s="39">
        <v>479</v>
      </c>
      <c r="AO61" s="39">
        <v>299</v>
      </c>
      <c r="AP61" s="39">
        <v>476</v>
      </c>
      <c r="AQ61" s="39">
        <v>1132</v>
      </c>
      <c r="AR61" s="39">
        <v>741</v>
      </c>
      <c r="AS61" s="39">
        <v>515</v>
      </c>
      <c r="AT61" s="39">
        <v>902</v>
      </c>
      <c r="AU61" s="39">
        <v>1194</v>
      </c>
      <c r="AV61" s="39">
        <v>578</v>
      </c>
      <c r="AW61" s="39">
        <v>1213</v>
      </c>
      <c r="AX61" s="39">
        <v>995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v>0</v>
      </c>
      <c r="S62" s="39">
        <v>0</v>
      </c>
      <c r="T62" s="39"/>
      <c r="U62" s="39">
        <v>0</v>
      </c>
      <c r="V62" s="39"/>
      <c r="W62" s="39"/>
      <c r="X62" s="39"/>
      <c r="Y62" s="39"/>
      <c r="Z62" s="39"/>
      <c r="AA62" s="39"/>
      <c r="AB62" s="39"/>
      <c r="AC62" s="39"/>
      <c r="AD62" s="39"/>
      <c r="AE62" s="39"/>
      <c r="AF62" s="39"/>
      <c r="AG62" s="39"/>
      <c r="AH62" s="39"/>
      <c r="AI62" s="39"/>
      <c r="AJ62" s="39"/>
      <c r="AK62" s="39"/>
      <c r="AL62" s="39">
        <v>0</v>
      </c>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v>0</v>
      </c>
      <c r="S63" s="39">
        <v>0</v>
      </c>
      <c r="T63" s="39"/>
      <c r="U63" s="39">
        <v>0</v>
      </c>
      <c r="V63" s="39"/>
      <c r="W63" s="39"/>
      <c r="X63" s="39"/>
      <c r="Y63" s="39"/>
      <c r="Z63" s="39"/>
      <c r="AA63" s="39"/>
      <c r="AB63" s="39"/>
      <c r="AC63" s="39"/>
      <c r="AD63" s="39"/>
      <c r="AE63" s="39"/>
      <c r="AF63" s="39"/>
      <c r="AG63" s="39"/>
      <c r="AH63" s="39"/>
      <c r="AI63" s="39"/>
      <c r="AJ63" s="39"/>
      <c r="AK63" s="39"/>
      <c r="AL63" s="39">
        <v>0</v>
      </c>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418</v>
      </c>
      <c r="G64" s="37">
        <f t="shared" si="6"/>
        <v>0</v>
      </c>
      <c r="H64" s="38">
        <f t="shared" si="9"/>
        <v>0</v>
      </c>
      <c r="I64" s="38">
        <f t="shared" si="10"/>
        <v>37</v>
      </c>
      <c r="J64" s="38">
        <f t="shared" si="7"/>
        <v>381</v>
      </c>
      <c r="K64" s="38">
        <f t="shared" si="8"/>
        <v>0</v>
      </c>
      <c r="L64" s="39"/>
      <c r="M64" s="39"/>
      <c r="N64" s="39"/>
      <c r="O64" s="39"/>
      <c r="P64" s="39"/>
      <c r="Q64" s="39"/>
      <c r="R64" s="39">
        <v>0</v>
      </c>
      <c r="S64" s="39">
        <v>0</v>
      </c>
      <c r="T64" s="39"/>
      <c r="U64" s="39">
        <v>0</v>
      </c>
      <c r="V64" s="39"/>
      <c r="W64" s="39"/>
      <c r="X64" s="39"/>
      <c r="Y64" s="39"/>
      <c r="Z64" s="39"/>
      <c r="AA64" s="39"/>
      <c r="AB64" s="39"/>
      <c r="AC64" s="39"/>
      <c r="AD64" s="39"/>
      <c r="AE64" s="39"/>
      <c r="AF64" s="39"/>
      <c r="AG64" s="39"/>
      <c r="AH64" s="39"/>
      <c r="AI64" s="39"/>
      <c r="AJ64" s="39"/>
      <c r="AK64" s="39"/>
      <c r="AL64" s="39">
        <v>0</v>
      </c>
      <c r="AM64" s="39">
        <v>0</v>
      </c>
      <c r="AN64" s="39">
        <v>0</v>
      </c>
      <c r="AO64" s="39">
        <v>1</v>
      </c>
      <c r="AP64" s="39">
        <v>4</v>
      </c>
      <c r="AQ64" s="39">
        <v>3</v>
      </c>
      <c r="AR64" s="39">
        <v>6</v>
      </c>
      <c r="AS64" s="39">
        <v>5</v>
      </c>
      <c r="AT64" s="39">
        <v>8</v>
      </c>
      <c r="AU64" s="39">
        <v>10</v>
      </c>
      <c r="AV64" s="39">
        <v>123</v>
      </c>
      <c r="AW64" s="39">
        <v>124</v>
      </c>
      <c r="AX64" s="39">
        <v>134</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13</v>
      </c>
      <c r="G65" s="37">
        <f t="shared" si="6"/>
        <v>0</v>
      </c>
      <c r="H65" s="38">
        <f t="shared" si="9"/>
        <v>0</v>
      </c>
      <c r="I65" s="38">
        <f t="shared" si="10"/>
        <v>0</v>
      </c>
      <c r="J65" s="38">
        <f t="shared" si="7"/>
        <v>13</v>
      </c>
      <c r="K65" s="38">
        <f t="shared" si="8"/>
        <v>0</v>
      </c>
      <c r="L65" s="39"/>
      <c r="M65" s="39"/>
      <c r="N65" s="39"/>
      <c r="O65" s="39"/>
      <c r="P65" s="39"/>
      <c r="Q65" s="39"/>
      <c r="R65" s="39">
        <v>0</v>
      </c>
      <c r="S65" s="39">
        <v>0</v>
      </c>
      <c r="T65" s="39"/>
      <c r="U65" s="39">
        <v>0</v>
      </c>
      <c r="V65" s="39"/>
      <c r="W65" s="39"/>
      <c r="X65" s="39"/>
      <c r="Y65" s="39"/>
      <c r="Z65" s="39"/>
      <c r="AA65" s="39"/>
      <c r="AB65" s="39"/>
      <c r="AC65" s="39"/>
      <c r="AD65" s="39"/>
      <c r="AE65" s="39"/>
      <c r="AF65" s="39"/>
      <c r="AG65" s="39"/>
      <c r="AH65" s="39"/>
      <c r="AI65" s="39"/>
      <c r="AJ65" s="39"/>
      <c r="AK65" s="39"/>
      <c r="AL65" s="39">
        <v>0</v>
      </c>
      <c r="AM65" s="39">
        <v>0</v>
      </c>
      <c r="AN65" s="39">
        <v>0</v>
      </c>
      <c r="AO65" s="39">
        <v>0</v>
      </c>
      <c r="AP65" s="39">
        <v>0</v>
      </c>
      <c r="AQ65" s="39">
        <v>0</v>
      </c>
      <c r="AR65" s="39">
        <v>0</v>
      </c>
      <c r="AS65" s="39">
        <v>0</v>
      </c>
      <c r="AT65" s="39">
        <v>0</v>
      </c>
      <c r="AU65" s="39">
        <v>0</v>
      </c>
      <c r="AV65" s="39">
        <v>0</v>
      </c>
      <c r="AW65" s="39">
        <v>5</v>
      </c>
      <c r="AX65" s="39">
        <v>8</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v>0</v>
      </c>
      <c r="S66" s="39">
        <v>0</v>
      </c>
      <c r="T66" s="39"/>
      <c r="U66" s="39">
        <v>0</v>
      </c>
      <c r="V66" s="39"/>
      <c r="W66" s="39"/>
      <c r="X66" s="39"/>
      <c r="Y66" s="39"/>
      <c r="Z66" s="39"/>
      <c r="AA66" s="39"/>
      <c r="AB66" s="39"/>
      <c r="AC66" s="39"/>
      <c r="AD66" s="39"/>
      <c r="AE66" s="39"/>
      <c r="AF66" s="39"/>
      <c r="AG66" s="39"/>
      <c r="AH66" s="39"/>
      <c r="AI66" s="39"/>
      <c r="AJ66" s="39"/>
      <c r="AK66" s="39"/>
      <c r="AL66" s="39">
        <v>0</v>
      </c>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30</v>
      </c>
      <c r="G67" s="37">
        <f t="shared" si="6"/>
        <v>0</v>
      </c>
      <c r="H67" s="38">
        <f t="shared" si="9"/>
        <v>0</v>
      </c>
      <c r="I67" s="38">
        <f t="shared" si="10"/>
        <v>23</v>
      </c>
      <c r="J67" s="38">
        <f t="shared" si="7"/>
        <v>7</v>
      </c>
      <c r="K67" s="38">
        <f t="shared" si="8"/>
        <v>0</v>
      </c>
      <c r="L67" s="39"/>
      <c r="M67" s="39"/>
      <c r="N67" s="39"/>
      <c r="O67" s="39"/>
      <c r="P67" s="39"/>
      <c r="Q67" s="39"/>
      <c r="R67" s="39">
        <v>0</v>
      </c>
      <c r="S67" s="39">
        <v>0</v>
      </c>
      <c r="T67" s="39"/>
      <c r="U67" s="39">
        <v>0</v>
      </c>
      <c r="V67" s="39"/>
      <c r="W67" s="39"/>
      <c r="X67" s="39"/>
      <c r="Y67" s="39"/>
      <c r="Z67" s="39"/>
      <c r="AA67" s="39"/>
      <c r="AB67" s="39"/>
      <c r="AC67" s="39"/>
      <c r="AD67" s="39"/>
      <c r="AE67" s="39"/>
      <c r="AF67" s="39"/>
      <c r="AG67" s="39"/>
      <c r="AH67" s="39"/>
      <c r="AI67" s="39"/>
      <c r="AJ67" s="39"/>
      <c r="AK67" s="39"/>
      <c r="AL67" s="39">
        <v>0</v>
      </c>
      <c r="AM67" s="39">
        <v>0</v>
      </c>
      <c r="AN67" s="39">
        <v>0</v>
      </c>
      <c r="AO67" s="39">
        <v>6</v>
      </c>
      <c r="AP67" s="39">
        <v>4</v>
      </c>
      <c r="AQ67" s="39">
        <v>1</v>
      </c>
      <c r="AR67" s="39">
        <v>7</v>
      </c>
      <c r="AS67" s="39">
        <v>3</v>
      </c>
      <c r="AT67" s="39">
        <v>0</v>
      </c>
      <c r="AU67" s="39">
        <v>2</v>
      </c>
      <c r="AV67" s="39">
        <v>0</v>
      </c>
      <c r="AW67" s="39">
        <v>2</v>
      </c>
      <c r="AX67" s="39">
        <v>3</v>
      </c>
      <c r="AY67" s="39">
        <v>2</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3</v>
      </c>
      <c r="G68" s="37">
        <f t="shared" si="6"/>
        <v>0</v>
      </c>
      <c r="H68" s="38">
        <f t="shared" si="9"/>
        <v>0</v>
      </c>
      <c r="I68" s="38">
        <f t="shared" si="10"/>
        <v>3</v>
      </c>
      <c r="J68" s="38">
        <f t="shared" si="7"/>
        <v>0</v>
      </c>
      <c r="K68" s="38">
        <f t="shared" si="8"/>
        <v>0</v>
      </c>
      <c r="L68" s="39"/>
      <c r="M68" s="39"/>
      <c r="N68" s="39"/>
      <c r="O68" s="39"/>
      <c r="P68" s="39"/>
      <c r="Q68" s="39"/>
      <c r="R68" s="39">
        <v>0</v>
      </c>
      <c r="S68" s="39">
        <v>0</v>
      </c>
      <c r="T68" s="39"/>
      <c r="U68" s="39">
        <v>0</v>
      </c>
      <c r="V68" s="39"/>
      <c r="W68" s="39"/>
      <c r="X68" s="39"/>
      <c r="Y68" s="39"/>
      <c r="Z68" s="39"/>
      <c r="AA68" s="39"/>
      <c r="AB68" s="39"/>
      <c r="AC68" s="39"/>
      <c r="AD68" s="39"/>
      <c r="AE68" s="39"/>
      <c r="AF68" s="39"/>
      <c r="AG68" s="39"/>
      <c r="AH68" s="39"/>
      <c r="AI68" s="39"/>
      <c r="AJ68" s="39"/>
      <c r="AK68" s="39"/>
      <c r="AL68" s="39">
        <v>0</v>
      </c>
      <c r="AM68" s="39">
        <v>0</v>
      </c>
      <c r="AN68" s="39">
        <v>0</v>
      </c>
      <c r="AO68" s="39">
        <v>1</v>
      </c>
      <c r="AP68" s="39">
        <v>1</v>
      </c>
      <c r="AQ68" s="39">
        <v>0</v>
      </c>
      <c r="AR68" s="39">
        <v>1</v>
      </c>
      <c r="AS68" s="39">
        <v>0</v>
      </c>
      <c r="AT68" s="39">
        <v>0</v>
      </c>
      <c r="AU68" s="39">
        <v>0</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6</v>
      </c>
      <c r="G69" s="37">
        <f t="shared" si="6"/>
        <v>0</v>
      </c>
      <c r="H69" s="38">
        <f t="shared" si="9"/>
        <v>0</v>
      </c>
      <c r="I69" s="38">
        <f t="shared" si="10"/>
        <v>4</v>
      </c>
      <c r="J69" s="38">
        <f t="shared" si="7"/>
        <v>2</v>
      </c>
      <c r="K69" s="38">
        <f t="shared" si="8"/>
        <v>0</v>
      </c>
      <c r="L69" s="39"/>
      <c r="M69" s="39"/>
      <c r="N69" s="39"/>
      <c r="O69" s="39"/>
      <c r="P69" s="39"/>
      <c r="Q69" s="39"/>
      <c r="R69" s="39">
        <v>0</v>
      </c>
      <c r="S69" s="39">
        <v>0</v>
      </c>
      <c r="T69" s="39"/>
      <c r="U69" s="39">
        <v>0</v>
      </c>
      <c r="V69" s="39"/>
      <c r="W69" s="39"/>
      <c r="X69" s="39"/>
      <c r="Y69" s="39"/>
      <c r="Z69" s="39"/>
      <c r="AA69" s="39"/>
      <c r="AB69" s="39"/>
      <c r="AC69" s="39"/>
      <c r="AD69" s="39"/>
      <c r="AE69" s="39"/>
      <c r="AF69" s="39"/>
      <c r="AG69" s="39"/>
      <c r="AH69" s="39"/>
      <c r="AI69" s="39"/>
      <c r="AJ69" s="39"/>
      <c r="AK69" s="39"/>
      <c r="AL69" s="39">
        <v>0</v>
      </c>
      <c r="AM69" s="39">
        <v>0</v>
      </c>
      <c r="AN69" s="39">
        <v>0</v>
      </c>
      <c r="AO69" s="39">
        <v>1</v>
      </c>
      <c r="AP69" s="39">
        <v>0</v>
      </c>
      <c r="AQ69" s="39">
        <v>0</v>
      </c>
      <c r="AR69" s="39">
        <v>1</v>
      </c>
      <c r="AS69" s="39">
        <v>1</v>
      </c>
      <c r="AT69" s="39">
        <v>0</v>
      </c>
      <c r="AU69" s="39">
        <v>1</v>
      </c>
      <c r="AV69" s="39">
        <v>0</v>
      </c>
      <c r="AW69" s="39">
        <v>1</v>
      </c>
      <c r="AX69" s="39">
        <v>1</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6</v>
      </c>
      <c r="G70" s="37">
        <f t="shared" si="6"/>
        <v>0</v>
      </c>
      <c r="H70" s="38">
        <f t="shared" si="9"/>
        <v>0</v>
      </c>
      <c r="I70" s="38">
        <f t="shared" si="10"/>
        <v>5</v>
      </c>
      <c r="J70" s="38">
        <f t="shared" si="7"/>
        <v>1</v>
      </c>
      <c r="K70" s="38">
        <f t="shared" si="8"/>
        <v>0</v>
      </c>
      <c r="L70" s="39"/>
      <c r="M70" s="39"/>
      <c r="N70" s="39"/>
      <c r="O70" s="39"/>
      <c r="P70" s="39"/>
      <c r="Q70" s="39"/>
      <c r="R70" s="39">
        <v>0</v>
      </c>
      <c r="S70" s="39">
        <v>0</v>
      </c>
      <c r="T70" s="39"/>
      <c r="U70" s="39">
        <v>0</v>
      </c>
      <c r="V70" s="39"/>
      <c r="W70" s="39"/>
      <c r="X70" s="39"/>
      <c r="Y70" s="39"/>
      <c r="Z70" s="39"/>
      <c r="AA70" s="39"/>
      <c r="AB70" s="39"/>
      <c r="AC70" s="39"/>
      <c r="AD70" s="39"/>
      <c r="AE70" s="39"/>
      <c r="AF70" s="39"/>
      <c r="AG70" s="39"/>
      <c r="AH70" s="39"/>
      <c r="AI70" s="39"/>
      <c r="AJ70" s="39"/>
      <c r="AK70" s="39"/>
      <c r="AL70" s="39">
        <v>0</v>
      </c>
      <c r="AM70" s="39">
        <v>0</v>
      </c>
      <c r="AN70" s="39">
        <v>0</v>
      </c>
      <c r="AO70" s="39">
        <v>0</v>
      </c>
      <c r="AP70" s="39">
        <v>1</v>
      </c>
      <c r="AQ70" s="39">
        <v>1</v>
      </c>
      <c r="AR70" s="39">
        <v>3</v>
      </c>
      <c r="AS70" s="39">
        <v>0</v>
      </c>
      <c r="AT70" s="39">
        <v>0</v>
      </c>
      <c r="AU70" s="39">
        <v>0</v>
      </c>
      <c r="AV70" s="39">
        <v>0</v>
      </c>
      <c r="AW70" s="39">
        <v>1</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1154</v>
      </c>
      <c r="G71" s="37">
        <f t="shared" si="6"/>
        <v>0</v>
      </c>
      <c r="H71" s="38">
        <f t="shared" si="9"/>
        <v>0</v>
      </c>
      <c r="I71" s="38">
        <f t="shared" si="10"/>
        <v>360</v>
      </c>
      <c r="J71" s="38">
        <f t="shared" si="7"/>
        <v>794</v>
      </c>
      <c r="K71" s="38">
        <f t="shared" si="8"/>
        <v>0</v>
      </c>
      <c r="L71" s="39"/>
      <c r="M71" s="39"/>
      <c r="N71" s="39"/>
      <c r="O71" s="39"/>
      <c r="P71" s="39"/>
      <c r="Q71" s="39"/>
      <c r="R71" s="39">
        <v>0</v>
      </c>
      <c r="S71" s="39">
        <v>0</v>
      </c>
      <c r="T71" s="39"/>
      <c r="U71" s="39">
        <v>0</v>
      </c>
      <c r="V71" s="39"/>
      <c r="W71" s="39"/>
      <c r="X71" s="39"/>
      <c r="Y71" s="39"/>
      <c r="Z71" s="39"/>
      <c r="AA71" s="39"/>
      <c r="AB71" s="39"/>
      <c r="AC71" s="39"/>
      <c r="AD71" s="39"/>
      <c r="AE71" s="39"/>
      <c r="AF71" s="39"/>
      <c r="AG71" s="39"/>
      <c r="AH71" s="39"/>
      <c r="AI71" s="39"/>
      <c r="AJ71" s="39"/>
      <c r="AK71" s="39"/>
      <c r="AL71" s="39">
        <v>3</v>
      </c>
      <c r="AM71" s="39">
        <v>5</v>
      </c>
      <c r="AN71" s="39">
        <v>24</v>
      </c>
      <c r="AO71" s="39">
        <v>10</v>
      </c>
      <c r="AP71" s="39">
        <v>26</v>
      </c>
      <c r="AQ71" s="39">
        <v>50</v>
      </c>
      <c r="AR71" s="39">
        <v>72</v>
      </c>
      <c r="AS71" s="39">
        <v>57</v>
      </c>
      <c r="AT71" s="39">
        <v>58</v>
      </c>
      <c r="AU71" s="39">
        <v>55</v>
      </c>
      <c r="AV71" s="39">
        <v>700</v>
      </c>
      <c r="AW71" s="39">
        <v>49</v>
      </c>
      <c r="AX71" s="39">
        <v>45</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1</v>
      </c>
      <c r="G72" s="37">
        <f t="shared" si="6"/>
        <v>0</v>
      </c>
      <c r="H72" s="38">
        <f t="shared" si="9"/>
        <v>0</v>
      </c>
      <c r="I72" s="38">
        <f t="shared" si="10"/>
        <v>0</v>
      </c>
      <c r="J72" s="38">
        <f t="shared" si="7"/>
        <v>1</v>
      </c>
      <c r="K72" s="38">
        <f t="shared" si="8"/>
        <v>0</v>
      </c>
      <c r="L72" s="39"/>
      <c r="M72" s="39"/>
      <c r="N72" s="39"/>
      <c r="O72" s="39"/>
      <c r="P72" s="39"/>
      <c r="Q72" s="39"/>
      <c r="R72" s="39">
        <v>0</v>
      </c>
      <c r="S72" s="39">
        <v>0</v>
      </c>
      <c r="T72" s="39"/>
      <c r="U72" s="39">
        <v>0</v>
      </c>
      <c r="V72" s="39"/>
      <c r="W72" s="39"/>
      <c r="X72" s="39"/>
      <c r="Y72" s="39"/>
      <c r="Z72" s="39"/>
      <c r="AA72" s="39"/>
      <c r="AB72" s="39"/>
      <c r="AC72" s="39"/>
      <c r="AD72" s="39"/>
      <c r="AE72" s="39"/>
      <c r="AF72" s="39"/>
      <c r="AG72" s="39"/>
      <c r="AH72" s="39"/>
      <c r="AI72" s="39"/>
      <c r="AJ72" s="39"/>
      <c r="AK72" s="39"/>
      <c r="AL72" s="39">
        <v>0</v>
      </c>
      <c r="AM72" s="39">
        <v>0</v>
      </c>
      <c r="AN72" s="39">
        <v>0</v>
      </c>
      <c r="AO72" s="39">
        <v>0</v>
      </c>
      <c r="AP72" s="39">
        <v>0</v>
      </c>
      <c r="AQ72" s="39">
        <v>0</v>
      </c>
      <c r="AR72" s="39">
        <v>0</v>
      </c>
      <c r="AS72" s="39">
        <v>0</v>
      </c>
      <c r="AT72" s="39">
        <v>0</v>
      </c>
      <c r="AU72" s="39">
        <v>0</v>
      </c>
      <c r="AV72" s="39">
        <v>0</v>
      </c>
      <c r="AW72" s="39">
        <v>0</v>
      </c>
      <c r="AX72" s="39">
        <v>1</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v>0</v>
      </c>
      <c r="S73" s="39">
        <v>0</v>
      </c>
      <c r="T73" s="39"/>
      <c r="U73" s="39">
        <v>0</v>
      </c>
      <c r="V73" s="39"/>
      <c r="W73" s="39"/>
      <c r="X73" s="39"/>
      <c r="Y73" s="39"/>
      <c r="Z73" s="39"/>
      <c r="AA73" s="39"/>
      <c r="AB73" s="39"/>
      <c r="AC73" s="39"/>
      <c r="AD73" s="39"/>
      <c r="AE73" s="39"/>
      <c r="AF73" s="39"/>
      <c r="AG73" s="39"/>
      <c r="AH73" s="39"/>
      <c r="AI73" s="39"/>
      <c r="AJ73" s="39"/>
      <c r="AK73" s="39"/>
      <c r="AL73" s="39">
        <v>0</v>
      </c>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v>0</v>
      </c>
      <c r="S74" s="39">
        <v>0</v>
      </c>
      <c r="T74" s="39"/>
      <c r="U74" s="39">
        <v>0</v>
      </c>
      <c r="V74" s="39"/>
      <c r="W74" s="39"/>
      <c r="X74" s="39"/>
      <c r="Y74" s="39"/>
      <c r="Z74" s="39"/>
      <c r="AA74" s="39"/>
      <c r="AB74" s="39"/>
      <c r="AC74" s="39"/>
      <c r="AD74" s="39"/>
      <c r="AE74" s="39"/>
      <c r="AF74" s="39"/>
      <c r="AG74" s="39"/>
      <c r="AH74" s="39"/>
      <c r="AI74" s="39"/>
      <c r="AJ74" s="39"/>
      <c r="AK74" s="39"/>
      <c r="AL74" s="39">
        <v>0</v>
      </c>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78</v>
      </c>
      <c r="G75" s="37">
        <f t="shared" si="6"/>
        <v>0</v>
      </c>
      <c r="H75" s="38">
        <f t="shared" si="9"/>
        <v>0</v>
      </c>
      <c r="I75" s="38">
        <f t="shared" si="10"/>
        <v>0</v>
      </c>
      <c r="J75" s="38">
        <f t="shared" si="7"/>
        <v>78</v>
      </c>
      <c r="K75" s="38">
        <f t="shared" si="8"/>
        <v>0</v>
      </c>
      <c r="L75" s="39"/>
      <c r="M75" s="39"/>
      <c r="N75" s="39"/>
      <c r="O75" s="39"/>
      <c r="P75" s="39"/>
      <c r="Q75" s="39"/>
      <c r="R75" s="39">
        <v>0</v>
      </c>
      <c r="S75" s="39">
        <v>0</v>
      </c>
      <c r="T75" s="39"/>
      <c r="U75" s="39">
        <v>0</v>
      </c>
      <c r="V75" s="39"/>
      <c r="W75" s="39"/>
      <c r="X75" s="39"/>
      <c r="Y75" s="39"/>
      <c r="Z75" s="39"/>
      <c r="AA75" s="39"/>
      <c r="AB75" s="39"/>
      <c r="AC75" s="39"/>
      <c r="AD75" s="39"/>
      <c r="AE75" s="39"/>
      <c r="AF75" s="39"/>
      <c r="AG75" s="39"/>
      <c r="AH75" s="39"/>
      <c r="AI75" s="39"/>
      <c r="AJ75" s="39"/>
      <c r="AK75" s="39"/>
      <c r="AL75" s="39">
        <v>0</v>
      </c>
      <c r="AM75" s="39">
        <v>0</v>
      </c>
      <c r="AN75" s="39">
        <v>0</v>
      </c>
      <c r="AO75" s="39">
        <v>0</v>
      </c>
      <c r="AP75" s="39">
        <v>0</v>
      </c>
      <c r="AQ75" s="39">
        <v>0</v>
      </c>
      <c r="AR75" s="39">
        <v>0</v>
      </c>
      <c r="AS75" s="39">
        <v>0</v>
      </c>
      <c r="AT75" s="39">
        <v>0</v>
      </c>
      <c r="AU75" s="39">
        <v>0</v>
      </c>
      <c r="AV75" s="39">
        <v>0</v>
      </c>
      <c r="AW75" s="39">
        <v>37</v>
      </c>
      <c r="AX75" s="39">
        <v>41</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94</v>
      </c>
      <c r="G76" s="37">
        <f t="shared" si="6"/>
        <v>0</v>
      </c>
      <c r="H76" s="38">
        <f t="shared" si="9"/>
        <v>0</v>
      </c>
      <c r="I76" s="38">
        <f t="shared" si="10"/>
        <v>0</v>
      </c>
      <c r="J76" s="38">
        <f t="shared" si="7"/>
        <v>94</v>
      </c>
      <c r="K76" s="38">
        <f t="shared" si="8"/>
        <v>0</v>
      </c>
      <c r="L76" s="39"/>
      <c r="M76" s="39"/>
      <c r="N76" s="39"/>
      <c r="O76" s="39"/>
      <c r="P76" s="39"/>
      <c r="Q76" s="39"/>
      <c r="R76" s="39">
        <v>0</v>
      </c>
      <c r="S76" s="39">
        <v>0</v>
      </c>
      <c r="T76" s="39"/>
      <c r="U76" s="39">
        <v>0</v>
      </c>
      <c r="V76" s="39"/>
      <c r="W76" s="39"/>
      <c r="X76" s="39"/>
      <c r="Y76" s="39"/>
      <c r="Z76" s="39"/>
      <c r="AA76" s="39"/>
      <c r="AB76" s="39"/>
      <c r="AC76" s="39"/>
      <c r="AD76" s="39"/>
      <c r="AE76" s="39"/>
      <c r="AF76" s="39"/>
      <c r="AG76" s="39"/>
      <c r="AH76" s="39"/>
      <c r="AI76" s="39"/>
      <c r="AJ76" s="39"/>
      <c r="AK76" s="39"/>
      <c r="AL76" s="39">
        <v>0</v>
      </c>
      <c r="AM76" s="39">
        <v>0</v>
      </c>
      <c r="AN76" s="39">
        <v>0</v>
      </c>
      <c r="AO76" s="39">
        <v>0</v>
      </c>
      <c r="AP76" s="39">
        <v>0</v>
      </c>
      <c r="AQ76" s="39">
        <v>0</v>
      </c>
      <c r="AR76" s="39">
        <v>0</v>
      </c>
      <c r="AS76" s="39">
        <v>0</v>
      </c>
      <c r="AT76" s="39">
        <v>0</v>
      </c>
      <c r="AU76" s="39">
        <v>0</v>
      </c>
      <c r="AV76" s="39">
        <v>0</v>
      </c>
      <c r="AW76" s="39">
        <v>49</v>
      </c>
      <c r="AX76" s="39">
        <v>45</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2</v>
      </c>
      <c r="G77" s="37">
        <f t="shared" si="6"/>
        <v>0</v>
      </c>
      <c r="H77" s="38">
        <f t="shared" si="9"/>
        <v>0</v>
      </c>
      <c r="I77" s="38">
        <f t="shared" si="10"/>
        <v>0</v>
      </c>
      <c r="J77" s="38">
        <f t="shared" si="7"/>
        <v>2</v>
      </c>
      <c r="K77" s="38">
        <f t="shared" si="8"/>
        <v>0</v>
      </c>
      <c r="L77" s="39"/>
      <c r="M77" s="39"/>
      <c r="N77" s="39"/>
      <c r="O77" s="39"/>
      <c r="P77" s="39"/>
      <c r="Q77" s="39"/>
      <c r="R77" s="39">
        <v>0</v>
      </c>
      <c r="S77" s="39">
        <v>0</v>
      </c>
      <c r="T77" s="39"/>
      <c r="U77" s="39">
        <v>0</v>
      </c>
      <c r="V77" s="39"/>
      <c r="W77" s="39"/>
      <c r="X77" s="39"/>
      <c r="Y77" s="39"/>
      <c r="Z77" s="39"/>
      <c r="AA77" s="39"/>
      <c r="AB77" s="39"/>
      <c r="AC77" s="39"/>
      <c r="AD77" s="39"/>
      <c r="AE77" s="39"/>
      <c r="AF77" s="39"/>
      <c r="AG77" s="39"/>
      <c r="AH77" s="39"/>
      <c r="AI77" s="39"/>
      <c r="AJ77" s="39"/>
      <c r="AK77" s="39"/>
      <c r="AL77" s="39">
        <v>0</v>
      </c>
      <c r="AM77" s="39">
        <v>0</v>
      </c>
      <c r="AN77" s="39">
        <v>0</v>
      </c>
      <c r="AO77" s="39">
        <v>0</v>
      </c>
      <c r="AP77" s="39">
        <v>0</v>
      </c>
      <c r="AQ77" s="39">
        <v>0</v>
      </c>
      <c r="AR77" s="39">
        <v>0</v>
      </c>
      <c r="AS77" s="39">
        <v>0</v>
      </c>
      <c r="AT77" s="39">
        <v>0</v>
      </c>
      <c r="AU77" s="39">
        <v>0</v>
      </c>
      <c r="AV77" s="39">
        <v>0</v>
      </c>
      <c r="AW77" s="39">
        <v>0</v>
      </c>
      <c r="AX77" s="39">
        <v>2</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1</v>
      </c>
      <c r="G78" s="37">
        <f t="shared" si="6"/>
        <v>0</v>
      </c>
      <c r="H78" s="38">
        <f t="shared" si="9"/>
        <v>0</v>
      </c>
      <c r="I78" s="38">
        <f t="shared" si="10"/>
        <v>0</v>
      </c>
      <c r="J78" s="38">
        <f t="shared" si="7"/>
        <v>1</v>
      </c>
      <c r="K78" s="38">
        <f t="shared" si="8"/>
        <v>0</v>
      </c>
      <c r="L78" s="39"/>
      <c r="M78" s="39"/>
      <c r="N78" s="39"/>
      <c r="O78" s="39"/>
      <c r="P78" s="39"/>
      <c r="Q78" s="39"/>
      <c r="R78" s="39">
        <v>0</v>
      </c>
      <c r="S78" s="39">
        <v>0</v>
      </c>
      <c r="T78" s="39"/>
      <c r="U78" s="39">
        <v>0</v>
      </c>
      <c r="V78" s="39"/>
      <c r="W78" s="39"/>
      <c r="X78" s="39"/>
      <c r="Y78" s="39"/>
      <c r="Z78" s="39"/>
      <c r="AA78" s="39"/>
      <c r="AB78" s="39"/>
      <c r="AC78" s="39"/>
      <c r="AD78" s="39"/>
      <c r="AE78" s="39"/>
      <c r="AF78" s="39"/>
      <c r="AG78" s="39"/>
      <c r="AH78" s="39"/>
      <c r="AI78" s="39"/>
      <c r="AJ78" s="39"/>
      <c r="AK78" s="39"/>
      <c r="AL78" s="39">
        <v>0</v>
      </c>
      <c r="AM78" s="39">
        <v>0</v>
      </c>
      <c r="AN78" s="39">
        <v>0</v>
      </c>
      <c r="AO78" s="39">
        <v>0</v>
      </c>
      <c r="AP78" s="39">
        <v>0</v>
      </c>
      <c r="AQ78" s="39">
        <v>0</v>
      </c>
      <c r="AR78" s="39">
        <v>0</v>
      </c>
      <c r="AS78" s="39">
        <v>0</v>
      </c>
      <c r="AT78" s="39">
        <v>0</v>
      </c>
      <c r="AU78" s="39">
        <v>0</v>
      </c>
      <c r="AV78" s="39">
        <v>0</v>
      </c>
      <c r="AW78" s="39">
        <v>0</v>
      </c>
      <c r="AX78" s="39">
        <v>1</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v>0</v>
      </c>
      <c r="S79" s="39">
        <v>0</v>
      </c>
      <c r="T79" s="39"/>
      <c r="U79" s="39">
        <v>0</v>
      </c>
      <c r="V79" s="39"/>
      <c r="W79" s="39"/>
      <c r="X79" s="39"/>
      <c r="Y79" s="39"/>
      <c r="Z79" s="39"/>
      <c r="AA79" s="39"/>
      <c r="AB79" s="39"/>
      <c r="AC79" s="39"/>
      <c r="AD79" s="39"/>
      <c r="AE79" s="39"/>
      <c r="AF79" s="39"/>
      <c r="AG79" s="39"/>
      <c r="AH79" s="39"/>
      <c r="AI79" s="39"/>
      <c r="AJ79" s="39"/>
      <c r="AK79" s="39"/>
      <c r="AL79" s="39">
        <v>0</v>
      </c>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v>0</v>
      </c>
      <c r="S80" s="39">
        <v>0</v>
      </c>
      <c r="T80" s="39"/>
      <c r="U80" s="39">
        <v>0</v>
      </c>
      <c r="V80" s="39"/>
      <c r="W80" s="39"/>
      <c r="X80" s="39"/>
      <c r="Y80" s="39"/>
      <c r="Z80" s="39"/>
      <c r="AA80" s="39"/>
      <c r="AB80" s="39"/>
      <c r="AC80" s="39"/>
      <c r="AD80" s="39"/>
      <c r="AE80" s="39"/>
      <c r="AF80" s="39"/>
      <c r="AG80" s="39"/>
      <c r="AH80" s="39"/>
      <c r="AI80" s="39"/>
      <c r="AJ80" s="39"/>
      <c r="AK80" s="39"/>
      <c r="AL80" s="39">
        <v>0</v>
      </c>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v>0</v>
      </c>
      <c r="S81" s="39">
        <v>0</v>
      </c>
      <c r="T81" s="39"/>
      <c r="U81" s="39">
        <v>0</v>
      </c>
      <c r="V81" s="39"/>
      <c r="W81" s="39"/>
      <c r="X81" s="39"/>
      <c r="Y81" s="39"/>
      <c r="Z81" s="39"/>
      <c r="AA81" s="39"/>
      <c r="AB81" s="39"/>
      <c r="AC81" s="39"/>
      <c r="AD81" s="39"/>
      <c r="AE81" s="39"/>
      <c r="AF81" s="39"/>
      <c r="AG81" s="39"/>
      <c r="AH81" s="39"/>
      <c r="AI81" s="39"/>
      <c r="AJ81" s="39"/>
      <c r="AK81" s="39"/>
      <c r="AL81" s="39">
        <v>0</v>
      </c>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1</v>
      </c>
      <c r="G82" s="37">
        <f t="shared" si="6"/>
        <v>0</v>
      </c>
      <c r="H82" s="38">
        <f t="shared" si="9"/>
        <v>0</v>
      </c>
      <c r="I82" s="38">
        <f t="shared" si="10"/>
        <v>0</v>
      </c>
      <c r="J82" s="38">
        <f t="shared" si="7"/>
        <v>1</v>
      </c>
      <c r="K82" s="38">
        <f t="shared" si="8"/>
        <v>0</v>
      </c>
      <c r="L82" s="39"/>
      <c r="M82" s="39"/>
      <c r="N82" s="39"/>
      <c r="O82" s="39"/>
      <c r="P82" s="39"/>
      <c r="Q82" s="39"/>
      <c r="R82" s="39">
        <v>0</v>
      </c>
      <c r="S82" s="39">
        <v>0</v>
      </c>
      <c r="T82" s="39"/>
      <c r="U82" s="39">
        <v>0</v>
      </c>
      <c r="V82" s="39"/>
      <c r="W82" s="39"/>
      <c r="X82" s="39"/>
      <c r="Y82" s="39"/>
      <c r="Z82" s="39"/>
      <c r="AA82" s="39"/>
      <c r="AB82" s="39"/>
      <c r="AC82" s="39"/>
      <c r="AD82" s="39"/>
      <c r="AE82" s="39"/>
      <c r="AF82" s="39"/>
      <c r="AG82" s="39"/>
      <c r="AH82" s="39"/>
      <c r="AI82" s="39"/>
      <c r="AJ82" s="39"/>
      <c r="AK82" s="39"/>
      <c r="AL82" s="39">
        <v>0</v>
      </c>
      <c r="AM82" s="39">
        <v>0</v>
      </c>
      <c r="AN82" s="39">
        <v>0</v>
      </c>
      <c r="AO82" s="39">
        <v>0</v>
      </c>
      <c r="AP82" s="39">
        <v>0</v>
      </c>
      <c r="AQ82" s="39">
        <v>0</v>
      </c>
      <c r="AR82" s="39">
        <v>0</v>
      </c>
      <c r="AS82" s="39">
        <v>0</v>
      </c>
      <c r="AT82" s="39">
        <v>0</v>
      </c>
      <c r="AU82" s="39">
        <v>0</v>
      </c>
      <c r="AV82" s="39">
        <v>0</v>
      </c>
      <c r="AW82" s="39">
        <v>0</v>
      </c>
      <c r="AX82" s="39">
        <v>1</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1</v>
      </c>
      <c r="G83" s="37">
        <f t="shared" si="6"/>
        <v>0</v>
      </c>
      <c r="H83" s="38">
        <f t="shared" si="9"/>
        <v>0</v>
      </c>
      <c r="I83" s="38">
        <f t="shared" si="10"/>
        <v>0</v>
      </c>
      <c r="J83" s="38">
        <f t="shared" si="7"/>
        <v>1</v>
      </c>
      <c r="K83" s="38">
        <f t="shared" si="8"/>
        <v>0</v>
      </c>
      <c r="L83" s="39"/>
      <c r="M83" s="39"/>
      <c r="N83" s="39"/>
      <c r="O83" s="39"/>
      <c r="P83" s="39"/>
      <c r="Q83" s="39"/>
      <c r="R83" s="39">
        <v>0</v>
      </c>
      <c r="S83" s="39">
        <v>0</v>
      </c>
      <c r="T83" s="39"/>
      <c r="U83" s="39">
        <v>0</v>
      </c>
      <c r="V83" s="39"/>
      <c r="W83" s="39"/>
      <c r="X83" s="39"/>
      <c r="Y83" s="39"/>
      <c r="Z83" s="39"/>
      <c r="AA83" s="39"/>
      <c r="AB83" s="39"/>
      <c r="AC83" s="39"/>
      <c r="AD83" s="39"/>
      <c r="AE83" s="39"/>
      <c r="AF83" s="39"/>
      <c r="AG83" s="39"/>
      <c r="AH83" s="39"/>
      <c r="AI83" s="39"/>
      <c r="AJ83" s="39"/>
      <c r="AK83" s="39"/>
      <c r="AL83" s="39">
        <v>0</v>
      </c>
      <c r="AM83" s="39">
        <v>0</v>
      </c>
      <c r="AN83" s="39">
        <v>0</v>
      </c>
      <c r="AO83" s="39">
        <v>0</v>
      </c>
      <c r="AP83" s="39">
        <v>0</v>
      </c>
      <c r="AQ83" s="39">
        <v>0</v>
      </c>
      <c r="AR83" s="39">
        <v>0</v>
      </c>
      <c r="AS83" s="39">
        <v>0</v>
      </c>
      <c r="AT83" s="39">
        <v>0</v>
      </c>
      <c r="AU83" s="39">
        <v>0</v>
      </c>
      <c r="AV83" s="39">
        <v>0</v>
      </c>
      <c r="AW83" s="39">
        <v>0</v>
      </c>
      <c r="AX83" s="39">
        <v>1</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v>0</v>
      </c>
      <c r="S84" s="39">
        <v>0</v>
      </c>
      <c r="T84" s="39"/>
      <c r="U84" s="39">
        <v>0</v>
      </c>
      <c r="V84" s="39"/>
      <c r="W84" s="39"/>
      <c r="X84" s="39"/>
      <c r="Y84" s="39"/>
      <c r="Z84" s="39"/>
      <c r="AA84" s="39"/>
      <c r="AB84" s="39"/>
      <c r="AC84" s="39"/>
      <c r="AD84" s="39"/>
      <c r="AE84" s="39"/>
      <c r="AF84" s="39"/>
      <c r="AG84" s="39"/>
      <c r="AH84" s="39"/>
      <c r="AI84" s="39"/>
      <c r="AJ84" s="39"/>
      <c r="AK84" s="39"/>
      <c r="AL84" s="39">
        <v>0</v>
      </c>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v>0</v>
      </c>
      <c r="S85" s="39">
        <v>0</v>
      </c>
      <c r="T85" s="39"/>
      <c r="U85" s="39">
        <v>0</v>
      </c>
      <c r="V85" s="39"/>
      <c r="W85" s="39"/>
      <c r="X85" s="39"/>
      <c r="Y85" s="39"/>
      <c r="Z85" s="39"/>
      <c r="AA85" s="39"/>
      <c r="AB85" s="39"/>
      <c r="AC85" s="39"/>
      <c r="AD85" s="39"/>
      <c r="AE85" s="39"/>
      <c r="AF85" s="39"/>
      <c r="AG85" s="39"/>
      <c r="AH85" s="39"/>
      <c r="AI85" s="39"/>
      <c r="AJ85" s="39"/>
      <c r="AK85" s="39"/>
      <c r="AL85" s="39">
        <v>0</v>
      </c>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4</v>
      </c>
      <c r="G86" s="37">
        <f t="shared" si="6"/>
        <v>0</v>
      </c>
      <c r="H86" s="38">
        <f t="shared" si="9"/>
        <v>0</v>
      </c>
      <c r="I86" s="38">
        <f t="shared" si="10"/>
        <v>0</v>
      </c>
      <c r="J86" s="38">
        <f t="shared" si="7"/>
        <v>4</v>
      </c>
      <c r="K86" s="38">
        <f t="shared" si="8"/>
        <v>0</v>
      </c>
      <c r="L86" s="39"/>
      <c r="M86" s="39"/>
      <c r="N86" s="39"/>
      <c r="O86" s="39"/>
      <c r="P86" s="39"/>
      <c r="Q86" s="39"/>
      <c r="R86" s="39">
        <v>0</v>
      </c>
      <c r="S86" s="39">
        <v>0</v>
      </c>
      <c r="T86" s="39"/>
      <c r="U86" s="39">
        <v>0</v>
      </c>
      <c r="V86" s="39"/>
      <c r="W86" s="39"/>
      <c r="X86" s="39"/>
      <c r="Y86" s="39"/>
      <c r="Z86" s="39"/>
      <c r="AA86" s="39"/>
      <c r="AB86" s="39"/>
      <c r="AC86" s="39"/>
      <c r="AD86" s="39"/>
      <c r="AE86" s="39"/>
      <c r="AF86" s="39"/>
      <c r="AG86" s="39"/>
      <c r="AH86" s="39"/>
      <c r="AI86" s="39"/>
      <c r="AJ86" s="39"/>
      <c r="AK86" s="39"/>
      <c r="AL86" s="39">
        <v>0</v>
      </c>
      <c r="AM86" s="39">
        <v>0</v>
      </c>
      <c r="AN86" s="39">
        <v>0</v>
      </c>
      <c r="AO86" s="39">
        <v>0</v>
      </c>
      <c r="AP86" s="39">
        <v>0</v>
      </c>
      <c r="AQ86" s="39">
        <v>0</v>
      </c>
      <c r="AR86" s="39">
        <v>0</v>
      </c>
      <c r="AS86" s="39">
        <v>0</v>
      </c>
      <c r="AT86" s="39">
        <v>0</v>
      </c>
      <c r="AU86" s="39">
        <v>0</v>
      </c>
      <c r="AV86" s="39">
        <v>0</v>
      </c>
      <c r="AW86" s="39">
        <v>0</v>
      </c>
      <c r="AX86" s="39">
        <v>4</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v>0</v>
      </c>
      <c r="S87" s="39">
        <v>0</v>
      </c>
      <c r="T87" s="39"/>
      <c r="U87" s="39">
        <v>0</v>
      </c>
      <c r="V87" s="39"/>
      <c r="W87" s="39"/>
      <c r="X87" s="39"/>
      <c r="Y87" s="39"/>
      <c r="Z87" s="39"/>
      <c r="AA87" s="39"/>
      <c r="AB87" s="39"/>
      <c r="AC87" s="39"/>
      <c r="AD87" s="39"/>
      <c r="AE87" s="39"/>
      <c r="AF87" s="39"/>
      <c r="AG87" s="39"/>
      <c r="AH87" s="39"/>
      <c r="AI87" s="39"/>
      <c r="AJ87" s="39"/>
      <c r="AK87" s="39"/>
      <c r="AL87" s="39">
        <v>0</v>
      </c>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860</v>
      </c>
      <c r="G88" s="37">
        <f>SUM(L88:W88)</f>
        <v>0</v>
      </c>
      <c r="H88" s="38">
        <f>SUM(X88:AI88)</f>
        <v>0</v>
      </c>
      <c r="I88" s="38">
        <f>SUM(AJ88:AU88)</f>
        <v>121</v>
      </c>
      <c r="J88" s="38">
        <f>SUM(AV88:BG88)</f>
        <v>739</v>
      </c>
      <c r="K88" s="38">
        <f>SUM(BH88:BS88)</f>
        <v>0</v>
      </c>
      <c r="L88" s="39"/>
      <c r="M88" s="39"/>
      <c r="N88" s="39"/>
      <c r="O88" s="39"/>
      <c r="P88" s="39"/>
      <c r="Q88" s="39"/>
      <c r="R88" s="39">
        <v>0</v>
      </c>
      <c r="S88" s="39">
        <v>0</v>
      </c>
      <c r="T88" s="39"/>
      <c r="U88" s="39">
        <v>0</v>
      </c>
      <c r="V88" s="39"/>
      <c r="W88" s="39"/>
      <c r="X88" s="39"/>
      <c r="Y88" s="39"/>
      <c r="Z88" s="39"/>
      <c r="AA88" s="39"/>
      <c r="AB88" s="39"/>
      <c r="AC88" s="39"/>
      <c r="AD88" s="39"/>
      <c r="AE88" s="39"/>
      <c r="AF88" s="39"/>
      <c r="AG88" s="39"/>
      <c r="AH88" s="39"/>
      <c r="AI88" s="39"/>
      <c r="AJ88" s="39"/>
      <c r="AK88" s="39"/>
      <c r="AL88" s="39">
        <v>1</v>
      </c>
      <c r="AM88" s="39">
        <v>2</v>
      </c>
      <c r="AN88" s="39">
        <v>12</v>
      </c>
      <c r="AO88" s="39">
        <v>4</v>
      </c>
      <c r="AP88" s="39">
        <v>8</v>
      </c>
      <c r="AQ88" s="39">
        <v>12</v>
      </c>
      <c r="AR88" s="39">
        <v>16</v>
      </c>
      <c r="AS88" s="39">
        <v>16</v>
      </c>
      <c r="AT88" s="39">
        <v>26</v>
      </c>
      <c r="AU88" s="39">
        <v>24</v>
      </c>
      <c r="AV88" s="39">
        <v>700</v>
      </c>
      <c r="AW88" s="39">
        <v>21</v>
      </c>
      <c r="AX88" s="39">
        <v>18</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84</v>
      </c>
      <c r="G89" s="37">
        <f>SUM(L89:W89)</f>
        <v>0</v>
      </c>
      <c r="H89" s="38">
        <f>SUM(X89:AI89)</f>
        <v>0</v>
      </c>
      <c r="I89" s="38">
        <f>SUM(AJ89:AU89)</f>
        <v>73</v>
      </c>
      <c r="J89" s="38">
        <f>SUM(AV89:BG89)</f>
        <v>11</v>
      </c>
      <c r="K89" s="38">
        <f>SUM(BH89:BS89)</f>
        <v>0</v>
      </c>
      <c r="L89" s="39"/>
      <c r="M89" s="39"/>
      <c r="N89" s="39"/>
      <c r="O89" s="39"/>
      <c r="P89" s="39"/>
      <c r="Q89" s="39"/>
      <c r="R89" s="39">
        <v>0</v>
      </c>
      <c r="S89" s="39">
        <v>0</v>
      </c>
      <c r="T89" s="39"/>
      <c r="U89" s="39">
        <v>0</v>
      </c>
      <c r="V89" s="39"/>
      <c r="W89" s="39"/>
      <c r="X89" s="39"/>
      <c r="Y89" s="39"/>
      <c r="Z89" s="39"/>
      <c r="AA89" s="39"/>
      <c r="AB89" s="39"/>
      <c r="AC89" s="39"/>
      <c r="AD89" s="39"/>
      <c r="AE89" s="39"/>
      <c r="AF89" s="39"/>
      <c r="AG89" s="39"/>
      <c r="AH89" s="39"/>
      <c r="AI89" s="39"/>
      <c r="AJ89" s="39"/>
      <c r="AK89" s="39"/>
      <c r="AL89" s="39">
        <v>0</v>
      </c>
      <c r="AM89" s="39">
        <v>0</v>
      </c>
      <c r="AN89" s="39">
        <v>3</v>
      </c>
      <c r="AO89" s="39">
        <v>1</v>
      </c>
      <c r="AP89" s="39">
        <v>7</v>
      </c>
      <c r="AQ89" s="39">
        <v>22</v>
      </c>
      <c r="AR89" s="39">
        <v>21</v>
      </c>
      <c r="AS89" s="39">
        <v>8</v>
      </c>
      <c r="AT89" s="39">
        <v>5</v>
      </c>
      <c r="AU89" s="39">
        <v>6</v>
      </c>
      <c r="AV89" s="39">
        <v>0</v>
      </c>
      <c r="AW89" s="39">
        <v>6</v>
      </c>
      <c r="AX89" s="39">
        <v>5</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926</v>
      </c>
      <c r="G90" s="37">
        <f>SUM(L90:W90)</f>
        <v>0</v>
      </c>
      <c r="H90" s="38">
        <f>SUM(X90:AI90)</f>
        <v>0</v>
      </c>
      <c r="I90" s="38">
        <f>SUM(AJ90:AU90)</f>
        <v>178</v>
      </c>
      <c r="J90" s="38">
        <f>SUM(AV90:BG90)</f>
        <v>748</v>
      </c>
      <c r="K90" s="38">
        <f>SUM(BH90:BS90)</f>
        <v>0</v>
      </c>
      <c r="L90" s="39"/>
      <c r="M90" s="39"/>
      <c r="N90" s="39"/>
      <c r="O90" s="39"/>
      <c r="P90" s="39"/>
      <c r="Q90" s="39"/>
      <c r="R90" s="39">
        <v>0</v>
      </c>
      <c r="S90" s="39">
        <v>0</v>
      </c>
      <c r="T90" s="39"/>
      <c r="U90" s="39">
        <v>0</v>
      </c>
      <c r="V90" s="39"/>
      <c r="W90" s="39"/>
      <c r="X90" s="39"/>
      <c r="Y90" s="39"/>
      <c r="Z90" s="39"/>
      <c r="AA90" s="39"/>
      <c r="AB90" s="39"/>
      <c r="AC90" s="39"/>
      <c r="AD90" s="39"/>
      <c r="AE90" s="39"/>
      <c r="AF90" s="39"/>
      <c r="AG90" s="39"/>
      <c r="AH90" s="39"/>
      <c r="AI90" s="39"/>
      <c r="AJ90" s="39"/>
      <c r="AK90" s="39"/>
      <c r="AL90" s="39">
        <v>2</v>
      </c>
      <c r="AM90" s="39">
        <v>3</v>
      </c>
      <c r="AN90" s="39">
        <v>12</v>
      </c>
      <c r="AO90" s="39">
        <v>5</v>
      </c>
      <c r="AP90" s="39">
        <v>12</v>
      </c>
      <c r="AQ90" s="39">
        <v>16</v>
      </c>
      <c r="AR90" s="39">
        <v>36</v>
      </c>
      <c r="AS90" s="39">
        <v>37</v>
      </c>
      <c r="AT90" s="39">
        <v>29</v>
      </c>
      <c r="AU90" s="39">
        <v>26</v>
      </c>
      <c r="AV90" s="39">
        <v>700</v>
      </c>
      <c r="AW90" s="39">
        <v>23</v>
      </c>
      <c r="AX90" s="39">
        <v>25</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v>0</v>
      </c>
      <c r="S91" s="39">
        <v>0</v>
      </c>
      <c r="T91" s="39"/>
      <c r="U91" s="39">
        <v>0</v>
      </c>
      <c r="V91" s="39"/>
      <c r="W91" s="39"/>
      <c r="X91" s="39"/>
      <c r="Y91" s="39"/>
      <c r="Z91" s="39"/>
      <c r="AA91" s="39"/>
      <c r="AB91" s="39"/>
      <c r="AC91" s="39"/>
      <c r="AD91" s="39"/>
      <c r="AE91" s="39"/>
      <c r="AF91" s="39"/>
      <c r="AG91" s="39"/>
      <c r="AH91" s="39"/>
      <c r="AI91" s="39"/>
      <c r="AJ91" s="39"/>
      <c r="AK91" s="39"/>
      <c r="AL91" s="39">
        <v>0</v>
      </c>
      <c r="AM91" s="39">
        <v>0</v>
      </c>
      <c r="AN91" s="39">
        <v>0</v>
      </c>
      <c r="AO91" s="39">
        <v>1</v>
      </c>
      <c r="AP91" s="39">
        <v>0</v>
      </c>
      <c r="AQ91" s="39">
        <v>2</v>
      </c>
      <c r="AR91" s="39">
        <v>0</v>
      </c>
      <c r="AS91" s="39">
        <v>1</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1006</v>
      </c>
      <c r="G92" s="37">
        <f t="shared" si="6"/>
        <v>0</v>
      </c>
      <c r="H92" s="38">
        <f t="shared" si="9"/>
        <v>0</v>
      </c>
      <c r="I92" s="38">
        <f t="shared" si="10"/>
        <v>753</v>
      </c>
      <c r="J92" s="38">
        <f t="shared" si="7"/>
        <v>253</v>
      </c>
      <c r="K92" s="38">
        <f t="shared" si="8"/>
        <v>0</v>
      </c>
      <c r="L92" s="39"/>
      <c r="M92" s="39"/>
      <c r="N92" s="39"/>
      <c r="O92" s="39"/>
      <c r="P92" s="39"/>
      <c r="Q92" s="39"/>
      <c r="R92" s="39">
        <v>0</v>
      </c>
      <c r="S92" s="39">
        <v>0</v>
      </c>
      <c r="T92" s="39"/>
      <c r="U92" s="39">
        <v>0</v>
      </c>
      <c r="V92" s="39"/>
      <c r="W92" s="39"/>
      <c r="X92" s="39"/>
      <c r="Y92" s="39"/>
      <c r="Z92" s="39"/>
      <c r="AA92" s="39"/>
      <c r="AB92" s="39"/>
      <c r="AC92" s="39"/>
      <c r="AD92" s="39"/>
      <c r="AE92" s="39"/>
      <c r="AF92" s="39"/>
      <c r="AG92" s="39"/>
      <c r="AH92" s="39"/>
      <c r="AI92" s="39"/>
      <c r="AJ92" s="39"/>
      <c r="AK92" s="39"/>
      <c r="AL92" s="39">
        <v>0</v>
      </c>
      <c r="AM92" s="39">
        <v>0</v>
      </c>
      <c r="AN92" s="39">
        <v>24</v>
      </c>
      <c r="AO92" s="39">
        <v>66</v>
      </c>
      <c r="AP92" s="39">
        <v>126</v>
      </c>
      <c r="AQ92" s="39">
        <v>178</v>
      </c>
      <c r="AR92" s="39">
        <v>67</v>
      </c>
      <c r="AS92" s="39">
        <v>69</v>
      </c>
      <c r="AT92" s="39">
        <v>102</v>
      </c>
      <c r="AU92" s="39">
        <v>121</v>
      </c>
      <c r="AV92" s="39">
        <v>117</v>
      </c>
      <c r="AW92" s="39">
        <v>135</v>
      </c>
      <c r="AX92" s="39">
        <v>1</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4777</v>
      </c>
      <c r="G93" s="37">
        <f t="shared" si="6"/>
        <v>0</v>
      </c>
      <c r="H93" s="38">
        <f t="shared" si="9"/>
        <v>0</v>
      </c>
      <c r="I93" s="38">
        <f t="shared" si="10"/>
        <v>3252</v>
      </c>
      <c r="J93" s="38">
        <f t="shared" si="7"/>
        <v>1525</v>
      </c>
      <c r="K93" s="38">
        <f t="shared" si="8"/>
        <v>0</v>
      </c>
      <c r="L93" s="39"/>
      <c r="M93" s="39"/>
      <c r="N93" s="39"/>
      <c r="O93" s="39"/>
      <c r="P93" s="39"/>
      <c r="Q93" s="39"/>
      <c r="R93" s="39">
        <v>0</v>
      </c>
      <c r="S93" s="39">
        <v>0</v>
      </c>
      <c r="T93" s="39"/>
      <c r="U93" s="39">
        <v>0</v>
      </c>
      <c r="V93" s="39"/>
      <c r="W93" s="39"/>
      <c r="X93" s="39"/>
      <c r="Y93" s="39"/>
      <c r="Z93" s="39"/>
      <c r="AA93" s="39"/>
      <c r="AB93" s="39"/>
      <c r="AC93" s="39"/>
      <c r="AD93" s="39"/>
      <c r="AE93" s="39"/>
      <c r="AF93" s="39"/>
      <c r="AG93" s="39"/>
      <c r="AH93" s="39"/>
      <c r="AI93" s="39"/>
      <c r="AJ93" s="39"/>
      <c r="AK93" s="39"/>
      <c r="AL93" s="39">
        <v>6</v>
      </c>
      <c r="AM93" s="39">
        <v>81</v>
      </c>
      <c r="AN93" s="39">
        <v>169</v>
      </c>
      <c r="AO93" s="39">
        <v>277</v>
      </c>
      <c r="AP93" s="39">
        <v>486</v>
      </c>
      <c r="AQ93" s="39">
        <v>744</v>
      </c>
      <c r="AR93" s="39">
        <v>194</v>
      </c>
      <c r="AS93" s="39">
        <v>259</v>
      </c>
      <c r="AT93" s="39">
        <v>670</v>
      </c>
      <c r="AU93" s="39">
        <v>366</v>
      </c>
      <c r="AV93" s="39">
        <v>574</v>
      </c>
      <c r="AW93" s="39">
        <v>507</v>
      </c>
      <c r="AX93" s="39">
        <v>444</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v>0</v>
      </c>
      <c r="S94" s="39">
        <v>0</v>
      </c>
      <c r="T94" s="39"/>
      <c r="U94" s="39">
        <v>0</v>
      </c>
      <c r="V94" s="39"/>
      <c r="W94" s="39"/>
      <c r="X94" s="39"/>
      <c r="Y94" s="39"/>
      <c r="Z94" s="39"/>
      <c r="AA94" s="39"/>
      <c r="AB94" s="39"/>
      <c r="AC94" s="39"/>
      <c r="AD94" s="39"/>
      <c r="AE94" s="39"/>
      <c r="AF94" s="39"/>
      <c r="AG94" s="39"/>
      <c r="AH94" s="39"/>
      <c r="AI94" s="39"/>
      <c r="AJ94" s="39"/>
      <c r="AK94" s="39"/>
      <c r="AL94" s="39">
        <v>0</v>
      </c>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v>0</v>
      </c>
      <c r="S95" s="37">
        <v>0</v>
      </c>
      <c r="T95" s="37"/>
      <c r="U95" s="37">
        <v>0</v>
      </c>
      <c r="V95" s="37"/>
      <c r="W95" s="37"/>
      <c r="X95" s="37"/>
      <c r="Y95" s="37"/>
      <c r="Z95" s="37"/>
      <c r="AA95" s="37"/>
      <c r="AB95" s="37"/>
      <c r="AC95" s="37"/>
      <c r="AD95" s="37"/>
      <c r="AE95" s="37"/>
      <c r="AF95" s="37"/>
      <c r="AG95" s="37"/>
      <c r="AH95" s="37"/>
      <c r="AI95" s="37"/>
      <c r="AJ95" s="37"/>
      <c r="AK95" s="37"/>
      <c r="AL95" s="37">
        <v>0</v>
      </c>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v>0</v>
      </c>
      <c r="S96" s="37">
        <v>0</v>
      </c>
      <c r="T96" s="37"/>
      <c r="U96" s="37">
        <v>0</v>
      </c>
      <c r="V96" s="37"/>
      <c r="W96" s="37"/>
      <c r="X96" s="37"/>
      <c r="Y96" s="37"/>
      <c r="Z96" s="37"/>
      <c r="AA96" s="37"/>
      <c r="AB96" s="37"/>
      <c r="AC96" s="37"/>
      <c r="AD96" s="37"/>
      <c r="AE96" s="37"/>
      <c r="AF96" s="37"/>
      <c r="AG96" s="37"/>
      <c r="AH96" s="37"/>
      <c r="AI96" s="37"/>
      <c r="AJ96" s="37"/>
      <c r="AK96" s="37"/>
      <c r="AL96" s="37">
        <v>0</v>
      </c>
      <c r="AM96" s="37">
        <v>0</v>
      </c>
      <c r="AN96" s="37">
        <v>0</v>
      </c>
      <c r="AO96" s="37">
        <v>0</v>
      </c>
      <c r="AP96" s="37">
        <v>0</v>
      </c>
      <c r="AQ96" s="37">
        <v>0</v>
      </c>
      <c r="AR96" s="37">
        <v>0</v>
      </c>
      <c r="AS96" s="37">
        <v>0</v>
      </c>
      <c r="AT96" s="37">
        <v>0</v>
      </c>
      <c r="AU96" s="37">
        <v>0</v>
      </c>
      <c r="AV96" s="37">
        <v>0</v>
      </c>
      <c r="AW96" s="37">
        <v>280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v>0</v>
      </c>
      <c r="S97" s="37">
        <v>0</v>
      </c>
      <c r="T97" s="37"/>
      <c r="U97" s="37">
        <v>0</v>
      </c>
      <c r="V97" s="37"/>
      <c r="W97" s="37"/>
      <c r="X97" s="37"/>
      <c r="Y97" s="37"/>
      <c r="Z97" s="37"/>
      <c r="AA97" s="37"/>
      <c r="AB97" s="37"/>
      <c r="AC97" s="37"/>
      <c r="AD97" s="37"/>
      <c r="AE97" s="37"/>
      <c r="AF97" s="37"/>
      <c r="AG97" s="37"/>
      <c r="AH97" s="37"/>
      <c r="AI97" s="37"/>
      <c r="AJ97" s="37"/>
      <c r="AK97" s="37"/>
      <c r="AL97" s="37">
        <v>0</v>
      </c>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v>0</v>
      </c>
      <c r="S98" s="37">
        <v>0</v>
      </c>
      <c r="T98" s="37"/>
      <c r="U98" s="37">
        <v>0</v>
      </c>
      <c r="V98" s="37"/>
      <c r="W98" s="37"/>
      <c r="X98" s="37"/>
      <c r="Y98" s="37"/>
      <c r="Z98" s="37"/>
      <c r="AA98" s="37"/>
      <c r="AB98" s="37"/>
      <c r="AC98" s="37"/>
      <c r="AD98" s="37"/>
      <c r="AE98" s="37"/>
      <c r="AF98" s="37"/>
      <c r="AG98" s="37"/>
      <c r="AH98" s="37"/>
      <c r="AI98" s="37"/>
      <c r="AJ98" s="37"/>
      <c r="AK98" s="37"/>
      <c r="AL98" s="37">
        <v>0</v>
      </c>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193</v>
      </c>
      <c r="G99" s="37">
        <f>SUM(L99:W99)</f>
        <v>0</v>
      </c>
      <c r="H99" s="38">
        <f>SUM(X99:AI99)</f>
        <v>0</v>
      </c>
      <c r="I99" s="38">
        <f>SUM(AJ99:AU99)</f>
        <v>124</v>
      </c>
      <c r="J99" s="38">
        <f>SUM(AV99:BG99)</f>
        <v>69</v>
      </c>
      <c r="K99" s="38">
        <f>SUM(BH99:BS99)</f>
        <v>0</v>
      </c>
      <c r="L99" s="37"/>
      <c r="M99" s="37"/>
      <c r="N99" s="37"/>
      <c r="O99" s="37"/>
      <c r="P99" s="37"/>
      <c r="Q99" s="37"/>
      <c r="R99" s="37">
        <v>0</v>
      </c>
      <c r="S99" s="37">
        <v>0</v>
      </c>
      <c r="T99" s="37"/>
      <c r="U99" s="37">
        <v>0</v>
      </c>
      <c r="V99" s="37"/>
      <c r="W99" s="37"/>
      <c r="X99" s="37"/>
      <c r="Y99" s="37"/>
      <c r="Z99" s="37"/>
      <c r="AA99" s="37"/>
      <c r="AB99" s="37"/>
      <c r="AC99" s="37"/>
      <c r="AD99" s="37"/>
      <c r="AE99" s="37"/>
      <c r="AF99" s="37"/>
      <c r="AG99" s="37"/>
      <c r="AH99" s="37"/>
      <c r="AI99" s="37"/>
      <c r="AJ99" s="37"/>
      <c r="AK99" s="37"/>
      <c r="AL99" s="37">
        <v>0</v>
      </c>
      <c r="AM99" s="37">
        <v>1</v>
      </c>
      <c r="AN99" s="37">
        <v>19</v>
      </c>
      <c r="AO99" s="37">
        <v>6</v>
      </c>
      <c r="AP99" s="37">
        <v>6</v>
      </c>
      <c r="AQ99" s="37">
        <v>17</v>
      </c>
      <c r="AR99" s="37">
        <v>21</v>
      </c>
      <c r="AS99" s="37">
        <v>11</v>
      </c>
      <c r="AT99" s="37">
        <v>15</v>
      </c>
      <c r="AU99" s="37">
        <v>28</v>
      </c>
      <c r="AV99" s="37">
        <v>14</v>
      </c>
      <c r="AW99" s="37">
        <v>30</v>
      </c>
      <c r="AX99" s="37">
        <v>25</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6:AN16"/>
    <mergeCell ref="AO16:AT16"/>
    <mergeCell ref="K17:AN17"/>
    <mergeCell ref="AO17:AT17"/>
    <mergeCell ref="K18:AN18"/>
    <mergeCell ref="AO18:AT18"/>
    <mergeCell ref="K11:AN11"/>
    <mergeCell ref="AO11:AT11"/>
    <mergeCell ref="K12:AN12"/>
    <mergeCell ref="AO12:AT12"/>
    <mergeCell ref="K14:AN14"/>
    <mergeCell ref="AO14:AT14"/>
    <mergeCell ref="K22:AN22"/>
    <mergeCell ref="AO22:AT22"/>
    <mergeCell ref="K23:AN23"/>
    <mergeCell ref="AO23:AT23"/>
    <mergeCell ref="K19:AN19"/>
    <mergeCell ref="AO19:AT19"/>
    <mergeCell ref="K20:AN20"/>
    <mergeCell ref="AO20:AT20"/>
    <mergeCell ref="K21:AN21"/>
    <mergeCell ref="AO21:AT21"/>
    <mergeCell ref="AO29:AT29"/>
    <mergeCell ref="K30:AN30"/>
    <mergeCell ref="AO30:AT30"/>
    <mergeCell ref="K25:AN25"/>
    <mergeCell ref="AO25:AT25"/>
    <mergeCell ref="K26:AN26"/>
    <mergeCell ref="AO26:AT26"/>
    <mergeCell ref="K27:AN27"/>
    <mergeCell ref="AO27:AT27"/>
    <mergeCell ref="K42:AN42"/>
    <mergeCell ref="AO42:AT42"/>
    <mergeCell ref="K37:AN37"/>
    <mergeCell ref="AO37:AT37"/>
    <mergeCell ref="K38:AN38"/>
    <mergeCell ref="AO38:AT38"/>
    <mergeCell ref="K39:AN39"/>
    <mergeCell ref="AO39:AT39"/>
    <mergeCell ref="AO33:AT33"/>
    <mergeCell ref="AY11:AZ11"/>
    <mergeCell ref="AY12:AZ12"/>
    <mergeCell ref="AY14:AZ14"/>
    <mergeCell ref="AY16:AZ16"/>
    <mergeCell ref="AY17:AZ17"/>
    <mergeCell ref="AY18:AZ18"/>
    <mergeCell ref="K40:AN40"/>
    <mergeCell ref="AO40:AT40"/>
    <mergeCell ref="K41:AN41"/>
    <mergeCell ref="AO41:AT41"/>
    <mergeCell ref="K34:AN34"/>
    <mergeCell ref="AO34:AT34"/>
    <mergeCell ref="K35:AN35"/>
    <mergeCell ref="AO35:AT35"/>
    <mergeCell ref="K36:AN36"/>
    <mergeCell ref="AO36:AT36"/>
    <mergeCell ref="K31:AN31"/>
    <mergeCell ref="AO31:AT31"/>
    <mergeCell ref="K32:AN32"/>
    <mergeCell ref="AO32:AT32"/>
    <mergeCell ref="K33:AN33"/>
    <mergeCell ref="K28:AN28"/>
    <mergeCell ref="AO28:AT28"/>
    <mergeCell ref="K29:AN29"/>
    <mergeCell ref="AY30:AZ30"/>
    <mergeCell ref="AY19:AZ19"/>
    <mergeCell ref="AY20:AZ20"/>
    <mergeCell ref="AY21:AZ21"/>
    <mergeCell ref="AY22:AZ22"/>
    <mergeCell ref="AY23:AZ23"/>
    <mergeCell ref="AY25:AZ25"/>
    <mergeCell ref="AY26:AZ26"/>
    <mergeCell ref="AY27:AZ27"/>
    <mergeCell ref="AY28:AZ28"/>
    <mergeCell ref="AY29:AZ29"/>
    <mergeCell ref="AY42:AZ42"/>
    <mergeCell ref="AY31:AZ31"/>
    <mergeCell ref="AY32:AZ32"/>
    <mergeCell ref="AY33:AZ33"/>
    <mergeCell ref="AY34:AZ34"/>
    <mergeCell ref="AY35:AZ35"/>
    <mergeCell ref="AY36:AZ36"/>
    <mergeCell ref="AY37:AZ37"/>
    <mergeCell ref="AY38:AZ38"/>
    <mergeCell ref="AY39:AZ39"/>
    <mergeCell ref="AY40:AZ40"/>
    <mergeCell ref="AY41:AZ41"/>
    <mergeCell ref="AU18:AV18"/>
    <mergeCell ref="AU19:AV19"/>
    <mergeCell ref="AU20:AV20"/>
    <mergeCell ref="AU21:AV21"/>
    <mergeCell ref="AU22:AV22"/>
    <mergeCell ref="AU11:AV11"/>
    <mergeCell ref="AU12:AV12"/>
    <mergeCell ref="AU14:AV14"/>
    <mergeCell ref="AU16:AV16"/>
    <mergeCell ref="AU17:AV17"/>
    <mergeCell ref="AU28:AV28"/>
    <mergeCell ref="AU29:AV29"/>
    <mergeCell ref="AU30:AV30"/>
    <mergeCell ref="AU31:AV31"/>
    <mergeCell ref="AU32:AV32"/>
    <mergeCell ref="AU23:AV23"/>
    <mergeCell ref="AU25:AV25"/>
    <mergeCell ref="AU26:AV26"/>
    <mergeCell ref="AU27:AV27"/>
    <mergeCell ref="AU38:AV38"/>
    <mergeCell ref="AU39:AV39"/>
    <mergeCell ref="AU40:AV40"/>
    <mergeCell ref="AU41:AV41"/>
    <mergeCell ref="AU42:AV42"/>
    <mergeCell ref="AU33:AV33"/>
    <mergeCell ref="AU34:AV34"/>
    <mergeCell ref="AU35:AV35"/>
    <mergeCell ref="AU36:AV36"/>
    <mergeCell ref="AU37:AV37"/>
    <mergeCell ref="AW23:AX23"/>
    <mergeCell ref="AW18:AX18"/>
    <mergeCell ref="AW19:AX19"/>
    <mergeCell ref="AW20:AX20"/>
    <mergeCell ref="AW21:AX21"/>
    <mergeCell ref="AW22:AX22"/>
    <mergeCell ref="AW11:AX11"/>
    <mergeCell ref="AW12:AX12"/>
    <mergeCell ref="AW14:AX14"/>
    <mergeCell ref="AW16:AX16"/>
    <mergeCell ref="AW17:AX17"/>
  </mergeCells>
  <hyperlinks>
    <hyperlink ref="C1" location="Contents!A1" display="Go to contents" xr:uid="{080543A4-4CEF-47D1-9A26-A47D184A453A}"/>
    <hyperlink ref="J8" location="'Data receipt and caveats'!A1" display="Go to data receipt and caveats" xr:uid="{AD03F8D4-33CF-4671-A1CA-2226CCADC538}"/>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16F8-AF80-4794-B6B5-D7BB9419C99E}">
  <dimension ref="A1:BU101"/>
  <sheetViews>
    <sheetView showGridLines="0" topLeftCell="B43" zoomScale="85" zoomScaleNormal="85" workbookViewId="0">
      <pane xSplit="5" topLeftCell="AJ1" activePane="topRight" state="frozen"/>
      <selection activeCell="C1" sqref="C1"/>
      <selection pane="topRight" activeCell="BA75" sqref="B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9" width="7" style="2" customWidth="1"/>
    <col min="10" max="10" width="9.7109375" style="2" customWidth="1"/>
    <col min="11"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366</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Bedfordshire, Luton and Milton Keynes</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t="s">
        <v>384</v>
      </c>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8" t="s">
        <v>284</v>
      </c>
      <c r="AV12" s="439"/>
      <c r="AW12" s="436" t="s">
        <v>242</v>
      </c>
      <c r="AX12" s="437"/>
      <c r="AY12" s="438">
        <v>44756</v>
      </c>
      <c r="AZ12" s="439"/>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4"/>
      <c r="AV14" s="435"/>
      <c r="AW14" s="436"/>
      <c r="AX14" s="437"/>
      <c r="AY14" s="434"/>
      <c r="AZ14" s="435"/>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4"/>
      <c r="AV16" s="435"/>
      <c r="AW16" s="436"/>
      <c r="AX16" s="437"/>
      <c r="AY16" s="434"/>
      <c r="AZ16" s="43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4"/>
      <c r="AV17" s="435"/>
      <c r="AW17" s="436"/>
      <c r="AX17" s="437"/>
      <c r="AY17" s="434"/>
      <c r="AZ17" s="43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4"/>
      <c r="AV18" s="435"/>
      <c r="AW18" s="436"/>
      <c r="AX18" s="437"/>
      <c r="AY18" s="434"/>
      <c r="AZ18" s="43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4"/>
      <c r="AV19" s="435"/>
      <c r="AW19" s="436"/>
      <c r="AX19" s="437"/>
      <c r="AY19" s="434"/>
      <c r="AZ19" s="43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4"/>
      <c r="AV20" s="435"/>
      <c r="AW20" s="436"/>
      <c r="AX20" s="437"/>
      <c r="AY20" s="434"/>
      <c r="AZ20" s="43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4"/>
      <c r="AV21" s="435"/>
      <c r="AW21" s="436"/>
      <c r="AX21" s="437"/>
      <c r="AY21" s="434"/>
      <c r="AZ21" s="43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4"/>
      <c r="AV22" s="435"/>
      <c r="AW22" s="436"/>
      <c r="AX22" s="437"/>
      <c r="AY22" s="434"/>
      <c r="AZ22" s="43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4"/>
      <c r="AV23" s="435"/>
      <c r="AW23" s="436"/>
      <c r="AX23" s="437"/>
      <c r="AY23" s="434"/>
      <c r="AZ23" s="43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v>0</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v>0</v>
      </c>
      <c r="AX56" s="39">
        <v>0</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v>0</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v>0</v>
      </c>
      <c r="AX61" s="39">
        <v>0</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v>0</v>
      </c>
      <c r="AX63" s="39">
        <v>0</v>
      </c>
      <c r="AY63" s="39">
        <v>0</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v>0</v>
      </c>
      <c r="AX64" s="39">
        <v>0</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v>0</v>
      </c>
      <c r="AX67" s="39">
        <v>0</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v>0</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v>0</v>
      </c>
      <c r="AX99" s="37">
        <v>0</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1:AN11"/>
    <mergeCell ref="AO11:AT11"/>
    <mergeCell ref="AU11:AV11"/>
    <mergeCell ref="AW11:AX11"/>
    <mergeCell ref="AY11:AZ11"/>
    <mergeCell ref="K12:AN12"/>
    <mergeCell ref="AO12:AT12"/>
    <mergeCell ref="AU12:AV12"/>
    <mergeCell ref="AW12:AX12"/>
    <mergeCell ref="AY12:AZ12"/>
    <mergeCell ref="K14:AN14"/>
    <mergeCell ref="AO14:AT14"/>
    <mergeCell ref="AU14:AV14"/>
    <mergeCell ref="AW14:AX14"/>
    <mergeCell ref="AY14:AZ14"/>
    <mergeCell ref="K16:AN16"/>
    <mergeCell ref="AO16:AT16"/>
    <mergeCell ref="AU16:AV16"/>
    <mergeCell ref="AW16:AX16"/>
    <mergeCell ref="AY16:AZ16"/>
    <mergeCell ref="K17:AN17"/>
    <mergeCell ref="AO17:AT17"/>
    <mergeCell ref="AU17:AV17"/>
    <mergeCell ref="AW17:AX17"/>
    <mergeCell ref="AY17:AZ17"/>
    <mergeCell ref="K18:AN18"/>
    <mergeCell ref="AO18:AT18"/>
    <mergeCell ref="AU18:AV18"/>
    <mergeCell ref="AW18:AX18"/>
    <mergeCell ref="AY18:AZ18"/>
    <mergeCell ref="K19:AN19"/>
    <mergeCell ref="AO19:AT19"/>
    <mergeCell ref="AU19:AV19"/>
    <mergeCell ref="AW19:AX19"/>
    <mergeCell ref="AY19:AZ19"/>
    <mergeCell ref="K20:AN20"/>
    <mergeCell ref="AO20:AT20"/>
    <mergeCell ref="AU20:AV20"/>
    <mergeCell ref="AW20:AX20"/>
    <mergeCell ref="AY20:AZ20"/>
    <mergeCell ref="K21:AN21"/>
    <mergeCell ref="AO21:AT21"/>
    <mergeCell ref="AU21:AV21"/>
    <mergeCell ref="AW21:AX21"/>
    <mergeCell ref="AY21:AZ21"/>
    <mergeCell ref="K22:AN22"/>
    <mergeCell ref="AO22:AT22"/>
    <mergeCell ref="AU22:AV22"/>
    <mergeCell ref="AW22:AX22"/>
    <mergeCell ref="AY22:AZ22"/>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42:AN42"/>
    <mergeCell ref="AO42:AT42"/>
    <mergeCell ref="AU42:AV42"/>
    <mergeCell ref="AY42:AZ42"/>
    <mergeCell ref="K40:AN40"/>
    <mergeCell ref="AO40:AT40"/>
    <mergeCell ref="AU40:AV40"/>
    <mergeCell ref="AY40:AZ40"/>
    <mergeCell ref="K41:AN41"/>
    <mergeCell ref="AO41:AT41"/>
    <mergeCell ref="AU41:AV41"/>
    <mergeCell ref="AY41:AZ41"/>
  </mergeCells>
  <hyperlinks>
    <hyperlink ref="C1" location="Contents!A1" display="Go to contents" xr:uid="{AF6174ED-D59F-4170-BFFE-7F1C14A7E96D}"/>
    <hyperlink ref="J8" location="'Data receipt and caveats'!A1" display="Go to data receipt and caveats" xr:uid="{BBE2F8BE-E0EC-4AC6-A2FD-4E595A8C267D}"/>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3F6-0B2D-4133-8D57-A0E3D2DFA0CB}">
  <dimension ref="A1:BU101"/>
  <sheetViews>
    <sheetView showGridLines="0" topLeftCell="B1" zoomScale="85" zoomScaleNormal="85" workbookViewId="0">
      <pane xSplit="5" topLeftCell="G1" activePane="topRight" state="frozen"/>
      <selection activeCell="C1" sqref="C1"/>
      <selection pane="topRight" activeCell="C1" sqref="C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340</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0"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Dorset</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8"/>
      <c r="AV12" s="439"/>
      <c r="AW12" s="436"/>
      <c r="AX12" s="437"/>
      <c r="AY12" s="438"/>
      <c r="AZ12" s="439"/>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4"/>
      <c r="AV14" s="435"/>
      <c r="AW14" s="436"/>
      <c r="AX14" s="437"/>
      <c r="AY14" s="434"/>
      <c r="AZ14" s="435"/>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4"/>
      <c r="AV16" s="435"/>
      <c r="AW16" s="436"/>
      <c r="AX16" s="437"/>
      <c r="AY16" s="434"/>
      <c r="AZ16" s="43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4"/>
      <c r="AV17" s="435"/>
      <c r="AW17" s="436"/>
      <c r="AX17" s="437"/>
      <c r="AY17" s="434"/>
      <c r="AZ17" s="43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4"/>
      <c r="AV18" s="435"/>
      <c r="AW18" s="436"/>
      <c r="AX18" s="437"/>
      <c r="AY18" s="434"/>
      <c r="AZ18" s="43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4"/>
      <c r="AV19" s="435"/>
      <c r="AW19" s="436"/>
      <c r="AX19" s="437"/>
      <c r="AY19" s="434"/>
      <c r="AZ19" s="43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4"/>
      <c r="AV20" s="435"/>
      <c r="AW20" s="436"/>
      <c r="AX20" s="437"/>
      <c r="AY20" s="434"/>
      <c r="AZ20" s="43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4"/>
      <c r="AV21" s="435"/>
      <c r="AW21" s="436"/>
      <c r="AX21" s="437"/>
      <c r="AY21" s="434"/>
      <c r="AZ21" s="43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4"/>
      <c r="AV22" s="435"/>
      <c r="AW22" s="436"/>
      <c r="AX22" s="437"/>
      <c r="AY22" s="434"/>
      <c r="AZ22" s="43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4"/>
      <c r="AV23" s="435"/>
      <c r="AW23" s="436"/>
      <c r="AX23" s="437"/>
      <c r="AY23" s="434"/>
      <c r="AZ23" s="43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1:AN11"/>
    <mergeCell ref="AO11:AT11"/>
    <mergeCell ref="AU11:AV11"/>
    <mergeCell ref="AW11:AX11"/>
    <mergeCell ref="AY11:AZ11"/>
    <mergeCell ref="K12:AN12"/>
    <mergeCell ref="AO12:AT12"/>
    <mergeCell ref="AU12:AV12"/>
    <mergeCell ref="AW12:AX12"/>
    <mergeCell ref="AY12:AZ12"/>
    <mergeCell ref="K14:AN14"/>
    <mergeCell ref="AO14:AT14"/>
    <mergeCell ref="AU14:AV14"/>
    <mergeCell ref="AW14:AX14"/>
    <mergeCell ref="AY14:AZ14"/>
    <mergeCell ref="K16:AN16"/>
    <mergeCell ref="AO16:AT16"/>
    <mergeCell ref="AU16:AV16"/>
    <mergeCell ref="AW16:AX16"/>
    <mergeCell ref="AY16:AZ16"/>
    <mergeCell ref="K17:AN17"/>
    <mergeCell ref="AO17:AT17"/>
    <mergeCell ref="AU17:AV17"/>
    <mergeCell ref="AW17:AX17"/>
    <mergeCell ref="AY17:AZ17"/>
    <mergeCell ref="K18:AN18"/>
    <mergeCell ref="AO18:AT18"/>
    <mergeCell ref="AU18:AV18"/>
    <mergeCell ref="AW18:AX18"/>
    <mergeCell ref="AY18:AZ18"/>
    <mergeCell ref="K19:AN19"/>
    <mergeCell ref="AO19:AT19"/>
    <mergeCell ref="AU19:AV19"/>
    <mergeCell ref="AW19:AX19"/>
    <mergeCell ref="AY19:AZ19"/>
    <mergeCell ref="K20:AN20"/>
    <mergeCell ref="AO20:AT20"/>
    <mergeCell ref="AU20:AV20"/>
    <mergeCell ref="AW20:AX20"/>
    <mergeCell ref="AY20:AZ20"/>
    <mergeCell ref="K21:AN21"/>
    <mergeCell ref="AO21:AT21"/>
    <mergeCell ref="AU21:AV21"/>
    <mergeCell ref="AW21:AX21"/>
    <mergeCell ref="AY21:AZ21"/>
    <mergeCell ref="K22:AN22"/>
    <mergeCell ref="AO22:AT22"/>
    <mergeCell ref="AU22:AV22"/>
    <mergeCell ref="AW22:AX22"/>
    <mergeCell ref="AY22:AZ22"/>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42:AN42"/>
    <mergeCell ref="AO42:AT42"/>
    <mergeCell ref="AU42:AV42"/>
    <mergeCell ref="AY42:AZ42"/>
    <mergeCell ref="K40:AN40"/>
    <mergeCell ref="AO40:AT40"/>
    <mergeCell ref="AU40:AV40"/>
    <mergeCell ref="AY40:AZ40"/>
    <mergeCell ref="K41:AN41"/>
    <mergeCell ref="AO41:AT41"/>
    <mergeCell ref="AU41:AV41"/>
    <mergeCell ref="AY41:AZ41"/>
  </mergeCells>
  <hyperlinks>
    <hyperlink ref="C1" location="Contents!A1" display="Go to contents" xr:uid="{003AE643-8D5E-4F0C-A63F-BBE0A4D9303F}"/>
    <hyperlink ref="J8" location="'Data receipt and caveats'!A1" display="Go to data receipt and caveats" xr:uid="{C10AB86A-1E20-409D-AE0C-63A188374B55}"/>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0B20-F144-4825-9A33-1BFB919AF176}">
  <sheetPr>
    <tabColor theme="3" tint="0.79998168889431442"/>
  </sheetPr>
  <dimension ref="A1:BS77"/>
  <sheetViews>
    <sheetView showGridLines="0" tabSelected="1" workbookViewId="0">
      <pane xSplit="5" topLeftCell="F1" activePane="topRight" state="frozen"/>
      <selection pane="topRight" activeCell="E25" sqref="E25"/>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300" t="str">
        <f>HYPERLINK("#'Contents'!B1", "Go to contents")</f>
        <v>Go to contents</v>
      </c>
      <c r="C1" s="30" t="str">
        <f>HYPERLINK("#'Data receipt'!B1", "Go to data receipt and caveats")</f>
        <v>Go to data receipt and caveats</v>
      </c>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417</v>
      </c>
    </row>
    <row r="4" spans="1:70" x14ac:dyDescent="0.25">
      <c r="B4" s="18" t="s">
        <v>176</v>
      </c>
      <c r="C4" s="171" t="s">
        <v>418</v>
      </c>
      <c r="D4" s="98"/>
      <c r="E4" s="98"/>
    </row>
    <row r="5" spans="1:70" x14ac:dyDescent="0.25">
      <c r="B5" s="18" t="s">
        <v>396</v>
      </c>
      <c r="C5" s="173" t="s">
        <v>419</v>
      </c>
      <c r="D5" s="31">
        <v>0</v>
      </c>
    </row>
    <row r="6" spans="1:70" x14ac:dyDescent="0.25">
      <c r="A6" s="13"/>
      <c r="B6" s="18" t="s">
        <v>177</v>
      </c>
      <c r="C6" s="171" t="s">
        <v>420</v>
      </c>
      <c r="I6" s="163"/>
    </row>
    <row r="7" spans="1:70" x14ac:dyDescent="0.25">
      <c r="C7" s="21"/>
      <c r="D7" s="25"/>
      <c r="E7" s="25"/>
      <c r="F7" s="12"/>
      <c r="BM7" s="1"/>
      <c r="BN7" s="1"/>
      <c r="BO7" s="1"/>
      <c r="BP7" s="1"/>
      <c r="BQ7" s="1"/>
      <c r="BR7" s="1"/>
    </row>
    <row r="8" spans="1:70" s="32" customFormat="1" ht="25.5" x14ac:dyDescent="0.25">
      <c r="A8" s="267" t="s">
        <v>69</v>
      </c>
      <c r="B8" s="267" t="s">
        <v>71</v>
      </c>
      <c r="C8" s="269" t="s">
        <v>64</v>
      </c>
      <c r="D8" s="269" t="s">
        <v>72</v>
      </c>
      <c r="E8" s="269" t="s">
        <v>73</v>
      </c>
      <c r="F8" s="34"/>
      <c r="G8" s="34"/>
      <c r="H8" s="34"/>
      <c r="I8" s="34"/>
      <c r="J8" s="34"/>
      <c r="K8" s="34"/>
      <c r="L8" s="34"/>
      <c r="M8" s="34"/>
      <c r="N8" s="34"/>
      <c r="O8" s="34"/>
      <c r="P8" s="34"/>
      <c r="Q8" s="34"/>
      <c r="R8" s="34"/>
      <c r="S8" s="34"/>
      <c r="T8" s="34"/>
      <c r="U8" s="34"/>
      <c r="V8" s="34"/>
      <c r="W8" s="34"/>
      <c r="X8" s="34"/>
      <c r="Y8" s="34"/>
    </row>
    <row r="9" spans="1:70" s="33" customFormat="1" x14ac:dyDescent="0.25">
      <c r="A9" s="350">
        <v>1</v>
      </c>
      <c r="B9" s="348" t="s">
        <v>443</v>
      </c>
      <c r="C9" s="349">
        <f>_xlfn.XLOOKUP("1a",$A$25:$A$75,$E$25:$E$75,"Not found",0)</f>
        <v>100</v>
      </c>
      <c r="D9" s="347">
        <f>_xlfn.XLOOKUP("1b",$A$25:$A$75,$E$25:$E$75,"Not found",0)</f>
        <v>98</v>
      </c>
      <c r="E9" s="268">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50">
        <v>2</v>
      </c>
      <c r="B10" s="348" t="s">
        <v>444</v>
      </c>
      <c r="C10" s="349">
        <f>_xlfn.XLOOKUP(2,$A$25:$A$75,$E$25:$E$75,"Not found",0)</f>
        <v>97</v>
      </c>
      <c r="D10" s="347">
        <f>_xlfn.XLOOKUP("1a",$A$25:$A$75,$E$25:$E$75,"Not found",0)</f>
        <v>100</v>
      </c>
      <c r="E10" s="268">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50">
        <v>3</v>
      </c>
      <c r="B11" s="348" t="s">
        <v>445</v>
      </c>
      <c r="C11" s="349">
        <f>_xlfn.XLOOKUP("3a",$A$25:$A$75,$E$25:$E$75,0,0)+_xlfn.XLOOKUP("3b",$A$25:$A$75,$E$25:$E$75,0,0)</f>
        <v>191</v>
      </c>
      <c r="D11" s="347">
        <f>_xlfn.XLOOKUP("1a",$A$25:$A$75,$E$25:$E$75,"Not found",0)</f>
        <v>100</v>
      </c>
      <c r="E11" s="268">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50">
        <v>4</v>
      </c>
      <c r="B12" s="348" t="s">
        <v>446</v>
      </c>
      <c r="C12" s="349">
        <f>_xlfn.XLOOKUP("3c",$A$25:$A$75,$E$25:$E$75,0,0)+_xlfn.XLOOKUP("3d",$A$25:$A$75,$E$25:$E$75,0,0)</f>
        <v>187</v>
      </c>
      <c r="D12" s="347">
        <f>_xlfn.XLOOKUP("1a",$A$25:$A$75,$E$25:$E$75,"Not found",0)</f>
        <v>100</v>
      </c>
      <c r="E12" s="268">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50">
        <v>5</v>
      </c>
      <c r="B13" s="348" t="s">
        <v>447</v>
      </c>
      <c r="C13" s="349">
        <f>_xlfn.XLOOKUP(4,$A$25:$A$75,$E$25:$E$75,0,0)</f>
        <v>92</v>
      </c>
      <c r="D13" s="349">
        <f>_xlfn.XLOOKUP("3c",$A$25:$A$75,$E$25:$E$75,0,0)+_xlfn.XLOOKUP("3d",$A$25:$A$75,$E$25:$E$75,0,0)</f>
        <v>187</v>
      </c>
      <c r="E13" s="268">
        <f t="shared" si="0"/>
        <v>0.49197860962566847</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50">
        <v>6</v>
      </c>
      <c r="B14" s="348" t="s">
        <v>448</v>
      </c>
      <c r="C14" s="349">
        <f>_xlfn.XLOOKUP("5a",$A$25:$A$75,$E$25:$E$75,0,0)</f>
        <v>90</v>
      </c>
      <c r="D14" s="349">
        <f>_xlfn.XLOOKUP(4,$A$25:$A$75,$E$25:$E$75,0,0)-_xlfn.XLOOKUP("4b",$A$25:$A$75,$E$25:$E$75,0,0)</f>
        <v>1</v>
      </c>
      <c r="E14" s="268">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50">
        <v>7</v>
      </c>
      <c r="B15" s="348" t="s">
        <v>449</v>
      </c>
      <c r="C15" s="349">
        <f>_xlfn.XLOOKUP("5b",$A$25:$A$75,$E$25:$E$75,0,0)</f>
        <v>89</v>
      </c>
      <c r="D15" s="349">
        <f>_xlfn.XLOOKUP(4,$A$25:$A$75,$E$25:$E$75,0,0)-_xlfn.XLOOKUP("4b",$A$25:$A$75,$E$25:$E$75,0,0)</f>
        <v>1</v>
      </c>
      <c r="E15" s="268">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50">
        <v>8</v>
      </c>
      <c r="B16" s="348" t="s">
        <v>451</v>
      </c>
      <c r="C16" s="349">
        <f>_xlfn.XLOOKUP("6a",$A$25:$A$75,$E$25:$E$75,0,0)
+_xlfn.XLOOKUP("6b",$A$25:$A$75,$E$25:$E$75,0,0)
+_xlfn.XLOOKUP("6c",$A$25:$A$75,$E$25:$E$75,0,0)
+_xlfn.XLOOKUP("6d",$A$25:$A$75,$E$25:$E$75,0,0)
+_xlfn.XLOOKUP("6e",$A$25:$A$75,$E$25:$E$75,0,0)</f>
        <v>416</v>
      </c>
      <c r="D16" s="347">
        <f>_xlfn.XLOOKUP("1a",$A$25:$A$75,$E$25:$E$75,"Not found",0)</f>
        <v>100</v>
      </c>
      <c r="E16" s="268">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416</v>
      </c>
      <c r="D17" s="349">
        <f>_xlfn.XLOOKUP("3a",$A$25:$A$75,$E$25:$E$75,0,0)+_xlfn.XLOOKUP("3b",$A$25:$A$75,$E$25:$E$75,0,0)</f>
        <v>191</v>
      </c>
      <c r="E17" s="268">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416</v>
      </c>
      <c r="D18" s="349">
        <f>_xlfn.XLOOKUP("5a",$A$25:$A$75,$E$25:$E$75,0,0)</f>
        <v>90</v>
      </c>
      <c r="E18" s="268">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169</v>
      </c>
      <c r="D19" s="349">
        <f>_xlfn.XLOOKUP("6a",$A$25:$A$75,$E$25:$E$75,0,0)
+_xlfn.XLOOKUP("6b",$A$25:$A$75,$E$25:$E$75,0,0)
+_xlfn.XLOOKUP("6c",$A$25:$A$75,$E$25:$E$75,0,0)
+_xlfn.XLOOKUP("6d",$A$25:$A$75,$E$25:$E$75,0,0)
+_xlfn.XLOOKUP("6e",$A$25:$A$75,$E$25:$E$75,0,0)</f>
        <v>416</v>
      </c>
      <c r="E19" s="268">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81</v>
      </c>
      <c r="D20" s="349">
        <f>_xlfn.XLOOKUP("5a",$A$25:$A$75,$E$25:$E$75,0,0)</f>
        <v>90</v>
      </c>
      <c r="E20" s="268">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58</v>
      </c>
      <c r="D21" s="349">
        <f>_xlfn.XLOOKUP("8b",$A$25:$A$75,$E$25:$E$75,0,0)</f>
        <v>59</v>
      </c>
      <c r="E21" s="268">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283"/>
      <c r="B23" s="284"/>
      <c r="C23" s="285"/>
      <c r="D23" s="274"/>
      <c r="E23" s="275"/>
      <c r="F23" s="273"/>
      <c r="G23" s="274"/>
      <c r="H23" s="274"/>
      <c r="I23" s="274"/>
      <c r="J23" s="275"/>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100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99</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98</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97</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96</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95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94</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93</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92</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91</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90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89</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88</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87</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86</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86</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85</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84</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83</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82</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82</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81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80</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79</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78</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77</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75</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74</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73</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72</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71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70</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69</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68</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67</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66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65</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64</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63</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62</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61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60</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 si="2">E68=SUM(F68:J68)</f>
        <v>0</v>
      </c>
      <c r="E68" s="279">
        <v>59</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ref="D69" si="3">E69=SUM(F69:J69)</f>
        <v>0</v>
      </c>
      <c r="E69" s="279">
        <v>58</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57</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56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55</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54</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53</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4">E75=SUM(F75:J75)</f>
        <v>0</v>
      </c>
      <c r="E75" s="282">
        <v>52</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row r="76" spans="1:71" s="32" customFormat="1" x14ac:dyDescent="0.25">
      <c r="A76" s="34"/>
      <c r="C76" s="76"/>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row>
    <row r="77" spans="1:71" s="32" customFormat="1" x14ac:dyDescent="0.25">
      <c r="A77" s="34"/>
      <c r="C77" s="76"/>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row>
  </sheetData>
  <mergeCells count="5">
    <mergeCell ref="AU23:BF23"/>
    <mergeCell ref="BG23:BR23"/>
    <mergeCell ref="K23:V23"/>
    <mergeCell ref="W23:AH23"/>
    <mergeCell ref="AI23:AT23"/>
  </mergeCell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5"/>
  <dimension ref="A1"/>
  <sheetViews>
    <sheetView workbookViewId="0">
      <selection activeCell="G63" sqref="G6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2b3826a4-e976-47da-ad2b-3be0c0f0d5f0">MLCSU-1508509938-942943</_dlc_DocId>
    <_dlc_DocIdUrl xmlns="2b3826a4-e976-47da-ad2b-3be0c0f0d5f0">
      <Url>https://csucloudservices.sharepoint.com/sites/CSU/strat/suteam/_layouts/15/DocIdRedir.aspx?ID=MLCSU-1508509938-942943</Url>
      <Description>MLCSU-1508509938-942943</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526FDD1FA0209489C1688272C2F3DD4" ma:contentTypeVersion="483" ma:contentTypeDescription="Create a new document." ma:contentTypeScope="" ma:versionID="833d8042e0b183e23dfb95cc91c43ebe">
  <xsd:schema xmlns:xsd="http://www.w3.org/2001/XMLSchema" xmlns:xs="http://www.w3.org/2001/XMLSchema" xmlns:p="http://schemas.microsoft.com/office/2006/metadata/properties" xmlns:ns2="2b3826a4-e976-47da-ad2b-3be0c0f0d5f0" xmlns:ns3="f05a3715-007b-4911-92f3-fecd14f44f5a" targetNamespace="http://schemas.microsoft.com/office/2006/metadata/properties" ma:root="true" ma:fieldsID="16a20488fefcdb077b2f731ec6e786be" ns2:_="" ns3:_="">
    <xsd:import namespace="2b3826a4-e976-47da-ad2b-3be0c0f0d5f0"/>
    <xsd:import namespace="f05a3715-007b-4911-92f3-fecd14f44f5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826a4-e976-47da-ad2b-3be0c0f0d5f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05a3715-007b-4911-92f3-fecd14f44f5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E14E5E6-1F18-4B07-860C-231B14BFCEC5}">
  <ds:schemaRefs>
    <ds:schemaRef ds:uri="2b3826a4-e976-47da-ad2b-3be0c0f0d5f0"/>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f05a3715-007b-4911-92f3-fecd14f44f5a"/>
    <ds:schemaRef ds:uri="http://schemas.microsoft.com/office/2006/metadata/properties"/>
    <ds:schemaRef ds:uri="http://www.w3.org/XML/1998/namespace"/>
    <ds:schemaRef ds:uri="http://purl.org/dc/terms/"/>
    <ds:schemaRef ds:uri="http://purl.org/dc/elements/1.1/"/>
  </ds:schemaRefs>
</ds:datastoreItem>
</file>

<file path=customXml/itemProps2.xml><?xml version="1.0" encoding="utf-8"?>
<ds:datastoreItem xmlns:ds="http://schemas.openxmlformats.org/officeDocument/2006/customXml" ds:itemID="{FAB58F7B-F1D1-45AB-A53A-88E55F7DEED6}">
  <ds:schemaRefs>
    <ds:schemaRef ds:uri="http://schemas.microsoft.com/sharepoint/v3/contenttype/forms"/>
  </ds:schemaRefs>
</ds:datastoreItem>
</file>

<file path=customXml/itemProps3.xml><?xml version="1.0" encoding="utf-8"?>
<ds:datastoreItem xmlns:ds="http://schemas.openxmlformats.org/officeDocument/2006/customXml" ds:itemID="{55667115-F208-4E30-88FA-E94FE2D0F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826a4-e976-47da-ad2b-3be0c0f0d5f0"/>
    <ds:schemaRef ds:uri="f05a3715-007b-4911-92f3-fecd14f44f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19242AA-767D-46F3-905D-D62E85941AA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25</vt:i4>
      </vt:variant>
    </vt:vector>
  </HeadingPairs>
  <TitlesOfParts>
    <vt:vector size="48" baseType="lpstr">
      <vt:lpstr>Changes</vt:lpstr>
      <vt:lpstr>Contents</vt:lpstr>
      <vt:lpstr>Title sheet</vt:lpstr>
      <vt:lpstr>Data Quality Actions</vt:lpstr>
      <vt:lpstr>Cancer diagnosis</vt:lpstr>
      <vt:lpstr>Summary by project</vt:lpstr>
      <vt:lpstr>Summary by project prev</vt:lpstr>
      <vt:lpstr>Difference by project </vt:lpstr>
      <vt:lpstr>National summary</vt:lpstr>
      <vt:lpstr>National summary prev</vt:lpstr>
      <vt:lpstr>National summary - short</vt:lpstr>
      <vt:lpstr>National summary difference</vt:lpstr>
      <vt:lpstr>Data receipt</vt:lpstr>
      <vt:lpstr>Original</vt:lpstr>
      <vt:lpstr>Onboarded</vt:lpstr>
      <vt:lpstr>Phase 3</vt:lpstr>
      <vt:lpstr>Halton 01F O</vt:lpstr>
      <vt:lpstr>Knowsley 01J O</vt:lpstr>
      <vt:lpstr>Liverpool 99A</vt:lpstr>
      <vt:lpstr>South Bedfordshire P3</vt:lpstr>
      <vt:lpstr>Dorset P3</vt:lpstr>
      <vt:lpstr>template_sheet</vt:lpstr>
      <vt:lpstr>Notes</vt:lpstr>
      <vt:lpstr>'Dorset P3'!Accepted</vt:lpstr>
      <vt:lpstr>'Halton 01F O'!Accepted</vt:lpstr>
      <vt:lpstr>'Knowsley 01J O'!Accepted</vt:lpstr>
      <vt:lpstr>'Liverpool 99A'!Accepted</vt:lpstr>
      <vt:lpstr>'South Bedfordshire P3'!Accepted</vt:lpstr>
      <vt:lpstr>'Dorset P3'!Eligible</vt:lpstr>
      <vt:lpstr>'Halton 01F O'!Eligible</vt:lpstr>
      <vt:lpstr>'Knowsley 01J O'!Eligible</vt:lpstr>
      <vt:lpstr>'Liverpool 99A'!Eligible</vt:lpstr>
      <vt:lpstr>'South Bedfordshire P3'!Eligible</vt:lpstr>
      <vt:lpstr>'Dorset P3'!Invited</vt:lpstr>
      <vt:lpstr>'Halton 01F O'!Invited</vt:lpstr>
      <vt:lpstr>'Knowsley 01J O'!Invited</vt:lpstr>
      <vt:lpstr>'Liverpool 99A'!Invited</vt:lpstr>
      <vt:lpstr>'South Bedfordshire P3'!Invited</vt:lpstr>
      <vt:lpstr>'Dorset P3'!LDCT_scan</vt:lpstr>
      <vt:lpstr>'Halton 01F O'!LDCT_scan</vt:lpstr>
      <vt:lpstr>'Knowsley 01J O'!LDCT_scan</vt:lpstr>
      <vt:lpstr>'Liverpool 99A'!LDCT_scan</vt:lpstr>
      <vt:lpstr>'South Bedfordshire P3'!LDCT_scan</vt:lpstr>
      <vt:lpstr>'Dorset P3'!LDCT_scan_ref</vt:lpstr>
      <vt:lpstr>'Halton 01F O'!LDCT_scan_ref</vt:lpstr>
      <vt:lpstr>'Knowsley 01J O'!LDCT_scan_ref</vt:lpstr>
      <vt:lpstr>'Liverpool 99A'!LDCT_scan_ref</vt:lpstr>
      <vt:lpstr>'South Bedfordshire P3'!LDCT_scan_ref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Caswell (Strategy Unit)</dc:creator>
  <cp:keywords/>
  <dc:description/>
  <cp:lastModifiedBy>Craig Parylo (MLCSU)</cp:lastModifiedBy>
  <cp:revision/>
  <dcterms:created xsi:type="dcterms:W3CDTF">2021-06-09T09:34:19Z</dcterms:created>
  <dcterms:modified xsi:type="dcterms:W3CDTF">2023-02-07T17:58:47Z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0x010100D526FDD1FA0209489C1688272C2F3DD4</vt:lpwstr>
  </property>
  <property fmtid="{D5CDD505-2E9C-101B-9397-08002B2CF9AE}" pid="3" name="_dlc_DocIdItemGuid">
    <vt:lpwstr>d607443f-79b7-48d9-ba4e-9a3446979d52</vt:lpwstr>
  </property>
</Properties>
</file>