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raig/Documents/MyStuff/00 Research/writing/ConstFeats/Drift-Metric-Files-git-repo/toy-example-csv/"/>
    </mc:Choice>
  </mc:AlternateContent>
  <xr:revisionPtr revIDLastSave="0" documentId="13_ncr:1_{C5371CC5-60FC-014F-8D65-705C263D1BB8}" xr6:coauthVersionLast="47" xr6:coauthVersionMax="47" xr10:uidLastSave="{00000000-0000-0000-0000-000000000000}"/>
  <bookViews>
    <workbookView xWindow="7020" yWindow="1060" windowWidth="24620" windowHeight="21940" xr2:uid="{00000000-000D-0000-FFFF-FFFF00000000}"/>
  </bookViews>
  <sheets>
    <sheet name="Three Graphs - Drawings" sheetId="5" r:id="rId1"/>
    <sheet name="Three Graphs - Table for figure" sheetId="1" r:id="rId2"/>
    <sheet name="Three Graphs - Table for graphs" sheetId="2" r:id="rId3"/>
    <sheet name="Three Graphs - Reconfiguration " sheetId="3" r:id="rId4"/>
    <sheet name="Three Graphs - Table 1" sheetId="4" r:id="rId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E5" i="2"/>
  <c r="N5" i="2" s="1"/>
  <c r="L4" i="2"/>
  <c r="J4" i="2"/>
  <c r="E4" i="2"/>
  <c r="N4" i="2" s="1"/>
  <c r="O4" i="2" s="1"/>
  <c r="N3" i="2"/>
  <c r="J3" i="2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F5" i="1"/>
  <c r="O5" i="1" s="1"/>
  <c r="P5" i="1" s="1"/>
  <c r="O4" i="1"/>
  <c r="P4" i="1" s="1"/>
  <c r="M4" i="1"/>
  <c r="K4" i="1"/>
  <c r="F4" i="1"/>
  <c r="O3" i="1"/>
  <c r="K3" i="1"/>
  <c r="O5" i="2" l="1"/>
  <c r="F6" i="1"/>
  <c r="E6" i="2"/>
  <c r="E7" i="2" l="1"/>
  <c r="N6" i="2"/>
  <c r="O6" i="2" s="1"/>
  <c r="O6" i="1"/>
  <c r="P6" i="1" s="1"/>
  <c r="F7" i="1"/>
  <c r="F8" i="1" l="1"/>
  <c r="O7" i="1"/>
  <c r="P7" i="1" s="1"/>
  <c r="E8" i="2"/>
  <c r="N7" i="2"/>
  <c r="O7" i="2" s="1"/>
  <c r="E9" i="2" l="1"/>
  <c r="N8" i="2"/>
  <c r="O8" i="2" s="1"/>
  <c r="F9" i="1"/>
  <c r="O8" i="1"/>
  <c r="P8" i="1" s="1"/>
  <c r="F10" i="1" l="1"/>
  <c r="O9" i="1"/>
  <c r="P9" i="1" s="1"/>
  <c r="N9" i="2"/>
  <c r="O9" i="2" s="1"/>
  <c r="E10" i="2"/>
  <c r="E11" i="2" l="1"/>
  <c r="N10" i="2"/>
  <c r="O10" i="2" s="1"/>
  <c r="F11" i="1"/>
  <c r="O10" i="1"/>
  <c r="P10" i="1" s="1"/>
  <c r="F12" i="1" l="1"/>
  <c r="O11" i="1"/>
  <c r="P11" i="1" s="1"/>
  <c r="N11" i="2"/>
  <c r="O11" i="2" s="1"/>
  <c r="E12" i="2"/>
  <c r="H9" i="2" l="1"/>
  <c r="N12" i="2"/>
  <c r="O12" i="2" s="1"/>
  <c r="H6" i="2"/>
  <c r="H4" i="2"/>
  <c r="H11" i="2"/>
  <c r="H5" i="2"/>
  <c r="H3" i="2"/>
  <c r="H7" i="2"/>
  <c r="H12" i="2"/>
  <c r="H10" i="2"/>
  <c r="H8" i="2"/>
  <c r="I9" i="1"/>
  <c r="I6" i="1"/>
  <c r="I3" i="1"/>
  <c r="I11" i="1"/>
  <c r="I8" i="1"/>
  <c r="I5" i="1"/>
  <c r="I10" i="1"/>
  <c r="O12" i="1"/>
  <c r="P12" i="1" s="1"/>
  <c r="I7" i="1"/>
  <c r="I12" i="1"/>
  <c r="I4" i="1"/>
  <c r="B2" i="4" l="1"/>
  <c r="B3" i="4"/>
  <c r="E2" i="4" l="1"/>
  <c r="D2" i="4"/>
  <c r="S3" i="2" l="1"/>
  <c r="Q3" i="2"/>
  <c r="S11" i="2"/>
  <c r="Q9" i="2"/>
  <c r="S7" i="2"/>
  <c r="Q7" i="2"/>
  <c r="S5" i="2"/>
  <c r="Q5" i="2"/>
  <c r="Q12" i="2"/>
  <c r="S12" i="2"/>
  <c r="S10" i="2"/>
  <c r="Q8" i="2"/>
  <c r="S6" i="2"/>
  <c r="S4" i="2"/>
  <c r="Q4" i="2"/>
  <c r="Q10" i="2"/>
  <c r="S8" i="2"/>
  <c r="S9" i="2"/>
  <c r="Q6" i="2"/>
  <c r="Q11" i="2"/>
  <c r="R9" i="2"/>
  <c r="R7" i="2"/>
  <c r="R10" i="2"/>
  <c r="R5" i="2"/>
  <c r="R12" i="2"/>
  <c r="R8" i="2"/>
  <c r="R3" i="2"/>
  <c r="R6" i="2"/>
  <c r="R11" i="2"/>
  <c r="R4" i="2"/>
</calcChain>
</file>

<file path=xl/sharedStrings.xml><?xml version="1.0" encoding="utf-8"?>
<sst xmlns="http://schemas.openxmlformats.org/spreadsheetml/2006/main" count="34" uniqueCount="24">
  <si>
    <t>Table for figure</t>
  </si>
  <si>
    <t>A</t>
  </si>
  <si>
    <t>X^A</t>
  </si>
  <si>
    <t>ΔℓA</t>
  </si>
  <si>
    <t>B</t>
  </si>
  <si>
    <t>X^B</t>
  </si>
  <si>
    <t>ΔℓB</t>
  </si>
  <si>
    <t>Xest</t>
  </si>
  <si>
    <t>Xnn</t>
  </si>
  <si>
    <t>Err</t>
  </si>
  <si>
    <t>ΔℓAB</t>
  </si>
  <si>
    <t>D</t>
  </si>
  <si>
    <t>DD</t>
  </si>
  <si>
    <t>Table for graphs</t>
  </si>
  <si>
    <t>Y_est</t>
  </si>
  <si>
    <t>Ann</t>
  </si>
  <si>
    <t>min</t>
  </si>
  <si>
    <t>max</t>
  </si>
  <si>
    <t>Reconfiguration - Interpolation Snapshot</t>
  </si>
  <si>
    <t>psi</t>
  </si>
  <si>
    <t>m-</t>
  </si>
  <si>
    <t>m+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</si>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</sst>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&quot; A&quot;"/>
    <numFmt numFmtId="165" formatCode="#,###&quot; B&quot;"/>
    <numFmt numFmtId="166" formatCode="0.0"/>
    <numFmt numFmtId="167" formatCode="#,##0.0"/>
  </numFmts>
  <fonts count="8" x14ac:knownFonts="1">
    <font>
      <sz val="10"/>
      <color indexed="8"/>
      <name val="Helvetica Neue"/>
    </font>
    <font>
      <sz val="12"/>
      <color indexed="8"/>
      <name val="Helvetica Neue"/>
    </font>
    <font>
      <b/>
      <sz val="12"/>
      <color indexed="8"/>
      <name val="Helvetica Neue"/>
    </font>
    <font>
      <b/>
      <sz val="10"/>
      <color indexed="8"/>
      <name val="Helvetica Neue"/>
    </font>
    <font>
      <b/>
      <sz val="12"/>
      <color indexed="19"/>
      <name val="Helvetica Neue"/>
    </font>
    <font>
      <b/>
      <sz val="12"/>
      <color indexed="21"/>
      <name val="Helvetica Neue"/>
    </font>
    <font>
      <b/>
      <sz val="10"/>
      <color indexed="19"/>
      <name val="Helvetica Neue"/>
    </font>
    <font>
      <b/>
      <sz val="10"/>
      <color indexed="21"/>
      <name val="Helvetica Neue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gradientFill degree="174.99299999999999">
        <stop position="0">
          <color rgb="FFFAE236"/>
        </stop>
        <stop position="1">
          <color rgb="FFFF9300"/>
        </stop>
      </gradientFill>
    </fill>
    <fill>
      <gradientFill degree="90">
        <stop position="0">
          <color rgb="FFFAE236"/>
        </stop>
        <stop position="1">
          <color rgb="FFFF9300"/>
        </stop>
      </gradient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8"/>
      </right>
      <top style="thin">
        <color indexed="10"/>
      </top>
      <bottom style="thin">
        <color indexed="10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n">
        <color indexed="10"/>
      </bottom>
      <diagonal/>
    </border>
    <border>
      <left style="thick">
        <color indexed="18"/>
      </left>
      <right style="thick">
        <color indexed="18"/>
      </right>
      <top style="thin">
        <color indexed="10"/>
      </top>
      <bottom style="thin">
        <color indexed="10"/>
      </bottom>
      <diagonal/>
    </border>
    <border>
      <left style="thick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ck">
        <color indexed="18"/>
      </left>
      <right style="thick">
        <color indexed="18"/>
      </right>
      <top style="thin">
        <color indexed="10"/>
      </top>
      <bottom style="thick">
        <color indexed="18"/>
      </bottom>
      <diagonal/>
    </border>
    <border>
      <left style="thin">
        <color indexed="10"/>
      </left>
      <right style="thin">
        <color indexed="10"/>
      </right>
      <top style="thick">
        <color indexed="1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2" fillId="4" borderId="1" xfId="0" applyNumberFormat="1" applyFont="1" applyFill="1" applyBorder="1" applyAlignment="1">
      <alignment vertical="top"/>
    </xf>
    <xf numFmtId="49" fontId="2" fillId="5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>
      <alignment vertical="top" wrapText="1"/>
    </xf>
    <xf numFmtId="49" fontId="2" fillId="6" borderId="1" xfId="0" applyNumberFormat="1" applyFont="1" applyFill="1" applyBorder="1" applyAlignment="1">
      <alignment vertical="top"/>
    </xf>
    <xf numFmtId="49" fontId="2" fillId="7" borderId="1" xfId="0" applyNumberFormat="1" applyFont="1" applyFill="1" applyBorder="1" applyAlignment="1">
      <alignment vertical="top"/>
    </xf>
    <xf numFmtId="164" fontId="2" fillId="2" borderId="2" xfId="0" applyNumberFormat="1" applyFont="1" applyFill="1" applyBorder="1">
      <alignment vertical="top" wrapText="1"/>
    </xf>
    <xf numFmtId="0" fontId="1" fillId="0" borderId="3" xfId="0" applyNumberFormat="1" applyFont="1" applyBorder="1">
      <alignment vertical="top" wrapText="1"/>
    </xf>
    <xf numFmtId="0" fontId="1" fillId="0" borderId="4" xfId="0" applyNumberFormat="1" applyFont="1" applyBorder="1">
      <alignment vertical="top" wrapText="1"/>
    </xf>
    <xf numFmtId="3" fontId="1" fillId="3" borderId="4" xfId="0" applyNumberFormat="1" applyFont="1" applyFill="1" applyBorder="1">
      <alignment vertical="top" wrapText="1"/>
    </xf>
    <xf numFmtId="165" fontId="2" fillId="4" borderId="4" xfId="0" applyNumberFormat="1" applyFont="1" applyFill="1" applyBorder="1">
      <alignment vertical="top" wrapText="1"/>
    </xf>
    <xf numFmtId="0" fontId="1" fillId="0" borderId="4" xfId="0" applyFont="1" applyBorder="1">
      <alignment vertical="top" wrapText="1"/>
    </xf>
    <xf numFmtId="166" fontId="1" fillId="0" borderId="4" xfId="0" applyNumberFormat="1" applyFont="1" applyBorder="1">
      <alignment vertical="top" wrapText="1"/>
    </xf>
    <xf numFmtId="164" fontId="1" fillId="0" borderId="4" xfId="0" applyNumberFormat="1" applyFont="1" applyBorder="1">
      <alignment vertical="top" wrapText="1"/>
    </xf>
    <xf numFmtId="3" fontId="0" fillId="0" borderId="4" xfId="0" applyNumberFormat="1" applyBorder="1">
      <alignment vertical="top" wrapText="1"/>
    </xf>
    <xf numFmtId="3" fontId="1" fillId="0" borderId="4" xfId="0" applyNumberFormat="1" applyFont="1" applyBorder="1">
      <alignment vertical="top" wrapText="1"/>
    </xf>
    <xf numFmtId="164" fontId="2" fillId="2" borderId="5" xfId="0" applyNumberFormat="1" applyFont="1" applyFill="1" applyBorder="1">
      <alignment vertical="top" wrapText="1"/>
    </xf>
    <xf numFmtId="0" fontId="1" fillId="0" borderId="6" xfId="0" applyNumberFormat="1" applyFont="1" applyBorder="1">
      <alignment vertical="top" wrapText="1"/>
    </xf>
    <xf numFmtId="0" fontId="1" fillId="0" borderId="7" xfId="0" applyNumberFormat="1" applyFont="1" applyBorder="1">
      <alignment vertical="top" wrapText="1"/>
    </xf>
    <xf numFmtId="3" fontId="1" fillId="3" borderId="7" xfId="0" applyNumberFormat="1" applyFont="1" applyFill="1" applyBorder="1">
      <alignment vertical="top" wrapText="1"/>
    </xf>
    <xf numFmtId="165" fontId="2" fillId="4" borderId="7" xfId="0" applyNumberFormat="1" applyFont="1" applyFill="1" applyBorder="1">
      <alignment vertical="top" wrapText="1"/>
    </xf>
    <xf numFmtId="166" fontId="1" fillId="0" borderId="7" xfId="0" applyNumberFormat="1" applyFont="1" applyBorder="1">
      <alignment vertical="top" wrapText="1"/>
    </xf>
    <xf numFmtId="164" fontId="1" fillId="0" borderId="7" xfId="0" applyNumberFormat="1" applyFont="1" applyBorder="1">
      <alignment vertical="top" wrapText="1"/>
    </xf>
    <xf numFmtId="3" fontId="0" fillId="0" borderId="7" xfId="0" applyNumberFormat="1" applyBorder="1">
      <alignment vertical="top" wrapText="1"/>
    </xf>
    <xf numFmtId="3" fontId="1" fillId="0" borderId="7" xfId="0" applyNumberFormat="1" applyFont="1" applyBorder="1">
      <alignment vertical="top" wrapText="1"/>
    </xf>
    <xf numFmtId="0" fontId="1" fillId="0" borderId="8" xfId="0" applyNumberFormat="1" applyFont="1" applyBorder="1">
      <alignment vertical="top" wrapText="1"/>
    </xf>
    <xf numFmtId="164" fontId="1" fillId="0" borderId="9" xfId="0" applyNumberFormat="1" applyFont="1" applyBorder="1">
      <alignment vertical="top" wrapText="1"/>
    </xf>
    <xf numFmtId="164" fontId="4" fillId="3" borderId="5" xfId="0" applyNumberFormat="1" applyFont="1" applyFill="1" applyBorder="1">
      <alignment vertical="top" wrapText="1"/>
    </xf>
    <xf numFmtId="0" fontId="1" fillId="8" borderId="6" xfId="0" applyNumberFormat="1" applyFont="1" applyFill="1" applyBorder="1">
      <alignment vertical="top" wrapText="1"/>
    </xf>
    <xf numFmtId="0" fontId="1" fillId="8" borderId="7" xfId="0" applyNumberFormat="1" applyFont="1" applyFill="1" applyBorder="1">
      <alignment vertical="top" wrapText="1"/>
    </xf>
    <xf numFmtId="165" fontId="5" fillId="9" borderId="7" xfId="0" applyNumberFormat="1" applyFont="1" applyFill="1" applyBorder="1">
      <alignment vertical="top" wrapText="1"/>
    </xf>
    <xf numFmtId="0" fontId="2" fillId="10" borderId="10" xfId="0" applyNumberFormat="1" applyFont="1" applyFill="1" applyBorder="1">
      <alignment vertical="top" wrapText="1"/>
    </xf>
    <xf numFmtId="0" fontId="2" fillId="10" borderId="11" xfId="0" applyNumberFormat="1" applyFont="1" applyFill="1" applyBorder="1">
      <alignment vertical="top" wrapText="1"/>
    </xf>
    <xf numFmtId="3" fontId="1" fillId="3" borderId="12" xfId="0" applyNumberFormat="1" applyFont="1" applyFill="1" applyBorder="1">
      <alignment vertical="top" wrapText="1"/>
    </xf>
    <xf numFmtId="166" fontId="1" fillId="11" borderId="13" xfId="0" applyNumberFormat="1" applyFont="1" applyFill="1" applyBorder="1">
      <alignment vertical="top" wrapText="1"/>
    </xf>
    <xf numFmtId="164" fontId="1" fillId="11" borderId="14" xfId="0" applyNumberFormat="1" applyFont="1" applyFill="1" applyBorder="1">
      <alignment vertical="top" wrapText="1"/>
    </xf>
    <xf numFmtId="3" fontId="0" fillId="0" borderId="15" xfId="0" applyNumberFormat="1" applyBorder="1">
      <alignment vertical="top" wrapText="1"/>
    </xf>
    <xf numFmtId="3" fontId="1" fillId="3" borderId="16" xfId="0" applyNumberFormat="1" applyFont="1" applyFill="1" applyBorder="1">
      <alignment vertical="top" wrapText="1"/>
    </xf>
    <xf numFmtId="3" fontId="2" fillId="11" borderId="7" xfId="0" applyNumberFormat="1" applyFont="1" applyFill="1" applyBorder="1">
      <alignment vertical="top" wrapText="1"/>
    </xf>
    <xf numFmtId="3" fontId="2" fillId="3" borderId="7" xfId="0" applyNumberFormat="1" applyFont="1" applyFill="1" applyBorder="1">
      <alignment vertical="top" wrapText="1"/>
    </xf>
    <xf numFmtId="0" fontId="2" fillId="10" borderId="7" xfId="0" applyNumberFormat="1" applyFont="1" applyFill="1" applyBorder="1">
      <alignment vertical="top" wrapText="1"/>
    </xf>
    <xf numFmtId="0" fontId="2" fillId="10" borderId="17" xfId="0" applyNumberFormat="1" applyFont="1" applyFill="1" applyBorder="1">
      <alignment vertical="top" wrapText="1"/>
    </xf>
    <xf numFmtId="166" fontId="1" fillId="0" borderId="13" xfId="0" applyNumberFormat="1" applyFont="1" applyBorder="1">
      <alignment vertical="top" wrapText="1"/>
    </xf>
    <xf numFmtId="164" fontId="1" fillId="12" borderId="15" xfId="0" applyNumberFormat="1" applyFont="1" applyFill="1" applyBorder="1">
      <alignment vertical="top" wrapText="1"/>
    </xf>
    <xf numFmtId="0" fontId="2" fillId="10" borderId="8" xfId="0" applyNumberFormat="1" applyFont="1" applyFill="1" applyBorder="1">
      <alignment vertical="top" wrapText="1"/>
    </xf>
    <xf numFmtId="164" fontId="1" fillId="12" borderId="18" xfId="0" applyNumberFormat="1" applyFont="1" applyFill="1" applyBorder="1">
      <alignment vertical="top" wrapText="1"/>
    </xf>
    <xf numFmtId="3" fontId="1" fillId="0" borderId="9" xfId="0" applyNumberFormat="1" applyFont="1" applyBorder="1">
      <alignment vertical="top" wrapText="1"/>
    </xf>
    <xf numFmtId="0" fontId="1" fillId="0" borderId="10" xfId="0" applyNumberFormat="1" applyFont="1" applyBorder="1">
      <alignment vertical="top" wrapText="1"/>
    </xf>
    <xf numFmtId="0" fontId="2" fillId="13" borderId="11" xfId="0" applyNumberFormat="1" applyFont="1" applyFill="1" applyBorder="1">
      <alignment vertical="top" wrapText="1"/>
    </xf>
    <xf numFmtId="166" fontId="1" fillId="13" borderId="7" xfId="0" applyNumberFormat="1" applyFont="1" applyFill="1" applyBorder="1">
      <alignment vertical="top" wrapText="1"/>
    </xf>
    <xf numFmtId="164" fontId="1" fillId="13" borderId="19" xfId="0" applyNumberFormat="1" applyFont="1" applyFill="1" applyBorder="1">
      <alignment vertical="top" wrapText="1"/>
    </xf>
    <xf numFmtId="3" fontId="1" fillId="3" borderId="13" xfId="0" applyNumberFormat="1" applyFont="1" applyFill="1" applyBorder="1">
      <alignment vertical="top" wrapText="1"/>
    </xf>
    <xf numFmtId="3" fontId="2" fillId="13" borderId="14" xfId="0" applyNumberFormat="1" applyFont="1" applyFill="1" applyBorder="1">
      <alignment vertical="top" wrapText="1"/>
    </xf>
    <xf numFmtId="3" fontId="2" fillId="3" borderId="16" xfId="0" applyNumberFormat="1" applyFont="1" applyFill="1" applyBorder="1">
      <alignment vertical="top" wrapText="1"/>
    </xf>
    <xf numFmtId="3" fontId="2" fillId="13" borderId="7" xfId="0" applyNumberFormat="1" applyFont="1" applyFill="1" applyBorder="1">
      <alignment vertical="top" wrapText="1"/>
    </xf>
    <xf numFmtId="0" fontId="1" fillId="0" borderId="17" xfId="0" applyNumberFormat="1" applyFont="1" applyBorder="1">
      <alignment vertical="top" wrapText="1"/>
    </xf>
    <xf numFmtId="3" fontId="1" fillId="0" borderId="15" xfId="0" applyNumberFormat="1" applyFont="1" applyBorder="1">
      <alignment vertical="top" wrapText="1"/>
    </xf>
    <xf numFmtId="3" fontId="1" fillId="0" borderId="18" xfId="0" applyNumberFormat="1" applyFont="1" applyBorder="1">
      <alignment vertical="top" wrapText="1"/>
    </xf>
    <xf numFmtId="49" fontId="3" fillId="2" borderId="1" xfId="0" applyNumberFormat="1" applyFont="1" applyFill="1" applyBorder="1">
      <alignment vertical="top" wrapText="1"/>
    </xf>
    <xf numFmtId="49" fontId="3" fillId="4" borderId="1" xfId="0" applyNumberFormat="1" applyFont="1" applyFill="1" applyBorder="1">
      <alignment vertical="top" wrapText="1"/>
    </xf>
    <xf numFmtId="0" fontId="3" fillId="14" borderId="1" xfId="0" applyFont="1" applyFill="1" applyBorder="1">
      <alignment vertical="top" wrapText="1"/>
    </xf>
    <xf numFmtId="49" fontId="3" fillId="5" borderId="1" xfId="0" applyNumberFormat="1" applyFont="1" applyFill="1" applyBorder="1" applyAlignment="1">
      <alignment vertical="top"/>
    </xf>
    <xf numFmtId="49" fontId="3" fillId="0" borderId="1" xfId="0" applyNumberFormat="1" applyFont="1" applyBorder="1">
      <alignment vertical="top" wrapText="1"/>
    </xf>
    <xf numFmtId="0" fontId="3" fillId="0" borderId="1" xfId="0" applyFont="1" applyBorder="1">
      <alignment vertical="top" wrapText="1"/>
    </xf>
    <xf numFmtId="164" fontId="3" fillId="2" borderId="2" xfId="0" applyNumberFormat="1" applyFont="1" applyFill="1" applyBorder="1">
      <alignment vertical="top" wrapText="1"/>
    </xf>
    <xf numFmtId="0" fontId="0" fillId="15" borderId="3" xfId="0" applyNumberFormat="1" applyFill="1" applyBorder="1">
      <alignment vertical="top" wrapText="1"/>
    </xf>
    <xf numFmtId="0" fontId="0" fillId="0" borderId="4" xfId="0" applyNumberFormat="1" applyBorder="1">
      <alignment vertical="top" wrapText="1"/>
    </xf>
    <xf numFmtId="165" fontId="3" fillId="4" borderId="4" xfId="0" applyNumberFormat="1" applyFont="1" applyFill="1" applyBorder="1">
      <alignment vertical="top" wrapText="1"/>
    </xf>
    <xf numFmtId="0" fontId="0" fillId="15" borderId="4" xfId="0" applyNumberFormat="1" applyFill="1" applyBorder="1">
      <alignment vertical="top" wrapText="1"/>
    </xf>
    <xf numFmtId="0" fontId="0" fillId="0" borderId="4" xfId="0" applyBorder="1">
      <alignment vertical="top" wrapText="1"/>
    </xf>
    <xf numFmtId="3" fontId="0" fillId="14" borderId="4" xfId="0" applyNumberFormat="1" applyFill="1" applyBorder="1">
      <alignment vertical="top" wrapText="1"/>
    </xf>
    <xf numFmtId="166" fontId="0" fillId="0" borderId="4" xfId="0" applyNumberFormat="1" applyBorder="1">
      <alignment vertical="top" wrapText="1"/>
    </xf>
    <xf numFmtId="164" fontId="0" fillId="0" borderId="4" xfId="0" applyNumberFormat="1" applyBorder="1">
      <alignment vertical="top" wrapText="1"/>
    </xf>
    <xf numFmtId="167" fontId="0" fillId="0" borderId="4" xfId="0" applyNumberFormat="1" applyBorder="1">
      <alignment vertical="top" wrapText="1"/>
    </xf>
    <xf numFmtId="164" fontId="3" fillId="2" borderId="5" xfId="0" applyNumberFormat="1" applyFont="1" applyFill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165" fontId="3" fillId="4" borderId="7" xfId="0" applyNumberFormat="1" applyFont="1" applyFill="1" applyBorder="1">
      <alignment vertical="top" wrapText="1"/>
    </xf>
    <xf numFmtId="3" fontId="0" fillId="14" borderId="7" xfId="0" applyNumberFormat="1" applyFill="1" applyBorder="1">
      <alignment vertical="top" wrapText="1"/>
    </xf>
    <xf numFmtId="166" fontId="0" fillId="0" borderId="7" xfId="0" applyNumberFormat="1" applyBorder="1">
      <alignment vertical="top" wrapText="1"/>
    </xf>
    <xf numFmtId="164" fontId="0" fillId="0" borderId="7" xfId="0" applyNumberFormat="1" applyBorder="1">
      <alignment vertical="top" wrapText="1"/>
    </xf>
    <xf numFmtId="167" fontId="0" fillId="0" borderId="7" xfId="0" applyNumberFormat="1" applyBorder="1">
      <alignment vertical="top" wrapText="1"/>
    </xf>
    <xf numFmtId="164" fontId="6" fillId="3" borderId="5" xfId="0" applyNumberFormat="1" applyFont="1" applyFill="1" applyBorder="1">
      <alignment vertical="top" wrapText="1"/>
    </xf>
    <xf numFmtId="0" fontId="0" fillId="8" borderId="6" xfId="0" applyNumberFormat="1" applyFill="1" applyBorder="1">
      <alignment vertical="top" wrapText="1"/>
    </xf>
    <xf numFmtId="0" fontId="0" fillId="8" borderId="7" xfId="0" applyNumberFormat="1" applyFill="1" applyBorder="1">
      <alignment vertical="top" wrapText="1"/>
    </xf>
    <xf numFmtId="165" fontId="7" fillId="9" borderId="7" xfId="0" applyNumberFormat="1" applyFont="1" applyFill="1" applyBorder="1">
      <alignment vertical="top" wrapText="1"/>
    </xf>
    <xf numFmtId="0" fontId="3" fillId="10" borderId="7" xfId="0" applyNumberFormat="1" applyFont="1" applyFill="1" applyBorder="1">
      <alignment vertical="top" wrapText="1"/>
    </xf>
    <xf numFmtId="3" fontId="0" fillId="16" borderId="7" xfId="0" applyNumberFormat="1" applyFill="1" applyBorder="1">
      <alignment vertical="top" wrapText="1"/>
    </xf>
    <xf numFmtId="0" fontId="0" fillId="17" borderId="7" xfId="0" applyNumberFormat="1" applyFill="1" applyBorder="1">
      <alignment vertical="top" wrapText="1"/>
    </xf>
    <xf numFmtId="3" fontId="0" fillId="17" borderId="7" xfId="0" applyNumberFormat="1" applyFill="1" applyBorder="1">
      <alignment vertical="top" wrapText="1"/>
    </xf>
    <xf numFmtId="0" fontId="0" fillId="15" borderId="6" xfId="0" applyNumberFormat="1" applyFill="1" applyBorder="1">
      <alignment vertical="top" wrapText="1"/>
    </xf>
    <xf numFmtId="0" fontId="0" fillId="15" borderId="7" xfId="0" applyNumberFormat="1" applyFill="1" applyBorder="1">
      <alignment vertical="top" wrapText="1"/>
    </xf>
    <xf numFmtId="0" fontId="3" fillId="0" borderId="7" xfId="0" applyNumberFormat="1" applyFont="1" applyBorder="1">
      <alignment vertical="top" wrapText="1"/>
    </xf>
    <xf numFmtId="49" fontId="0" fillId="0" borderId="7" xfId="0" applyNumberFormat="1" applyBorder="1">
      <alignment vertical="top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7D9E7"/>
      <rgbColor rgb="FFA5A5A5"/>
      <rgbColor rgb="FF3F3F3F"/>
      <rgbColor rgb="00000000"/>
      <rgbColor rgb="E5FF9781"/>
      <rgbColor rgb="FFCEFC92"/>
      <rgbColor rgb="FFFEFDB9"/>
      <rgbColor rgb="FFF3E6C2"/>
      <rgbColor rgb="FFE1EED8"/>
      <rgbColor rgb="FFFF0000"/>
      <rgbColor rgb="FFFEFFFF"/>
      <rgbColor rgb="FFD5D5D5"/>
      <rgbColor rgb="FFEAEAEA"/>
      <rgbColor rgb="FF941100"/>
      <rgbColor rgb="FFFFD3CD"/>
      <rgbColor rgb="FFFFE1DC"/>
      <rgbColor rgb="FFFFFAC9"/>
      <rgbColor rgb="FFD1ECE1"/>
      <rgbColor rgb="FFFF968C"/>
      <rgbColor rgb="FF72FCE9"/>
      <rgbColor rgb="FFB8B8B8"/>
      <rgbColor rgb="FFE36A62"/>
      <rgbColor rgb="FF91919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4413"/>
          <c:y val="0.122721"/>
          <c:w val="0.83903300000000003"/>
          <c:h val="0.68885399999999997"/>
        </c:manualLayout>
      </c:layout>
      <c:scatterChart>
        <c:scatterStyle val="lineMarker"/>
        <c:varyColors val="0"/>
        <c:ser>
          <c:idx val="0"/>
          <c:order val="0"/>
          <c:tx>
            <c:v>Residual (Δℓ)</c:v>
          </c:tx>
          <c:spPr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000000"/>
              </a:solidFill>
              <a:ln w="254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xVal>
            <c:numRef>
              <c:f>'Three Graphs - Table for graphs'!$D$3:$D$12</c:f>
              <c:numCache>
                <c:formatCode>#,###" B"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'Three Graphs - Table for graphs'!$O$3:$O$12</c:f>
              <c:numCache>
                <c:formatCode>#,##0</c:formatCode>
                <c:ptCount val="10"/>
                <c:pt idx="1">
                  <c:v>-3</c:v>
                </c:pt>
                <c:pt idx="2">
                  <c:v>-3</c:v>
                </c:pt>
                <c:pt idx="3">
                  <c:v>9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5E4E-AE28-159975BB1261}"/>
            </c:ext>
          </c:extLst>
        </c:ser>
        <c:ser>
          <c:idx val="1"/>
          <c:order val="1"/>
          <c:tx>
            <c:v>max</c:v>
          </c:tx>
          <c:spPr>
            <a:ln w="38100" cap="flat">
              <a:solidFill>
                <a:srgbClr val="E36B62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</c:marker>
          <c:xVal>
            <c:numRef>
              <c:f>'Three Graphs - Table for graphs'!$D$3:$D$12</c:f>
              <c:numCache>
                <c:formatCode>#,###" B"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'Three Graphs - Table for graphs'!$Q$3:$Q$12</c:f>
              <c:numCache>
                <c:formatCode>#,##0.0</c:formatCode>
                <c:ptCount val="10"/>
                <c:pt idx="0">
                  <c:v>-3.8250000000000002</c:v>
                </c:pt>
                <c:pt idx="1">
                  <c:v>-3.8250000000000002</c:v>
                </c:pt>
                <c:pt idx="2">
                  <c:v>-3.8250000000000002</c:v>
                </c:pt>
                <c:pt idx="3">
                  <c:v>-3.8250000000000002</c:v>
                </c:pt>
                <c:pt idx="4">
                  <c:v>-3.8250000000000002</c:v>
                </c:pt>
                <c:pt idx="5">
                  <c:v>-3.8250000000000002</c:v>
                </c:pt>
                <c:pt idx="6">
                  <c:v>-3.8250000000000002</c:v>
                </c:pt>
                <c:pt idx="7">
                  <c:v>-3.8250000000000002</c:v>
                </c:pt>
                <c:pt idx="8">
                  <c:v>-3.8250000000000002</c:v>
                </c:pt>
                <c:pt idx="9">
                  <c:v>-3.8250000000000002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D-5E4E-AE28-159975BB1261}"/>
            </c:ext>
          </c:extLst>
        </c:ser>
        <c:ser>
          <c:idx val="2"/>
          <c:order val="2"/>
          <c:tx>
            <c:v>min</c:v>
          </c:tx>
          <c:spPr>
            <a:ln w="38100" cap="flat">
              <a:solidFill>
                <a:srgbClr val="E36B62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</c:marker>
          <c:xVal>
            <c:numRef>
              <c:f>'Three Graphs - Table for graphs'!$D$3:$D$12</c:f>
              <c:numCache>
                <c:formatCode>#,###" B"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'Three Graphs - Table for graphs'!$R$3:$R$12</c:f>
              <c:numCache>
                <c:formatCode>#,##0.0</c:formatCode>
                <c:ptCount val="10"/>
                <c:pt idx="0">
                  <c:v>-1.425</c:v>
                </c:pt>
                <c:pt idx="1">
                  <c:v>-1.425</c:v>
                </c:pt>
                <c:pt idx="2">
                  <c:v>-1.425</c:v>
                </c:pt>
                <c:pt idx="3">
                  <c:v>-1.425</c:v>
                </c:pt>
                <c:pt idx="4">
                  <c:v>-1.425</c:v>
                </c:pt>
                <c:pt idx="5">
                  <c:v>-1.425</c:v>
                </c:pt>
                <c:pt idx="6">
                  <c:v>-1.425</c:v>
                </c:pt>
                <c:pt idx="7">
                  <c:v>-1.425</c:v>
                </c:pt>
                <c:pt idx="8">
                  <c:v>-1.425</c:v>
                </c:pt>
                <c:pt idx="9">
                  <c:v>-1.425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D-5E4E-AE28-159975BB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&quot;b(&quot;#,###\)" sourceLinked="0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 Medium"/>
              </a:defRPr>
            </a:pPr>
            <a:endParaRPr lang="en-US"/>
          </a:p>
        </c:txPr>
        <c:crossAx val="2094734553"/>
        <c:crosses val="autoZero"/>
        <c:crossBetween val="between"/>
        <c:majorUnit val="1"/>
        <c:minorUnit val="0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500" b="0" i="0" u="none" strike="noStrike">
                    <a:solidFill>
                      <a:srgbClr val="000000"/>
                    </a:solidFill>
                    <a:latin typeface="Helvetica Neue Medium"/>
                  </a:defRPr>
                </a:pPr>
                <a:r>
                  <a:rPr lang="el-GR" sz="1500" b="0" i="0" u="none" strike="noStrike">
                    <a:solidFill>
                      <a:srgbClr val="000000"/>
                    </a:solidFill>
                    <a:latin typeface="Helvetica Neue Medium"/>
                  </a:rPr>
                  <a:t>Δ</a:t>
                </a:r>
                <a:r>
                  <a:rPr lang="en-US" sz="1500" b="0" i="0" u="none" strike="noStrike">
                    <a:solidFill>
                      <a:srgbClr val="000000"/>
                    </a:solidFill>
                    <a:latin typeface="Helvetica Neue Medium"/>
                  </a:rPr>
                  <a:t>D </a:t>
                </a:r>
              </a:p>
            </c:rich>
          </c:tx>
          <c:overlay val="1"/>
        </c:title>
        <c:numFmt formatCode="#,###\ &quot;ft&quot;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 Medium"/>
              </a:defRPr>
            </a:pPr>
            <a:endParaRPr lang="en-US"/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2791"/>
          <c:y val="0.138295"/>
          <c:w val="0.87080900000000006"/>
          <c:h val="0.78005800000000003"/>
        </c:manualLayout>
      </c:layout>
      <c:scatterChart>
        <c:scatterStyle val="lineMarker"/>
        <c:varyColors val="0"/>
        <c:ser>
          <c:idx val="0"/>
          <c:order val="0"/>
          <c:tx>
            <c:v>Drift</c:v>
          </c:tx>
          <c:spPr>
            <a:ln w="38100" cap="flat">
              <a:solidFill>
                <a:srgbClr val="000000"/>
              </a:solidFill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rgbClr val="FFFFFF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xVal>
            <c:numRef>
              <c:f>'Three Graphs - Table for graphs'!$B$3:$B$12</c:f>
              <c:numCache>
                <c:formatCode>General</c:formatCode>
                <c:ptCount val="10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</c:numCache>
            </c:numRef>
          </c:xVal>
          <c:yVal>
            <c:numRef>
              <c:f>'Three Graphs - Table for graphs'!$N$3:$N$12</c:f>
              <c:numCache>
                <c:formatCode>#,##0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-3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-3</c:v>
                </c:pt>
                <c:pt idx="7">
                  <c:v>-3</c:v>
                </c:pt>
                <c:pt idx="8">
                  <c:v>-6</c:v>
                </c:pt>
                <c:pt idx="9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6-F04E-BB19-75FFA835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  <c:min val="100"/>
        </c:scaling>
        <c:delete val="0"/>
        <c:axPos val="b"/>
        <c:majorGridlines>
          <c:spPr>
            <a:ln w="12700" cap="flat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 Medium"/>
              </a:defRPr>
            </a:pPr>
            <a:endParaRPr lang="en-US"/>
          </a:p>
        </c:txPr>
        <c:crossAx val="2094734553"/>
        <c:crosses val="autoZero"/>
        <c:crossBetween val="between"/>
        <c:majorUnit val="20"/>
        <c:minorUnit val="10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 Medium"/>
                  </a:defRPr>
                </a:pPr>
                <a:r>
                  <a:rPr lang="en-US" sz="1600" b="0" i="0" u="none" strike="noStrike">
                    <a:solidFill>
                      <a:srgbClr val="000000"/>
                    </a:solidFill>
                    <a:latin typeface="Helvetica Neue Medium"/>
                  </a:rPr>
                  <a:t>Drift (feet}</a:t>
                </a:r>
              </a:p>
            </c:rich>
          </c:tx>
          <c:overlay val="1"/>
        </c:title>
        <c:numFmt formatCode="#,##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 Medium"/>
              </a:defRPr>
            </a:pPr>
            <a:endParaRPr lang="en-US"/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9819399999999996"/>
          <c:y val="0.12893399999999999"/>
          <c:w val="0.17136499999999999"/>
          <c:h val="0.15595400000000001"/>
        </c:manualLayout>
      </c:layout>
      <c:overlay val="1"/>
      <c:spPr>
        <a:solidFill>
          <a:srgbClr val="EBEBEB"/>
        </a:solidFill>
        <a:ln w="12700" cap="flat">
          <a:noFill/>
          <a:miter lim="400000"/>
        </a:ln>
        <a:effectLst/>
      </c:spPr>
      <c:txPr>
        <a:bodyPr rot="0"/>
        <a:lstStyle/>
        <a:p>
          <a:pPr>
            <a:defRPr sz="16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597300000000001"/>
          <c:y val="0.12248199999999999"/>
          <c:w val="0.83752099999999996"/>
          <c:h val="0.68943600000000005"/>
        </c:manualLayout>
      </c:layout>
      <c:scatterChart>
        <c:scatterStyle val="lineMarker"/>
        <c:varyColors val="0"/>
        <c:ser>
          <c:idx val="0"/>
          <c:order val="0"/>
          <c:tx>
            <c:v>Residual (Δℓ)</c:v>
          </c:tx>
          <c:spPr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000000"/>
              </a:solidFill>
              <a:ln w="254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xVal>
            <c:numRef>
              <c:f>'Three Graphs - Table for graphs'!$D$3:$D$12</c:f>
              <c:numCache>
                <c:formatCode>#,###" B"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'Three Graphs - Table for graphs'!$O$3:$O$12</c:f>
              <c:numCache>
                <c:formatCode>#,##0</c:formatCode>
                <c:ptCount val="10"/>
                <c:pt idx="1">
                  <c:v>-3</c:v>
                </c:pt>
                <c:pt idx="2">
                  <c:v>-3</c:v>
                </c:pt>
                <c:pt idx="3">
                  <c:v>9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0</c:v>
                </c:pt>
                <c:pt idx="8">
                  <c:v>-3</c:v>
                </c:pt>
                <c:pt idx="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1-2545-9CB7-F076FBFC7E2D}"/>
            </c:ext>
          </c:extLst>
        </c:ser>
        <c:ser>
          <c:idx val="1"/>
          <c:order val="1"/>
          <c:tx>
            <c:v>Series2</c:v>
          </c:tx>
          <c:spPr>
            <a:ln w="38100" cap="flat">
              <a:solidFill>
                <a:srgbClr val="E36B62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</c:marker>
          <c:xVal>
            <c:numRef>
              <c:f>'Three Graphs - Table for graphs'!$D$3:$D$12</c:f>
              <c:numCache>
                <c:formatCode>#,###" B"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'Three Graphs - Table for graphs'!$T$3:$T$12</c:f>
              <c:numCache>
                <c:formatCode>#,##0.0</c:formatCode>
                <c:ptCount val="10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1-2545-9CB7-F076FBFC7E2D}"/>
            </c:ext>
          </c:extLst>
        </c:ser>
        <c:ser>
          <c:idx val="2"/>
          <c:order val="2"/>
          <c:tx>
            <c:v>Series3</c:v>
          </c:tx>
          <c:spPr>
            <a:ln w="38100" cap="flat">
              <a:solidFill>
                <a:srgbClr val="E36B62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</c:marker>
          <c:xVal>
            <c:numRef>
              <c:f>'Three Graphs - Table for graphs'!$D$3:$D$12</c:f>
              <c:numCache>
                <c:formatCode>#,###" B"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'Three Graphs - Table for graphs'!$Q$3:$Q$12</c:f>
              <c:numCache>
                <c:formatCode>#,##0.0</c:formatCode>
                <c:ptCount val="10"/>
                <c:pt idx="0">
                  <c:v>-3.8250000000000002</c:v>
                </c:pt>
                <c:pt idx="1">
                  <c:v>-3.8250000000000002</c:v>
                </c:pt>
                <c:pt idx="2">
                  <c:v>-3.8250000000000002</c:v>
                </c:pt>
                <c:pt idx="3">
                  <c:v>-3.8250000000000002</c:v>
                </c:pt>
                <c:pt idx="4">
                  <c:v>-3.8250000000000002</c:v>
                </c:pt>
                <c:pt idx="5">
                  <c:v>-3.8250000000000002</c:v>
                </c:pt>
                <c:pt idx="6">
                  <c:v>-3.8250000000000002</c:v>
                </c:pt>
                <c:pt idx="7">
                  <c:v>-3.8250000000000002</c:v>
                </c:pt>
                <c:pt idx="8">
                  <c:v>-3.8250000000000002</c:v>
                </c:pt>
                <c:pt idx="9">
                  <c:v>-3.8250000000000002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1-2545-9CB7-F076FBFC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&quot;b(&quot;#,###\)" sourceLinked="0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 Medium"/>
              </a:defRPr>
            </a:pPr>
            <a:endParaRPr lang="en-US"/>
          </a:p>
        </c:txPr>
        <c:crossAx val="2094734553"/>
        <c:crosses val="autoZero"/>
        <c:crossBetween val="between"/>
        <c:majorUnit val="1"/>
        <c:minorUnit val="0.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 Medium"/>
                  </a:defRPr>
                </a:pPr>
                <a:r>
                  <a:rPr lang="en-US" sz="1600" b="0" i="0" u="none" strike="noStrike">
                    <a:solidFill>
                      <a:srgbClr val="000000"/>
                    </a:solidFill>
                    <a:latin typeface="Helvetica Neue Medium"/>
                  </a:rPr>
                  <a:t>Len Diff (</a:t>
                </a:r>
                <a:r>
                  <a:rPr lang="el-GR" sz="1600" b="0" i="0" u="none" strike="noStrike">
                    <a:solidFill>
                      <a:srgbClr val="000000"/>
                    </a:solidFill>
                    <a:latin typeface="Helvetica Neue Medium"/>
                  </a:rPr>
                  <a:t>Δℓ)</a:t>
                </a:r>
              </a:p>
            </c:rich>
          </c:tx>
          <c:overlay val="1"/>
        </c:title>
        <c:numFmt formatCode="#,###\ &quot;ft&quot;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 Medium"/>
              </a:defRPr>
            </a:pPr>
            <a:endParaRPr lang="en-US"/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226"/>
          <c:y val="0.12248199999999999"/>
          <c:w val="0.86046800000000001"/>
          <c:h val="0.68943600000000005"/>
        </c:manualLayout>
      </c:layout>
      <c:scatterChart>
        <c:scatterStyle val="lineMarker"/>
        <c:varyColors val="0"/>
        <c:ser>
          <c:idx val="0"/>
          <c:order val="0"/>
          <c:tx>
            <c:v>Residual (Δℓ)</c:v>
          </c:tx>
          <c:spPr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000000"/>
              </a:solidFill>
              <a:ln w="254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xVal>
            <c:numRef>
              <c:f>'Three Graphs - Table for graphs'!$D$3:$D$12</c:f>
              <c:numCache>
                <c:formatCode>#,###" B"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'Three Graphs - Table for graphs'!$J$3:$J$12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5-AD4D-94B5-A0AF0111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&quot;b(&quot;#,###\)" sourceLinked="0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 Medium"/>
              </a:defRPr>
            </a:pPr>
            <a:endParaRPr lang="en-US"/>
          </a:p>
        </c:txPr>
        <c:crossAx val="2094734553"/>
        <c:crosses val="autoZero"/>
        <c:crossBetween val="between"/>
        <c:majorUnit val="1"/>
        <c:minorUnit val="0.5"/>
      </c:valAx>
      <c:valAx>
        <c:axId val="2094734553"/>
        <c:scaling>
          <c:orientation val="minMax"/>
          <c:max val="2"/>
          <c:min val="-2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600" b="0" i="0" u="none" strike="noStrike">
                    <a:solidFill>
                      <a:srgbClr val="000000"/>
                    </a:solidFill>
                    <a:latin typeface="Helvetica Neue Medium"/>
                  </a:defRPr>
                </a:pPr>
                <a:r>
                  <a:rPr lang="el-GR" sz="1600" b="0" i="0" u="none" strike="noStrike">
                    <a:solidFill>
                      <a:srgbClr val="000000"/>
                    </a:solidFill>
                    <a:latin typeface="Helvetica Neue Medium"/>
                  </a:rPr>
                  <a:t>Δ𝑖 (</a:t>
                </a:r>
                <a:r>
                  <a:rPr lang="en-US" sz="1600" b="0" i="0" u="none" strike="noStrike">
                    <a:solidFill>
                      <a:srgbClr val="000000"/>
                    </a:solidFill>
                    <a:latin typeface="Helvetica Neue Medium"/>
                  </a:rPr>
                  <a:t>count)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Helvetica Neue Medium"/>
              </a:defRPr>
            </a:pPr>
            <a:endParaRPr lang="en-US"/>
          </a:p>
        </c:txPr>
        <c:crossAx val="2094734552"/>
        <c:crosses val="min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154478</xdr:colOff>
      <xdr:row>38</xdr:row>
      <xdr:rowOff>125971</xdr:rowOff>
    </xdr:from>
    <xdr:to>
      <xdr:col>18</xdr:col>
      <xdr:colOff>128186</xdr:colOff>
      <xdr:row>50</xdr:row>
      <xdr:rowOff>62990</xdr:rowOff>
    </xdr:to>
    <xdr:graphicFrame macro="">
      <xdr:nvGraphicFramePr>
        <xdr:cNvPr id="2" name="Scatter 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330310</xdr:colOff>
      <xdr:row>28</xdr:row>
      <xdr:rowOff>7177</xdr:rowOff>
    </xdr:from>
    <xdr:to>
      <xdr:col>18</xdr:col>
      <xdr:colOff>54729</xdr:colOff>
      <xdr:row>38</xdr:row>
      <xdr:rowOff>58380</xdr:rowOff>
    </xdr:to>
    <xdr:graphicFrame macro="">
      <xdr:nvGraphicFramePr>
        <xdr:cNvPr id="3" name="Scatter 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142146</xdr:colOff>
      <xdr:row>14</xdr:row>
      <xdr:rowOff>150797</xdr:rowOff>
    </xdr:from>
    <xdr:to>
      <xdr:col>18</xdr:col>
      <xdr:colOff>128186</xdr:colOff>
      <xdr:row>26</xdr:row>
      <xdr:rowOff>91560</xdr:rowOff>
    </xdr:to>
    <xdr:graphicFrame macro="">
      <xdr:nvGraphicFramePr>
        <xdr:cNvPr id="6" name="Scatter 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295715</xdr:colOff>
      <xdr:row>1</xdr:row>
      <xdr:rowOff>63500</xdr:rowOff>
    </xdr:from>
    <xdr:to>
      <xdr:col>18</xdr:col>
      <xdr:colOff>89323</xdr:colOff>
      <xdr:row>13</xdr:row>
      <xdr:rowOff>4263</xdr:rowOff>
    </xdr:to>
    <xdr:graphicFrame macro="">
      <xdr:nvGraphicFramePr>
        <xdr:cNvPr id="7" name="Scatter 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0</xdr:row>
      <xdr:rowOff>0</xdr:rowOff>
    </xdr:from>
    <xdr:to>
      <xdr:col>8</xdr:col>
      <xdr:colOff>152883</xdr:colOff>
      <xdr:row>13</xdr:row>
      <xdr:rowOff>67934</xdr:rowOff>
    </xdr:to>
    <xdr:sp macro="" textlink="">
      <xdr:nvSpPr>
        <xdr:cNvPr id="8" name="Craig L. Champlin,…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23850" y="-410765"/>
          <a:ext cx="5925034" cy="221423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Craig L. Champlin,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1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Using odometry drift to match ILI joint boundaries for run comparisons,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sng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International Journal of Pressure Vessels and Piping</a:t>
          </a: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,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Volume 213,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2025,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105351,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ISSN 0308-0161,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https://doi.org/10.1016/j.ijpvp.2024.105351.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(https://www.sciencedirect.com/science/article/pii/S0308016124002291)</a:t>
          </a:r>
        </a:p>
      </xdr:txBody>
    </xdr:sp>
    <xdr:clientData/>
  </xdr:twoCellAnchor>
  <xdr:twoCellAnchor>
    <xdr:from>
      <xdr:col>1</xdr:col>
      <xdr:colOff>56719</xdr:colOff>
      <xdr:row>13</xdr:row>
      <xdr:rowOff>42880</xdr:rowOff>
    </xdr:from>
    <xdr:to>
      <xdr:col>6</xdr:col>
      <xdr:colOff>374219</xdr:colOff>
      <xdr:row>21</xdr:row>
      <xdr:rowOff>106380</xdr:rowOff>
    </xdr:to>
    <xdr:pic>
      <xdr:nvPicPr>
        <xdr:cNvPr id="9" name="pasted-image.pdf" descr="pasted-image.pdf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8719" y="2189180"/>
          <a:ext cx="4127501" cy="13843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24732</xdr:colOff>
      <xdr:row>23</xdr:row>
      <xdr:rowOff>101600</xdr:rowOff>
    </xdr:from>
    <xdr:to>
      <xdr:col>6</xdr:col>
      <xdr:colOff>354932</xdr:colOff>
      <xdr:row>51</xdr:row>
      <xdr:rowOff>88900</xdr:rowOff>
    </xdr:to>
    <xdr:pic>
      <xdr:nvPicPr>
        <xdr:cNvPr id="10" name="pasted-image.pdf" descr="pasted-image.pdf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6732" y="3898900"/>
          <a:ext cx="4140200" cy="46101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showGridLines="0" tabSelected="1" workbookViewId="0">
      <selection activeCell="I49" sqref="I49"/>
    </sheetView>
  </sheetViews>
  <sheetFormatPr baseColWidth="10" defaultColWidth="10" defaultRowHeight="13" customHeight="1" x14ac:dyDescent="0.15"/>
  <cols>
    <col min="1" max="1" width="10" customWidth="1"/>
  </cols>
  <sheetData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1" width="5.5" style="1" customWidth="1"/>
    <col min="2" max="2" width="6.5" style="1" customWidth="1"/>
    <col min="3" max="3" width="6.33203125" style="1" customWidth="1"/>
    <col min="4" max="4" width="1.6640625" style="1" customWidth="1"/>
    <col min="5" max="5" width="5.5" style="1" customWidth="1"/>
    <col min="6" max="6" width="6.6640625" style="1" customWidth="1"/>
    <col min="7" max="7" width="6.33203125" style="1" customWidth="1"/>
    <col min="8" max="8" width="1.6640625" style="1" customWidth="1"/>
    <col min="9" max="9" width="8" style="1" customWidth="1"/>
    <col min="10" max="10" width="6.33203125" style="1" customWidth="1"/>
    <col min="11" max="11" width="16.33203125" style="1" hidden="1" customWidth="1"/>
    <col min="12" max="12" width="1.6640625" style="1" customWidth="1"/>
    <col min="13" max="13" width="6.5" style="1" customWidth="1"/>
    <col min="14" max="14" width="1.6640625" style="1" customWidth="1"/>
    <col min="15" max="15" width="4" style="1" customWidth="1"/>
    <col min="16" max="16" width="5.5" style="1" customWidth="1"/>
    <col min="17" max="17" width="16.33203125" style="1" customWidth="1"/>
    <col min="18" max="16384" width="16.33203125" style="1"/>
  </cols>
  <sheetData>
    <row r="1" spans="1:16" ht="22.75" customHeight="1" x14ac:dyDescent="0.1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23.25" customHeight="1" x14ac:dyDescent="0.15">
      <c r="A2" s="3" t="s">
        <v>1</v>
      </c>
      <c r="B2" s="3" t="s">
        <v>2</v>
      </c>
      <c r="C2" s="3" t="s">
        <v>3</v>
      </c>
      <c r="D2" s="4"/>
      <c r="E2" s="5" t="s">
        <v>4</v>
      </c>
      <c r="F2" s="5" t="s">
        <v>5</v>
      </c>
      <c r="G2" s="5" t="s">
        <v>6</v>
      </c>
      <c r="H2" s="4"/>
      <c r="I2" s="6" t="s">
        <v>7</v>
      </c>
      <c r="J2" s="6" t="s">
        <v>8</v>
      </c>
      <c r="K2" s="7" t="s">
        <v>9</v>
      </c>
      <c r="L2" s="4"/>
      <c r="M2" s="8" t="s">
        <v>10</v>
      </c>
      <c r="N2" s="4"/>
      <c r="O2" s="9" t="s">
        <v>11</v>
      </c>
      <c r="P2" s="9" t="s">
        <v>12</v>
      </c>
    </row>
    <row r="3" spans="1:16" ht="23.25" customHeight="1" x14ac:dyDescent="0.15">
      <c r="A3" s="10">
        <v>0</v>
      </c>
      <c r="B3" s="11">
        <v>100</v>
      </c>
      <c r="C3" s="12"/>
      <c r="D3" s="13"/>
      <c r="E3" s="14">
        <v>0</v>
      </c>
      <c r="F3" s="12">
        <v>97</v>
      </c>
      <c r="G3" s="15"/>
      <c r="H3" s="13"/>
      <c r="I3" s="16">
        <f t="shared" ref="I3:I12" si="0">$B$12-($F$12-$F3)*($B$12-$B$3)/($F$12-$F$3)</f>
        <v>100</v>
      </c>
      <c r="J3" s="17">
        <v>0</v>
      </c>
      <c r="K3" s="18">
        <f t="shared" ref="K3:K12" si="1">ABS(J3-A3)</f>
        <v>0</v>
      </c>
      <c r="L3" s="13"/>
      <c r="M3" s="19"/>
      <c r="N3" s="13"/>
      <c r="O3" s="19">
        <f t="shared" ref="O3:O12" si="2">B3-F3</f>
        <v>3</v>
      </c>
      <c r="P3" s="19"/>
    </row>
    <row r="4" spans="1:16" ht="23" customHeight="1" x14ac:dyDescent="0.15">
      <c r="A4" s="20">
        <v>1</v>
      </c>
      <c r="B4" s="21">
        <v>120</v>
      </c>
      <c r="C4" s="22">
        <v>20</v>
      </c>
      <c r="D4" s="23"/>
      <c r="E4" s="24">
        <v>1</v>
      </c>
      <c r="F4" s="22">
        <f t="shared" ref="F4:F12" si="3">F3+G4</f>
        <v>120</v>
      </c>
      <c r="G4" s="22">
        <v>23</v>
      </c>
      <c r="H4" s="23"/>
      <c r="I4" s="25">
        <f t="shared" si="0"/>
        <v>121.5625</v>
      </c>
      <c r="J4" s="26">
        <v>1</v>
      </c>
      <c r="K4" s="27">
        <f t="shared" si="1"/>
        <v>0</v>
      </c>
      <c r="L4" s="23"/>
      <c r="M4" s="28">
        <f t="shared" ref="M4:M12" si="4">C4-G4</f>
        <v>-3</v>
      </c>
      <c r="N4" s="23"/>
      <c r="O4" s="28">
        <f t="shared" si="2"/>
        <v>0</v>
      </c>
      <c r="P4" s="28">
        <f t="shared" ref="P4:P12" si="5">O4-O3</f>
        <v>-3</v>
      </c>
    </row>
    <row r="5" spans="1:16" ht="24.25" customHeight="1" x14ac:dyDescent="0.15">
      <c r="A5" s="20">
        <v>2</v>
      </c>
      <c r="B5" s="21">
        <v>140</v>
      </c>
      <c r="C5" s="22">
        <v>20</v>
      </c>
      <c r="D5" s="23"/>
      <c r="E5" s="24">
        <v>2</v>
      </c>
      <c r="F5" s="22">
        <f t="shared" si="3"/>
        <v>143</v>
      </c>
      <c r="G5" s="29">
        <v>23</v>
      </c>
      <c r="H5" s="23"/>
      <c r="I5" s="25">
        <f t="shared" si="0"/>
        <v>143.125</v>
      </c>
      <c r="J5" s="30">
        <v>2</v>
      </c>
      <c r="K5" s="27">
        <f t="shared" si="1"/>
        <v>0</v>
      </c>
      <c r="L5" s="23"/>
      <c r="M5" s="28">
        <f t="shared" si="4"/>
        <v>-3</v>
      </c>
      <c r="N5" s="23"/>
      <c r="O5" s="28">
        <f t="shared" si="2"/>
        <v>-3</v>
      </c>
      <c r="P5" s="28">
        <f t="shared" si="5"/>
        <v>-3</v>
      </c>
    </row>
    <row r="6" spans="1:16" ht="25.75" customHeight="1" x14ac:dyDescent="0.15">
      <c r="A6" s="31">
        <v>3</v>
      </c>
      <c r="B6" s="32">
        <v>160</v>
      </c>
      <c r="C6" s="33">
        <v>20</v>
      </c>
      <c r="D6" s="23"/>
      <c r="E6" s="34">
        <v>3</v>
      </c>
      <c r="F6" s="35">
        <f t="shared" si="3"/>
        <v>154</v>
      </c>
      <c r="G6" s="36">
        <v>11</v>
      </c>
      <c r="H6" s="37"/>
      <c r="I6" s="38">
        <f t="shared" si="0"/>
        <v>153.4375</v>
      </c>
      <c r="J6" s="39">
        <v>3</v>
      </c>
      <c r="K6" s="40">
        <f t="shared" si="1"/>
        <v>0</v>
      </c>
      <c r="L6" s="41"/>
      <c r="M6" s="42">
        <f t="shared" si="4"/>
        <v>9</v>
      </c>
      <c r="N6" s="43"/>
      <c r="O6" s="42">
        <f t="shared" si="2"/>
        <v>6</v>
      </c>
      <c r="P6" s="42">
        <f t="shared" si="5"/>
        <v>9</v>
      </c>
    </row>
    <row r="7" spans="1:16" ht="24.25" customHeight="1" x14ac:dyDescent="0.15">
      <c r="A7" s="31">
        <v>4</v>
      </c>
      <c r="B7" s="32">
        <v>180</v>
      </c>
      <c r="C7" s="33">
        <v>20</v>
      </c>
      <c r="D7" s="23"/>
      <c r="E7" s="34">
        <v>4</v>
      </c>
      <c r="F7" s="44">
        <f t="shared" si="3"/>
        <v>177</v>
      </c>
      <c r="G7" s="45">
        <v>23</v>
      </c>
      <c r="H7" s="23"/>
      <c r="I7" s="46">
        <f t="shared" si="0"/>
        <v>175</v>
      </c>
      <c r="J7" s="47">
        <v>4</v>
      </c>
      <c r="K7" s="40">
        <f t="shared" si="1"/>
        <v>0</v>
      </c>
      <c r="L7" s="41"/>
      <c r="M7" s="28">
        <f t="shared" si="4"/>
        <v>-3</v>
      </c>
      <c r="N7" s="23"/>
      <c r="O7" s="28">
        <f t="shared" si="2"/>
        <v>3</v>
      </c>
      <c r="P7" s="28">
        <f t="shared" si="5"/>
        <v>-3</v>
      </c>
    </row>
    <row r="8" spans="1:16" ht="23" customHeight="1" x14ac:dyDescent="0.15">
      <c r="A8" s="31">
        <v>5</v>
      </c>
      <c r="B8" s="32">
        <v>200</v>
      </c>
      <c r="C8" s="33">
        <v>20</v>
      </c>
      <c r="D8" s="23"/>
      <c r="E8" s="34">
        <v>5</v>
      </c>
      <c r="F8" s="44">
        <f t="shared" si="3"/>
        <v>200</v>
      </c>
      <c r="G8" s="44">
        <v>23</v>
      </c>
      <c r="H8" s="23"/>
      <c r="I8" s="46">
        <f t="shared" si="0"/>
        <v>196.5625</v>
      </c>
      <c r="J8" s="47">
        <v>5</v>
      </c>
      <c r="K8" s="40">
        <f t="shared" si="1"/>
        <v>0</v>
      </c>
      <c r="L8" s="41"/>
      <c r="M8" s="28">
        <f t="shared" si="4"/>
        <v>-3</v>
      </c>
      <c r="N8" s="23"/>
      <c r="O8" s="28">
        <f t="shared" si="2"/>
        <v>0</v>
      </c>
      <c r="P8" s="28">
        <f t="shared" si="5"/>
        <v>-3</v>
      </c>
    </row>
    <row r="9" spans="1:16" ht="24.25" customHeight="1" x14ac:dyDescent="0.15">
      <c r="A9" s="31">
        <v>6</v>
      </c>
      <c r="B9" s="32">
        <v>220</v>
      </c>
      <c r="C9" s="33">
        <v>20</v>
      </c>
      <c r="D9" s="23"/>
      <c r="E9" s="34">
        <v>6</v>
      </c>
      <c r="F9" s="44">
        <f t="shared" si="3"/>
        <v>223</v>
      </c>
      <c r="G9" s="48">
        <v>23</v>
      </c>
      <c r="H9" s="23"/>
      <c r="I9" s="46">
        <f t="shared" si="0"/>
        <v>218.125</v>
      </c>
      <c r="J9" s="49">
        <v>6</v>
      </c>
      <c r="K9" s="40">
        <f t="shared" si="1"/>
        <v>0</v>
      </c>
      <c r="L9" s="41"/>
      <c r="M9" s="50">
        <f t="shared" si="4"/>
        <v>-3</v>
      </c>
      <c r="N9" s="23"/>
      <c r="O9" s="28">
        <f t="shared" si="2"/>
        <v>-3</v>
      </c>
      <c r="P9" s="28">
        <f t="shared" si="5"/>
        <v>-3</v>
      </c>
    </row>
    <row r="10" spans="1:16" ht="25.75" customHeight="1" x14ac:dyDescent="0.15">
      <c r="A10" s="20">
        <v>7</v>
      </c>
      <c r="B10" s="21">
        <v>240</v>
      </c>
      <c r="C10" s="22">
        <v>20</v>
      </c>
      <c r="D10" s="23"/>
      <c r="E10" s="24">
        <v>7</v>
      </c>
      <c r="F10" s="51">
        <f t="shared" si="3"/>
        <v>243</v>
      </c>
      <c r="G10" s="52">
        <v>20</v>
      </c>
      <c r="H10" s="37"/>
      <c r="I10" s="53">
        <f t="shared" si="0"/>
        <v>236.875</v>
      </c>
      <c r="J10" s="54">
        <v>7</v>
      </c>
      <c r="K10" s="27">
        <f t="shared" si="1"/>
        <v>0</v>
      </c>
      <c r="L10" s="55"/>
      <c r="M10" s="56">
        <f t="shared" si="4"/>
        <v>0</v>
      </c>
      <c r="N10" s="57"/>
      <c r="O10" s="58">
        <f t="shared" si="2"/>
        <v>-3</v>
      </c>
      <c r="P10" s="58">
        <f t="shared" si="5"/>
        <v>0</v>
      </c>
    </row>
    <row r="11" spans="1:16" ht="24.25" customHeight="1" x14ac:dyDescent="0.15">
      <c r="A11" s="20">
        <v>8</v>
      </c>
      <c r="B11" s="21">
        <v>260</v>
      </c>
      <c r="C11" s="22">
        <v>20</v>
      </c>
      <c r="D11" s="23"/>
      <c r="E11" s="24">
        <v>8</v>
      </c>
      <c r="F11" s="22">
        <f t="shared" si="3"/>
        <v>266</v>
      </c>
      <c r="G11" s="59">
        <v>23</v>
      </c>
      <c r="H11" s="23"/>
      <c r="I11" s="25">
        <f t="shared" si="0"/>
        <v>258.4375</v>
      </c>
      <c r="J11" s="26">
        <v>8</v>
      </c>
      <c r="K11" s="27">
        <f t="shared" si="1"/>
        <v>0</v>
      </c>
      <c r="L11" s="55"/>
      <c r="M11" s="60">
        <f t="shared" si="4"/>
        <v>-3</v>
      </c>
      <c r="N11" s="41"/>
      <c r="O11" s="28">
        <f t="shared" si="2"/>
        <v>-6</v>
      </c>
      <c r="P11" s="28">
        <f t="shared" si="5"/>
        <v>-3</v>
      </c>
    </row>
    <row r="12" spans="1:16" ht="24.25" customHeight="1" x14ac:dyDescent="0.15">
      <c r="A12" s="20">
        <v>9</v>
      </c>
      <c r="B12" s="21">
        <v>280</v>
      </c>
      <c r="C12" s="22">
        <v>20</v>
      </c>
      <c r="D12" s="23"/>
      <c r="E12" s="24">
        <v>9</v>
      </c>
      <c r="F12" s="22">
        <f t="shared" si="3"/>
        <v>289</v>
      </c>
      <c r="G12" s="22">
        <v>23</v>
      </c>
      <c r="H12" s="23"/>
      <c r="I12" s="25">
        <f t="shared" si="0"/>
        <v>280</v>
      </c>
      <c r="J12" s="26">
        <v>9</v>
      </c>
      <c r="K12" s="27">
        <f t="shared" si="1"/>
        <v>0</v>
      </c>
      <c r="L12" s="55"/>
      <c r="M12" s="61">
        <f t="shared" si="4"/>
        <v>-3</v>
      </c>
      <c r="N12" s="41"/>
      <c r="O12" s="28">
        <f t="shared" si="2"/>
        <v>-9</v>
      </c>
      <c r="P12" s="28">
        <f t="shared" si="5"/>
        <v>-3</v>
      </c>
    </row>
  </sheetData>
  <mergeCells count="1">
    <mergeCell ref="A1:P1"/>
  </mergeCells>
  <conditionalFormatting sqref="L2 D2:D12 H2:H12 K3:L12 N3:N12">
    <cfRule type="cellIs" dxfId="1" priority="1" stopIfTrue="1" operator="notBetween">
      <formula>-0.49</formula>
      <formula>0.49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2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1" width="4" style="1" customWidth="1"/>
    <col min="2" max="2" width="4.83203125" style="1" customWidth="1"/>
    <col min="3" max="3" width="4.6640625" style="1" customWidth="1"/>
    <col min="4" max="4" width="4" style="1" customWidth="1"/>
    <col min="5" max="5" width="5.1640625" style="1" customWidth="1"/>
    <col min="6" max="6" width="4.6640625" style="1" customWidth="1"/>
    <col min="7" max="7" width="1.33203125" style="1" customWidth="1"/>
    <col min="8" max="8" width="5.83203125" style="1" customWidth="1"/>
    <col min="9" max="9" width="4.6640625" style="1" customWidth="1"/>
    <col min="10" max="10" width="4.33203125" style="1" customWidth="1"/>
    <col min="11" max="11" width="1.33203125" style="1" customWidth="1"/>
    <col min="12" max="12" width="5.83203125" style="1" customWidth="1"/>
    <col min="13" max="13" width="1.33203125" style="1" customWidth="1"/>
    <col min="14" max="14" width="3" style="1" customWidth="1"/>
    <col min="15" max="15" width="4" style="1" customWidth="1"/>
    <col min="16" max="16" width="1.33203125" style="1" customWidth="1"/>
    <col min="17" max="17" width="5.1640625" style="1" customWidth="1"/>
    <col min="18" max="20" width="6.1640625" style="1" customWidth="1"/>
    <col min="21" max="21" width="16.33203125" style="1" customWidth="1"/>
    <col min="22" max="16384" width="16.33203125" style="1"/>
  </cols>
  <sheetData>
    <row r="1" spans="1:20" ht="22.75" customHeight="1" x14ac:dyDescent="0.15">
      <c r="A1" s="98" t="s">
        <v>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20.25" customHeight="1" x14ac:dyDescent="0.15">
      <c r="A2" s="62" t="s">
        <v>1</v>
      </c>
      <c r="B2" s="62" t="s">
        <v>2</v>
      </c>
      <c r="C2" s="62" t="s">
        <v>3</v>
      </c>
      <c r="D2" s="63" t="s">
        <v>4</v>
      </c>
      <c r="E2" s="63" t="s">
        <v>5</v>
      </c>
      <c r="F2" s="63" t="s">
        <v>6</v>
      </c>
      <c r="G2" s="64"/>
      <c r="H2" s="65" t="s">
        <v>14</v>
      </c>
      <c r="I2" s="7" t="s">
        <v>15</v>
      </c>
      <c r="J2" s="7" t="s">
        <v>9</v>
      </c>
      <c r="K2" s="64"/>
      <c r="L2" s="66" t="s">
        <v>10</v>
      </c>
      <c r="M2" s="64"/>
      <c r="N2" s="66" t="s">
        <v>11</v>
      </c>
      <c r="O2" s="66" t="s">
        <v>12</v>
      </c>
      <c r="P2" s="64"/>
      <c r="Q2" s="66" t="s">
        <v>16</v>
      </c>
      <c r="R2" s="66" t="s">
        <v>17</v>
      </c>
      <c r="S2" s="67"/>
      <c r="T2" s="67"/>
    </row>
    <row r="3" spans="1:20" ht="20.25" customHeight="1" x14ac:dyDescent="0.15">
      <c r="A3" s="68">
        <v>0</v>
      </c>
      <c r="B3" s="69">
        <v>100</v>
      </c>
      <c r="C3" s="70"/>
      <c r="D3" s="71">
        <v>0</v>
      </c>
      <c r="E3" s="72">
        <v>97</v>
      </c>
      <c r="F3" s="73"/>
      <c r="G3" s="74"/>
      <c r="H3" s="75">
        <f t="shared" ref="H3:H12" si="0">$B$12-($E$12-$E3)*($B$12-$B$3)/($E$12-$E$3)</f>
        <v>100</v>
      </c>
      <c r="I3" s="76">
        <v>0</v>
      </c>
      <c r="J3" s="18">
        <f t="shared" ref="J3:J12" si="1">ABS(I3-A3)</f>
        <v>0</v>
      </c>
      <c r="K3" s="74"/>
      <c r="L3" s="18"/>
      <c r="M3" s="74"/>
      <c r="N3" s="18">
        <f t="shared" ref="N3:N12" si="2">B3-E3</f>
        <v>3</v>
      </c>
      <c r="O3" s="18"/>
      <c r="P3" s="74"/>
      <c r="Q3" s="77">
        <f>'Three Graphs - Table 1'!$D$2</f>
        <v>-3.8250000000000002</v>
      </c>
      <c r="R3" s="77">
        <f>'Three Graphs - Table 1'!$E$2</f>
        <v>-1.425</v>
      </c>
      <c r="S3" s="77">
        <f>'Three Graphs - Table 1'!$D$2</f>
        <v>-3.8250000000000002</v>
      </c>
      <c r="T3" s="77">
        <v>3.8</v>
      </c>
    </row>
    <row r="4" spans="1:20" ht="20" customHeight="1" x14ac:dyDescent="0.15">
      <c r="A4" s="78">
        <v>1</v>
      </c>
      <c r="B4" s="79">
        <v>120</v>
      </c>
      <c r="C4" s="80">
        <v>20</v>
      </c>
      <c r="D4" s="81">
        <v>1</v>
      </c>
      <c r="E4" s="80">
        <f t="shared" ref="E4:E12" si="3">E3+F4</f>
        <v>120</v>
      </c>
      <c r="F4" s="80">
        <v>23</v>
      </c>
      <c r="G4" s="82"/>
      <c r="H4" s="83">
        <f t="shared" si="0"/>
        <v>121.5625</v>
      </c>
      <c r="I4" s="84">
        <v>1</v>
      </c>
      <c r="J4" s="27">
        <f t="shared" si="1"/>
        <v>0</v>
      </c>
      <c r="K4" s="82"/>
      <c r="L4" s="27">
        <f t="shared" ref="L4:L12" si="4">C4-F4</f>
        <v>-3</v>
      </c>
      <c r="M4" s="82"/>
      <c r="N4" s="27">
        <f t="shared" si="2"/>
        <v>0</v>
      </c>
      <c r="O4" s="27">
        <f t="shared" ref="O4:O12" si="5">N4-N3</f>
        <v>-3</v>
      </c>
      <c r="P4" s="82"/>
      <c r="Q4" s="85">
        <f>'Three Graphs - Table 1'!$D$2</f>
        <v>-3.8250000000000002</v>
      </c>
      <c r="R4" s="85">
        <f>'Three Graphs - Table 1'!$E$2</f>
        <v>-1.425</v>
      </c>
      <c r="S4" s="85">
        <f>'Three Graphs - Table 1'!$D$2</f>
        <v>-3.8250000000000002</v>
      </c>
      <c r="T4" s="85">
        <v>3.8</v>
      </c>
    </row>
    <row r="5" spans="1:20" ht="20" customHeight="1" x14ac:dyDescent="0.15">
      <c r="A5" s="78">
        <v>2</v>
      </c>
      <c r="B5" s="79">
        <v>140</v>
      </c>
      <c r="C5" s="80">
        <v>20</v>
      </c>
      <c r="D5" s="81">
        <v>2</v>
      </c>
      <c r="E5" s="80">
        <f t="shared" si="3"/>
        <v>143</v>
      </c>
      <c r="F5" s="80">
        <v>23</v>
      </c>
      <c r="G5" s="82"/>
      <c r="H5" s="83">
        <f t="shared" si="0"/>
        <v>143.125</v>
      </c>
      <c r="I5" s="84">
        <v>2</v>
      </c>
      <c r="J5" s="27">
        <f t="shared" si="1"/>
        <v>0</v>
      </c>
      <c r="K5" s="82"/>
      <c r="L5" s="27">
        <f t="shared" si="4"/>
        <v>-3</v>
      </c>
      <c r="M5" s="82"/>
      <c r="N5" s="27">
        <f t="shared" si="2"/>
        <v>-3</v>
      </c>
      <c r="O5" s="27">
        <f t="shared" si="5"/>
        <v>-3</v>
      </c>
      <c r="P5" s="82"/>
      <c r="Q5" s="85">
        <f>'Three Graphs - Table 1'!$D$2</f>
        <v>-3.8250000000000002</v>
      </c>
      <c r="R5" s="85">
        <f>'Three Graphs - Table 1'!$E$2</f>
        <v>-1.425</v>
      </c>
      <c r="S5" s="85">
        <f>'Three Graphs - Table 1'!$D$2</f>
        <v>-3.8250000000000002</v>
      </c>
      <c r="T5" s="85">
        <v>3.8</v>
      </c>
    </row>
    <row r="6" spans="1:20" ht="20" customHeight="1" x14ac:dyDescent="0.15">
      <c r="A6" s="86">
        <v>3</v>
      </c>
      <c r="B6" s="87">
        <v>160</v>
      </c>
      <c r="C6" s="88">
        <v>20</v>
      </c>
      <c r="D6" s="89">
        <v>3</v>
      </c>
      <c r="E6" s="90">
        <f t="shared" si="3"/>
        <v>154</v>
      </c>
      <c r="F6" s="90">
        <v>11</v>
      </c>
      <c r="G6" s="82"/>
      <c r="H6" s="83">
        <f t="shared" si="0"/>
        <v>153.4375</v>
      </c>
      <c r="I6" s="84">
        <v>3</v>
      </c>
      <c r="J6" s="27">
        <f t="shared" si="1"/>
        <v>0</v>
      </c>
      <c r="K6" s="82"/>
      <c r="L6" s="91">
        <f t="shared" si="4"/>
        <v>9</v>
      </c>
      <c r="M6" s="82"/>
      <c r="N6" s="27">
        <f t="shared" si="2"/>
        <v>6</v>
      </c>
      <c r="O6" s="91">
        <f t="shared" si="5"/>
        <v>9</v>
      </c>
      <c r="P6" s="82"/>
      <c r="Q6" s="85">
        <f>'Three Graphs - Table 1'!$D$2</f>
        <v>-3.8250000000000002</v>
      </c>
      <c r="R6" s="85">
        <f>'Three Graphs - Table 1'!$E$2</f>
        <v>-1.425</v>
      </c>
      <c r="S6" s="85">
        <f>'Three Graphs - Table 1'!$D$2</f>
        <v>-3.8250000000000002</v>
      </c>
      <c r="T6" s="85">
        <v>3.8</v>
      </c>
    </row>
    <row r="7" spans="1:20" ht="20" customHeight="1" x14ac:dyDescent="0.15">
      <c r="A7" s="86">
        <v>4</v>
      </c>
      <c r="B7" s="87">
        <v>180</v>
      </c>
      <c r="C7" s="88">
        <v>20</v>
      </c>
      <c r="D7" s="89">
        <v>4</v>
      </c>
      <c r="E7" s="90">
        <f t="shared" si="3"/>
        <v>177</v>
      </c>
      <c r="F7" s="90">
        <v>23</v>
      </c>
      <c r="G7" s="82"/>
      <c r="H7" s="83">
        <f t="shared" si="0"/>
        <v>175</v>
      </c>
      <c r="I7" s="84">
        <v>4</v>
      </c>
      <c r="J7" s="27">
        <f t="shared" si="1"/>
        <v>0</v>
      </c>
      <c r="K7" s="82"/>
      <c r="L7" s="27">
        <f t="shared" si="4"/>
        <v>-3</v>
      </c>
      <c r="M7" s="82"/>
      <c r="N7" s="27">
        <f t="shared" si="2"/>
        <v>3</v>
      </c>
      <c r="O7" s="27">
        <f t="shared" si="5"/>
        <v>-3</v>
      </c>
      <c r="P7" s="82"/>
      <c r="Q7" s="85">
        <f>'Three Graphs - Table 1'!$D$2</f>
        <v>-3.8250000000000002</v>
      </c>
      <c r="R7" s="85">
        <f>'Three Graphs - Table 1'!$E$2</f>
        <v>-1.425</v>
      </c>
      <c r="S7" s="85">
        <f>'Three Graphs - Table 1'!$D$2</f>
        <v>-3.8250000000000002</v>
      </c>
      <c r="T7" s="85">
        <v>3.8</v>
      </c>
    </row>
    <row r="8" spans="1:20" ht="20" customHeight="1" x14ac:dyDescent="0.15">
      <c r="A8" s="86">
        <v>5</v>
      </c>
      <c r="B8" s="87">
        <v>200</v>
      </c>
      <c r="C8" s="88">
        <v>20</v>
      </c>
      <c r="D8" s="89">
        <v>5</v>
      </c>
      <c r="E8" s="90">
        <f t="shared" si="3"/>
        <v>200</v>
      </c>
      <c r="F8" s="90">
        <v>23</v>
      </c>
      <c r="G8" s="82"/>
      <c r="H8" s="83">
        <f t="shared" si="0"/>
        <v>196.5625</v>
      </c>
      <c r="I8" s="84">
        <v>5</v>
      </c>
      <c r="J8" s="27">
        <f t="shared" si="1"/>
        <v>0</v>
      </c>
      <c r="K8" s="82"/>
      <c r="L8" s="27">
        <f t="shared" si="4"/>
        <v>-3</v>
      </c>
      <c r="M8" s="82"/>
      <c r="N8" s="27">
        <f t="shared" si="2"/>
        <v>0</v>
      </c>
      <c r="O8" s="27">
        <f t="shared" si="5"/>
        <v>-3</v>
      </c>
      <c r="P8" s="82"/>
      <c r="Q8" s="85">
        <f>'Three Graphs - Table 1'!$D$2</f>
        <v>-3.8250000000000002</v>
      </c>
      <c r="R8" s="85">
        <f>'Three Graphs - Table 1'!$E$2</f>
        <v>-1.425</v>
      </c>
      <c r="S8" s="85">
        <f>'Three Graphs - Table 1'!$D$2</f>
        <v>-3.8250000000000002</v>
      </c>
      <c r="T8" s="85">
        <v>3.8</v>
      </c>
    </row>
    <row r="9" spans="1:20" ht="20" customHeight="1" x14ac:dyDescent="0.15">
      <c r="A9" s="86">
        <v>6</v>
      </c>
      <c r="B9" s="87">
        <v>220</v>
      </c>
      <c r="C9" s="88">
        <v>20</v>
      </c>
      <c r="D9" s="89">
        <v>6</v>
      </c>
      <c r="E9" s="90">
        <f t="shared" si="3"/>
        <v>223</v>
      </c>
      <c r="F9" s="90">
        <v>23</v>
      </c>
      <c r="G9" s="82"/>
      <c r="H9" s="83">
        <f t="shared" si="0"/>
        <v>218.125</v>
      </c>
      <c r="I9" s="84">
        <v>6</v>
      </c>
      <c r="J9" s="27">
        <f t="shared" si="1"/>
        <v>0</v>
      </c>
      <c r="K9" s="82"/>
      <c r="L9" s="27">
        <f t="shared" si="4"/>
        <v>-3</v>
      </c>
      <c r="M9" s="82"/>
      <c r="N9" s="27">
        <f t="shared" si="2"/>
        <v>-3</v>
      </c>
      <c r="O9" s="27">
        <f t="shared" si="5"/>
        <v>-3</v>
      </c>
      <c r="P9" s="82"/>
      <c r="Q9" s="85">
        <f>'Three Graphs - Table 1'!$D$2</f>
        <v>-3.8250000000000002</v>
      </c>
      <c r="R9" s="85">
        <f>'Three Graphs - Table 1'!$E$2</f>
        <v>-1.425</v>
      </c>
      <c r="S9" s="85">
        <f>'Three Graphs - Table 1'!$D$2</f>
        <v>-3.8250000000000002</v>
      </c>
      <c r="T9" s="85">
        <v>3.8</v>
      </c>
    </row>
    <row r="10" spans="1:20" ht="20" customHeight="1" x14ac:dyDescent="0.15">
      <c r="A10" s="78">
        <v>7</v>
      </c>
      <c r="B10" s="79">
        <v>240</v>
      </c>
      <c r="C10" s="80">
        <v>20</v>
      </c>
      <c r="D10" s="81">
        <v>7</v>
      </c>
      <c r="E10" s="80">
        <f t="shared" si="3"/>
        <v>243</v>
      </c>
      <c r="F10" s="92">
        <v>20</v>
      </c>
      <c r="G10" s="82"/>
      <c r="H10" s="83">
        <f t="shared" si="0"/>
        <v>236.875</v>
      </c>
      <c r="I10" s="84">
        <v>7</v>
      </c>
      <c r="J10" s="27">
        <f t="shared" si="1"/>
        <v>0</v>
      </c>
      <c r="K10" s="82"/>
      <c r="L10" s="93">
        <f t="shared" si="4"/>
        <v>0</v>
      </c>
      <c r="M10" s="82"/>
      <c r="N10" s="27">
        <f t="shared" si="2"/>
        <v>-3</v>
      </c>
      <c r="O10" s="93">
        <f t="shared" si="5"/>
        <v>0</v>
      </c>
      <c r="P10" s="82"/>
      <c r="Q10" s="85">
        <f>'Three Graphs - Table 1'!$D$2</f>
        <v>-3.8250000000000002</v>
      </c>
      <c r="R10" s="85">
        <f>'Three Graphs - Table 1'!$E$2</f>
        <v>-1.425</v>
      </c>
      <c r="S10" s="85">
        <f>'Three Graphs - Table 1'!$D$2</f>
        <v>-3.8250000000000002</v>
      </c>
      <c r="T10" s="85">
        <v>3.8</v>
      </c>
    </row>
    <row r="11" spans="1:20" ht="20" customHeight="1" x14ac:dyDescent="0.15">
      <c r="A11" s="78">
        <v>8</v>
      </c>
      <c r="B11" s="79">
        <v>260</v>
      </c>
      <c r="C11" s="80">
        <v>20</v>
      </c>
      <c r="D11" s="81">
        <v>8</v>
      </c>
      <c r="E11" s="80">
        <f t="shared" si="3"/>
        <v>266</v>
      </c>
      <c r="F11" s="80">
        <v>23</v>
      </c>
      <c r="G11" s="82"/>
      <c r="H11" s="83">
        <f t="shared" si="0"/>
        <v>258.4375</v>
      </c>
      <c r="I11" s="84">
        <v>8</v>
      </c>
      <c r="J11" s="27">
        <f t="shared" si="1"/>
        <v>0</v>
      </c>
      <c r="K11" s="82"/>
      <c r="L11" s="27">
        <f t="shared" si="4"/>
        <v>-3</v>
      </c>
      <c r="M11" s="82"/>
      <c r="N11" s="27">
        <f t="shared" si="2"/>
        <v>-6</v>
      </c>
      <c r="O11" s="27">
        <f t="shared" si="5"/>
        <v>-3</v>
      </c>
      <c r="P11" s="82"/>
      <c r="Q11" s="85">
        <f>'Three Graphs - Table 1'!$D$2</f>
        <v>-3.8250000000000002</v>
      </c>
      <c r="R11" s="85">
        <f>'Three Graphs - Table 1'!$E$2</f>
        <v>-1.425</v>
      </c>
      <c r="S11" s="85">
        <f>'Three Graphs - Table 1'!$D$2</f>
        <v>-3.8250000000000002</v>
      </c>
      <c r="T11" s="85">
        <v>3.8</v>
      </c>
    </row>
    <row r="12" spans="1:20" ht="20" customHeight="1" x14ac:dyDescent="0.15">
      <c r="A12" s="78">
        <v>9</v>
      </c>
      <c r="B12" s="94">
        <v>280</v>
      </c>
      <c r="C12" s="80">
        <v>20</v>
      </c>
      <c r="D12" s="81">
        <v>9</v>
      </c>
      <c r="E12" s="95">
        <f t="shared" si="3"/>
        <v>289</v>
      </c>
      <c r="F12" s="80">
        <v>23</v>
      </c>
      <c r="G12" s="82"/>
      <c r="H12" s="83">
        <f t="shared" si="0"/>
        <v>280</v>
      </c>
      <c r="I12" s="84">
        <v>9</v>
      </c>
      <c r="J12" s="27">
        <f t="shared" si="1"/>
        <v>0</v>
      </c>
      <c r="K12" s="82"/>
      <c r="L12" s="27">
        <f t="shared" si="4"/>
        <v>-3</v>
      </c>
      <c r="M12" s="82"/>
      <c r="N12" s="27">
        <f t="shared" si="2"/>
        <v>-9</v>
      </c>
      <c r="O12" s="27">
        <f t="shared" si="5"/>
        <v>-3</v>
      </c>
      <c r="P12" s="82"/>
      <c r="Q12" s="85">
        <f>'Three Graphs - Table 1'!$D$2</f>
        <v>-3.8250000000000002</v>
      </c>
      <c r="R12" s="85">
        <f>'Three Graphs - Table 1'!$E$2</f>
        <v>-1.425</v>
      </c>
      <c r="S12" s="85">
        <f>'Three Graphs - Table 1'!$D$2</f>
        <v>-3.8250000000000002</v>
      </c>
      <c r="T12" s="85">
        <v>3.8</v>
      </c>
    </row>
  </sheetData>
  <mergeCells count="1">
    <mergeCell ref="A1:T1"/>
  </mergeCells>
  <conditionalFormatting sqref="K2 G2:G12 J3:K12 M3:M12 P3:P12">
    <cfRule type="cellIs" dxfId="0" priority="1" stopIfTrue="1" operator="notBetween">
      <formula>-0.49</formula>
      <formula>0.49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3"/>
  <sheetViews>
    <sheetView showGridLines="0" workbookViewId="0"/>
  </sheetViews>
  <sheetFormatPr baseColWidth="10" defaultColWidth="16.33203125" defaultRowHeight="20" customHeight="1" x14ac:dyDescent="0.15"/>
  <cols>
    <col min="1" max="1" width="6.1640625" style="1" customWidth="1"/>
    <col min="2" max="2" width="16.33203125" style="1" customWidth="1"/>
    <col min="3" max="16384" width="16.33203125" style="1"/>
  </cols>
  <sheetData>
    <row r="1" spans="1:1" ht="22.75" customHeight="1" x14ac:dyDescent="0.15">
      <c r="A1" s="2" t="s">
        <v>18</v>
      </c>
    </row>
    <row r="2" spans="1:1" ht="20.25" customHeight="1" x14ac:dyDescent="0.15">
      <c r="A2" s="70">
        <v>-1.1111111111111101</v>
      </c>
    </row>
    <row r="3" spans="1:1" ht="20" customHeight="1" x14ac:dyDescent="0.15">
      <c r="A3" s="96">
        <v>4.13655788199695</v>
      </c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3"/>
  <sheetViews>
    <sheetView showGridLines="0" workbookViewId="0"/>
  </sheetViews>
  <sheetFormatPr baseColWidth="10" defaultColWidth="16.33203125" defaultRowHeight="20" customHeight="1" x14ac:dyDescent="0.15"/>
  <cols>
    <col min="1" max="2" width="6.1640625" style="1" customWidth="1"/>
    <col min="3" max="3" width="1.5" style="1" customWidth="1"/>
    <col min="4" max="5" width="6.1640625" style="1" customWidth="1"/>
    <col min="6" max="6" width="16.33203125" style="1" customWidth="1"/>
    <col min="7" max="16384" width="16.33203125" style="1"/>
  </cols>
  <sheetData>
    <row r="1" spans="1:5" ht="20" customHeight="1" x14ac:dyDescent="0.15">
      <c r="A1" s="97" t="s">
        <v>19</v>
      </c>
      <c r="B1" s="80">
        <v>0.3</v>
      </c>
      <c r="C1" s="83"/>
      <c r="D1" s="97" t="s">
        <v>20</v>
      </c>
      <c r="E1" s="97" t="s">
        <v>21</v>
      </c>
    </row>
    <row r="2" spans="1:5" ht="20" customHeight="1" x14ac:dyDescent="0.15">
      <c r="A2" s="97" t="s">
        <v>22</v>
      </c>
      <c r="B2" s="83">
        <f>AVERAGEIF('Three Graphs - Table for graphs'!O4:O12,"&lt;5")</f>
        <v>-2.625</v>
      </c>
      <c r="C2" s="83"/>
      <c r="D2" s="83">
        <f>B2-B1*B3</f>
        <v>-3.8250000000000002</v>
      </c>
      <c r="E2" s="83">
        <f>B2+B1*B3</f>
        <v>-1.425</v>
      </c>
    </row>
    <row r="3" spans="1:5" ht="20" customHeight="1" x14ac:dyDescent="0.15">
      <c r="A3" s="97" t="s">
        <v>23</v>
      </c>
      <c r="B3" s="27">
        <f>STDEVA('Three Graphs - Table for graphs'!O4:O12)</f>
        <v>4</v>
      </c>
      <c r="C3" s="85"/>
      <c r="D3" s="85"/>
      <c r="E3" s="85"/>
    </row>
  </sheetData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Three Graphs - Drawings</vt:lpstr>
      <vt:lpstr>Three Graphs - Table for figure</vt:lpstr>
      <vt:lpstr>Three Graphs - Table for graphs</vt:lpstr>
      <vt:lpstr>Three Graphs - Reconfiguration </vt:lpstr>
      <vt:lpstr>Three Graphs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Champlin (Student)</cp:lastModifiedBy>
  <dcterms:modified xsi:type="dcterms:W3CDTF">2024-12-02T00:47:26Z</dcterms:modified>
</cp:coreProperties>
</file>