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Craig/Documents/MyStuff/00 Research/projects/distortion/ConstFeats/Data for 2024 CF Paper/"/>
    </mc:Choice>
  </mc:AlternateContent>
  <xr:revisionPtr revIDLastSave="0" documentId="13_ncr:1_{F3F7B7A2-58F0-F84D-8A2D-7E4957AA5062}" xr6:coauthVersionLast="47" xr6:coauthVersionMax="47" xr10:uidLastSave="{00000000-0000-0000-0000-000000000000}"/>
  <bookViews>
    <workbookView xWindow="3460" yWindow="720" windowWidth="38880" windowHeight="25500" xr2:uid="{00000000-000D-0000-FFFF-FFFF00000000}"/>
  </bookViews>
  <sheets>
    <sheet name="NW-Matched-FOR EX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5" i="2" l="1"/>
  <c r="AE75" i="2"/>
  <c r="AF75" i="2" s="1"/>
  <c r="AG72" i="2"/>
  <c r="AE72" i="2"/>
  <c r="AG71" i="2"/>
  <c r="AG70" i="2"/>
  <c r="AG69" i="2"/>
  <c r="AE69" i="2"/>
  <c r="AF69" i="2" s="1"/>
  <c r="AG67" i="2"/>
  <c r="AE67" i="2"/>
  <c r="AF67" i="2" s="1"/>
  <c r="AG66" i="2"/>
  <c r="AG65" i="2"/>
  <c r="AE64" i="2"/>
  <c r="AG63" i="2"/>
  <c r="AE63" i="2"/>
  <c r="AF63" i="2" s="1"/>
  <c r="AE62" i="2"/>
  <c r="AF62" i="2" s="1"/>
  <c r="AG61" i="2"/>
  <c r="AE61" i="2"/>
  <c r="AF61" i="2" s="1"/>
  <c r="AF60" i="2"/>
  <c r="AA116" i="2"/>
  <c r="Z116" i="2"/>
  <c r="W116" i="2"/>
  <c r="V116" i="2"/>
  <c r="R116" i="2"/>
  <c r="P116" i="2" s="1"/>
  <c r="Q116" i="2"/>
  <c r="N116" i="2"/>
  <c r="O116" i="2" s="1"/>
  <c r="M116" i="2"/>
  <c r="L116" i="2"/>
  <c r="D116" i="2"/>
  <c r="E116" i="2" s="1"/>
  <c r="AA115" i="2"/>
  <c r="Z115" i="2"/>
  <c r="W115" i="2"/>
  <c r="V115" i="2"/>
  <c r="R115" i="2"/>
  <c r="Q115" i="2"/>
  <c r="P115" i="2"/>
  <c r="M115" i="2"/>
  <c r="L115" i="2"/>
  <c r="N115" i="2" s="1"/>
  <c r="O115" i="2" s="1"/>
  <c r="D115" i="2"/>
  <c r="E115" i="2" s="1"/>
  <c r="AA114" i="2"/>
  <c r="Z114" i="2"/>
  <c r="W114" i="2"/>
  <c r="V114" i="2"/>
  <c r="R114" i="2"/>
  <c r="Q114" i="2"/>
  <c r="P114" i="2"/>
  <c r="M114" i="2"/>
  <c r="L114" i="2"/>
  <c r="N114" i="2" s="1"/>
  <c r="O114" i="2" s="1"/>
  <c r="D114" i="2"/>
  <c r="AA113" i="2"/>
  <c r="Z113" i="2"/>
  <c r="W113" i="2"/>
  <c r="V113" i="2"/>
  <c r="R113" i="2"/>
  <c r="Q113" i="2"/>
  <c r="P113" i="2"/>
  <c r="N113" i="2"/>
  <c r="O113" i="2" s="1"/>
  <c r="M113" i="2"/>
  <c r="L113" i="2"/>
  <c r="D113" i="2"/>
  <c r="E114" i="2" s="1"/>
  <c r="AA112" i="2"/>
  <c r="Z112" i="2"/>
  <c r="W112" i="2"/>
  <c r="V112" i="2"/>
  <c r="R112" i="2"/>
  <c r="Q112" i="2"/>
  <c r="N112" i="2"/>
  <c r="M112" i="2"/>
  <c r="L112" i="2"/>
  <c r="D112" i="2"/>
  <c r="E112" i="2" s="1"/>
  <c r="W111" i="2"/>
  <c r="V111" i="2"/>
  <c r="M111" i="2"/>
  <c r="L111" i="2"/>
  <c r="N111" i="2" s="1"/>
  <c r="W110" i="2"/>
  <c r="V110" i="2"/>
  <c r="M110" i="2"/>
  <c r="L110" i="2"/>
  <c r="N110" i="2" s="1"/>
  <c r="AA109" i="2"/>
  <c r="Z109" i="2"/>
  <c r="W109" i="2"/>
  <c r="V109" i="2"/>
  <c r="R109" i="2"/>
  <c r="Q109" i="2"/>
  <c r="M109" i="2"/>
  <c r="L109" i="2"/>
  <c r="N109" i="2" s="1"/>
  <c r="D109" i="2"/>
  <c r="E109" i="2" s="1"/>
  <c r="AA108" i="2"/>
  <c r="Z108" i="2"/>
  <c r="W108" i="2"/>
  <c r="V108" i="2"/>
  <c r="R108" i="2"/>
  <c r="P108" i="2" s="1"/>
  <c r="Q108" i="2"/>
  <c r="M108" i="2"/>
  <c r="L108" i="2"/>
  <c r="N108" i="2" s="1"/>
  <c r="D108" i="2"/>
  <c r="E108" i="2" s="1"/>
  <c r="AA107" i="2"/>
  <c r="Z107" i="2"/>
  <c r="W107" i="2"/>
  <c r="V107" i="2"/>
  <c r="R107" i="2"/>
  <c r="Q107" i="2"/>
  <c r="P107" i="2"/>
  <c r="M107" i="2"/>
  <c r="L107" i="2"/>
  <c r="N107" i="2" s="1"/>
  <c r="O107" i="2" s="1"/>
  <c r="D107" i="2"/>
  <c r="AA106" i="2"/>
  <c r="Z106" i="2"/>
  <c r="W106" i="2"/>
  <c r="V106" i="2"/>
  <c r="R106" i="2"/>
  <c r="Q106" i="2"/>
  <c r="P106" i="2"/>
  <c r="M106" i="2"/>
  <c r="L106" i="2"/>
  <c r="N106" i="2" s="1"/>
  <c r="O106" i="2" s="1"/>
  <c r="D106" i="2"/>
  <c r="E106" i="2" s="1"/>
  <c r="AA105" i="2"/>
  <c r="Z105" i="2"/>
  <c r="W105" i="2"/>
  <c r="V105" i="2"/>
  <c r="R105" i="2"/>
  <c r="P105" i="2" s="1"/>
  <c r="Q105" i="2"/>
  <c r="O105" i="2"/>
  <c r="N105" i="2"/>
  <c r="M105" i="2"/>
  <c r="L105" i="2"/>
  <c r="D105" i="2"/>
  <c r="E105" i="2" s="1"/>
  <c r="AA104" i="2"/>
  <c r="Z104" i="2"/>
  <c r="W104" i="2"/>
  <c r="V104" i="2"/>
  <c r="R104" i="2"/>
  <c r="P104" i="2" s="1"/>
  <c r="Q104" i="2"/>
  <c r="N104" i="2"/>
  <c r="O104" i="2" s="1"/>
  <c r="M104" i="2"/>
  <c r="L104" i="2"/>
  <c r="D104" i="2"/>
  <c r="E104" i="2" s="1"/>
  <c r="AA103" i="2"/>
  <c r="Z103" i="2"/>
  <c r="R103" i="2"/>
  <c r="Q103" i="2"/>
  <c r="AA102" i="2"/>
  <c r="Z102" i="2"/>
  <c r="X102" i="2"/>
  <c r="Y102" i="2" s="1"/>
  <c r="W102" i="2"/>
  <c r="V102" i="2"/>
  <c r="R102" i="2"/>
  <c r="Q102" i="2"/>
  <c r="M102" i="2"/>
  <c r="L102" i="2"/>
  <c r="N102" i="2" s="1"/>
  <c r="D102" i="2"/>
  <c r="E102" i="2" s="1"/>
  <c r="AA101" i="2"/>
  <c r="Z101" i="2"/>
  <c r="X101" i="2"/>
  <c r="Y101" i="2" s="1"/>
  <c r="W101" i="2"/>
  <c r="V101" i="2"/>
  <c r="R101" i="2"/>
  <c r="Q101" i="2"/>
  <c r="P101" i="2"/>
  <c r="M101" i="2"/>
  <c r="L101" i="2"/>
  <c r="N101" i="2" s="1"/>
  <c r="O101" i="2" s="1"/>
  <c r="D101" i="2"/>
  <c r="AA100" i="2"/>
  <c r="Z100" i="2"/>
  <c r="W100" i="2"/>
  <c r="V100" i="2"/>
  <c r="R100" i="2"/>
  <c r="Q100" i="2"/>
  <c r="P100" i="2"/>
  <c r="O100" i="2"/>
  <c r="M100" i="2"/>
  <c r="L100" i="2"/>
  <c r="N100" i="2" s="1"/>
  <c r="D100" i="2"/>
  <c r="E100" i="2" s="1"/>
  <c r="AA99" i="2"/>
  <c r="Z99" i="2"/>
  <c r="W99" i="2"/>
  <c r="V99" i="2"/>
  <c r="R99" i="2"/>
  <c r="P99" i="2" s="1"/>
  <c r="Q99" i="2"/>
  <c r="N99" i="2"/>
  <c r="O99" i="2" s="1"/>
  <c r="M99" i="2"/>
  <c r="L99" i="2"/>
  <c r="D99" i="2"/>
  <c r="E99" i="2" s="1"/>
  <c r="AA98" i="2"/>
  <c r="Z98" i="2"/>
  <c r="W98" i="2"/>
  <c r="V98" i="2"/>
  <c r="R98" i="2"/>
  <c r="P98" i="2" s="1"/>
  <c r="Q98" i="2"/>
  <c r="M98" i="2"/>
  <c r="L98" i="2"/>
  <c r="D98" i="2"/>
  <c r="E98" i="2" s="1"/>
  <c r="AA97" i="2"/>
  <c r="Z97" i="2"/>
  <c r="W97" i="2"/>
  <c r="V97" i="2"/>
  <c r="R97" i="2"/>
  <c r="Q97" i="2"/>
  <c r="P97" i="2"/>
  <c r="M97" i="2"/>
  <c r="L97" i="2"/>
  <c r="D97" i="2"/>
  <c r="E97" i="2" s="1"/>
  <c r="W96" i="2"/>
  <c r="V96" i="2"/>
  <c r="M96" i="2"/>
  <c r="L96" i="2"/>
  <c r="N96" i="2" s="1"/>
  <c r="AA95" i="2"/>
  <c r="Z95" i="2"/>
  <c r="X95" i="2"/>
  <c r="Y95" i="2" s="1"/>
  <c r="W95" i="2"/>
  <c r="V95" i="2"/>
  <c r="R95" i="2"/>
  <c r="Q95" i="2"/>
  <c r="P95" i="2"/>
  <c r="M95" i="2"/>
  <c r="L95" i="2"/>
  <c r="N95" i="2" s="1"/>
  <c r="O95" i="2" s="1"/>
  <c r="D95" i="2"/>
  <c r="E95" i="2" s="1"/>
  <c r="AA94" i="2"/>
  <c r="Z94" i="2"/>
  <c r="W94" i="2"/>
  <c r="V94" i="2"/>
  <c r="R94" i="2"/>
  <c r="Q94" i="2"/>
  <c r="P94" i="2"/>
  <c r="O94" i="2" s="1"/>
  <c r="M94" i="2"/>
  <c r="L94" i="2"/>
  <c r="N94" i="2" s="1"/>
  <c r="D94" i="2"/>
  <c r="E94" i="2" s="1"/>
  <c r="AA93" i="2"/>
  <c r="Z93" i="2"/>
  <c r="W93" i="2"/>
  <c r="V93" i="2"/>
  <c r="R93" i="2"/>
  <c r="P93" i="2" s="1"/>
  <c r="Q93" i="2"/>
  <c r="N93" i="2"/>
  <c r="O93" i="2" s="1"/>
  <c r="M93" i="2"/>
  <c r="L93" i="2"/>
  <c r="D93" i="2"/>
  <c r="E93" i="2" s="1"/>
  <c r="AA92" i="2"/>
  <c r="Z92" i="2"/>
  <c r="W92" i="2"/>
  <c r="V92" i="2"/>
  <c r="R92" i="2"/>
  <c r="P92" i="2" s="1"/>
  <c r="Q92" i="2"/>
  <c r="N92" i="2"/>
  <c r="O92" i="2" s="1"/>
  <c r="M92" i="2"/>
  <c r="L92" i="2"/>
  <c r="D92" i="2"/>
  <c r="E92" i="2" s="1"/>
  <c r="AA91" i="2"/>
  <c r="Z91" i="2"/>
  <c r="W91" i="2"/>
  <c r="V91" i="2"/>
  <c r="R91" i="2"/>
  <c r="Q91" i="2"/>
  <c r="P91" i="2"/>
  <c r="M91" i="2"/>
  <c r="L91" i="2"/>
  <c r="N91" i="2" s="1"/>
  <c r="O91" i="2" s="1"/>
  <c r="D91" i="2"/>
  <c r="E91" i="2" s="1"/>
  <c r="AA90" i="2"/>
  <c r="Z90" i="2"/>
  <c r="W90" i="2"/>
  <c r="V90" i="2"/>
  <c r="R90" i="2"/>
  <c r="Q90" i="2"/>
  <c r="P90" i="2"/>
  <c r="M90" i="2"/>
  <c r="L90" i="2"/>
  <c r="N90" i="2" s="1"/>
  <c r="O90" i="2" s="1"/>
  <c r="D90" i="2"/>
  <c r="AA89" i="2"/>
  <c r="Z89" i="2"/>
  <c r="W89" i="2"/>
  <c r="V89" i="2"/>
  <c r="R89" i="2"/>
  <c r="Q89" i="2"/>
  <c r="P89" i="2"/>
  <c r="M89" i="2"/>
  <c r="L89" i="2"/>
  <c r="D89" i="2"/>
  <c r="E90" i="2" s="1"/>
  <c r="AA88" i="2"/>
  <c r="Z88" i="2"/>
  <c r="W88" i="2"/>
  <c r="V88" i="2"/>
  <c r="R88" i="2"/>
  <c r="Q88" i="2"/>
  <c r="P88" i="2"/>
  <c r="M88" i="2"/>
  <c r="L88" i="2"/>
  <c r="D88" i="2"/>
  <c r="E88" i="2" s="1"/>
  <c r="AA87" i="2"/>
  <c r="Z87" i="2"/>
  <c r="W87" i="2"/>
  <c r="V87" i="2"/>
  <c r="R87" i="2"/>
  <c r="Q87" i="2"/>
  <c r="P87" i="2"/>
  <c r="M87" i="2"/>
  <c r="L87" i="2"/>
  <c r="N87" i="2" s="1"/>
  <c r="O87" i="2" s="1"/>
  <c r="D87" i="2"/>
  <c r="AA86" i="2"/>
  <c r="Z86" i="2"/>
  <c r="W86" i="2"/>
  <c r="V86" i="2"/>
  <c r="R86" i="2"/>
  <c r="Q86" i="2"/>
  <c r="P86" i="2"/>
  <c r="M86" i="2"/>
  <c r="L86" i="2"/>
  <c r="N86" i="2" s="1"/>
  <c r="O86" i="2" s="1"/>
  <c r="D86" i="2"/>
  <c r="E87" i="2" s="1"/>
  <c r="AA85" i="2"/>
  <c r="Z85" i="2"/>
  <c r="W85" i="2"/>
  <c r="V85" i="2"/>
  <c r="R85" i="2"/>
  <c r="Q85" i="2"/>
  <c r="P85" i="2"/>
  <c r="M85" i="2"/>
  <c r="L85" i="2"/>
  <c r="N85" i="2" s="1"/>
  <c r="O85" i="2" s="1"/>
  <c r="D85" i="2"/>
  <c r="E85" i="2" s="1"/>
  <c r="AA84" i="2"/>
  <c r="Z84" i="2"/>
  <c r="X84" i="2"/>
  <c r="Y84" i="2" s="1"/>
  <c r="W84" i="2"/>
  <c r="V84" i="2"/>
  <c r="R84" i="2"/>
  <c r="Q84" i="2"/>
  <c r="P84" i="2"/>
  <c r="M84" i="2"/>
  <c r="L84" i="2"/>
  <c r="N84" i="2" s="1"/>
  <c r="O84" i="2" s="1"/>
  <c r="D84" i="2"/>
  <c r="E84" i="2" s="1"/>
  <c r="AA83" i="2"/>
  <c r="Z83" i="2"/>
  <c r="X83" i="2"/>
  <c r="Y83" i="2" s="1"/>
  <c r="W83" i="2"/>
  <c r="V83" i="2"/>
  <c r="R83" i="2"/>
  <c r="Q83" i="2"/>
  <c r="M83" i="2"/>
  <c r="L83" i="2"/>
  <c r="N83" i="2" s="1"/>
  <c r="D83" i="2"/>
  <c r="AA82" i="2"/>
  <c r="X82" i="2" s="1"/>
  <c r="Y82" i="2" s="1"/>
  <c r="Z82" i="2"/>
  <c r="W82" i="2"/>
  <c r="V82" i="2"/>
  <c r="R82" i="2"/>
  <c r="Q82" i="2"/>
  <c r="M82" i="2"/>
  <c r="L82" i="2"/>
  <c r="N82" i="2" s="1"/>
  <c r="D82" i="2"/>
  <c r="E82" i="2" s="1"/>
  <c r="AA81" i="2"/>
  <c r="Z81" i="2"/>
  <c r="X81" i="2"/>
  <c r="W81" i="2"/>
  <c r="V81" i="2"/>
  <c r="Y81" i="2" s="1"/>
  <c r="R81" i="2"/>
  <c r="Q81" i="2"/>
  <c r="M81" i="2"/>
  <c r="L81" i="2"/>
  <c r="N81" i="2" s="1"/>
  <c r="D81" i="2"/>
  <c r="E81" i="2" s="1"/>
  <c r="AA80" i="2"/>
  <c r="Z80" i="2"/>
  <c r="X80" i="2"/>
  <c r="Y80" i="2" s="1"/>
  <c r="W80" i="2"/>
  <c r="V80" i="2"/>
  <c r="R80" i="2"/>
  <c r="P80" i="2" s="1"/>
  <c r="Q80" i="2"/>
  <c r="M80" i="2"/>
  <c r="L80" i="2"/>
  <c r="N80" i="2" s="1"/>
  <c r="O80" i="2" s="1"/>
  <c r="D80" i="2"/>
  <c r="E80" i="2" s="1"/>
  <c r="AA79" i="2"/>
  <c r="Z79" i="2"/>
  <c r="X79" i="2"/>
  <c r="Y79" i="2" s="1"/>
  <c r="W79" i="2"/>
  <c r="V79" i="2"/>
  <c r="R79" i="2"/>
  <c r="Q79" i="2"/>
  <c r="P79" i="2"/>
  <c r="M79" i="2"/>
  <c r="L79" i="2"/>
  <c r="N79" i="2" s="1"/>
  <c r="O79" i="2" s="1"/>
  <c r="D79" i="2"/>
  <c r="E79" i="2" s="1"/>
  <c r="AA78" i="2"/>
  <c r="Z78" i="2"/>
  <c r="W78" i="2"/>
  <c r="V78" i="2"/>
  <c r="R78" i="2"/>
  <c r="Q78" i="2"/>
  <c r="P78" i="2"/>
  <c r="M78" i="2"/>
  <c r="L78" i="2"/>
  <c r="N78" i="2" s="1"/>
  <c r="O78" i="2" s="1"/>
  <c r="D78" i="2"/>
  <c r="E78" i="2" s="1"/>
  <c r="W77" i="2"/>
  <c r="V77" i="2"/>
  <c r="M77" i="2"/>
  <c r="L77" i="2"/>
  <c r="N77" i="2" s="1"/>
  <c r="AA76" i="2"/>
  <c r="X76" i="2" s="1"/>
  <c r="Z76" i="2"/>
  <c r="W76" i="2"/>
  <c r="V76" i="2"/>
  <c r="R76" i="2"/>
  <c r="Q76" i="2"/>
  <c r="M76" i="2"/>
  <c r="L76" i="2"/>
  <c r="N76" i="2" s="1"/>
  <c r="O76" i="2" s="1"/>
  <c r="D76" i="2"/>
  <c r="W75" i="2"/>
  <c r="V75" i="2"/>
  <c r="M75" i="2"/>
  <c r="L75" i="2"/>
  <c r="AA74" i="2"/>
  <c r="Z74" i="2"/>
  <c r="W74" i="2"/>
  <c r="V74" i="2"/>
  <c r="R74" i="2"/>
  <c r="P76" i="2" s="1"/>
  <c r="Q74" i="2"/>
  <c r="P74" i="2"/>
  <c r="M74" i="2"/>
  <c r="L74" i="2"/>
  <c r="N74" i="2" s="1"/>
  <c r="O74" i="2" s="1"/>
  <c r="E74" i="2"/>
  <c r="D74" i="2"/>
  <c r="AA73" i="2"/>
  <c r="Z73" i="2"/>
  <c r="X73" i="2"/>
  <c r="Y73" i="2" s="1"/>
  <c r="W73" i="2"/>
  <c r="V73" i="2"/>
  <c r="R73" i="2"/>
  <c r="Q73" i="2"/>
  <c r="M73" i="2"/>
  <c r="L73" i="2"/>
  <c r="N73" i="2" s="1"/>
  <c r="D73" i="2"/>
  <c r="E73" i="2" s="1"/>
  <c r="AA72" i="2"/>
  <c r="X72" i="2" s="1"/>
  <c r="Z72" i="2"/>
  <c r="R72" i="2"/>
  <c r="Q72" i="2"/>
  <c r="AA71" i="2"/>
  <c r="Z71" i="2"/>
  <c r="W71" i="2"/>
  <c r="V71" i="2"/>
  <c r="R71" i="2"/>
  <c r="Q71" i="2"/>
  <c r="M71" i="2"/>
  <c r="L71" i="2"/>
  <c r="N71" i="2" s="1"/>
  <c r="D71" i="2"/>
  <c r="AA70" i="2"/>
  <c r="Z70" i="2"/>
  <c r="W70" i="2"/>
  <c r="V70" i="2"/>
  <c r="R70" i="2"/>
  <c r="Q70" i="2"/>
  <c r="M70" i="2"/>
  <c r="L70" i="2"/>
  <c r="N70" i="2" s="1"/>
  <c r="D70" i="2"/>
  <c r="AA69" i="2"/>
  <c r="Z69" i="2"/>
  <c r="X69" i="2"/>
  <c r="W69" i="2"/>
  <c r="V69" i="2"/>
  <c r="R69" i="2"/>
  <c r="P69" i="2" s="1"/>
  <c r="Q69" i="2"/>
  <c r="M69" i="2"/>
  <c r="L69" i="2"/>
  <c r="N69" i="2" s="1"/>
  <c r="D69" i="2"/>
  <c r="E69" i="2" s="1"/>
  <c r="AA68" i="2"/>
  <c r="Z68" i="2"/>
  <c r="W68" i="2"/>
  <c r="V68" i="2"/>
  <c r="R68" i="2"/>
  <c r="Q68" i="2"/>
  <c r="P68" i="2"/>
  <c r="M68" i="2"/>
  <c r="L68" i="2"/>
  <c r="N68" i="2" s="1"/>
  <c r="O68" i="2" s="1"/>
  <c r="D68" i="2"/>
  <c r="E68" i="2" s="1"/>
  <c r="W67" i="2"/>
  <c r="V67" i="2"/>
  <c r="M67" i="2"/>
  <c r="L67" i="2"/>
  <c r="N67" i="2" s="1"/>
  <c r="AA66" i="2"/>
  <c r="Z66" i="2"/>
  <c r="X66" i="2"/>
  <c r="Y66" i="2" s="1"/>
  <c r="W66" i="2"/>
  <c r="V66" i="2"/>
  <c r="R66" i="2"/>
  <c r="Q66" i="2"/>
  <c r="M66" i="2"/>
  <c r="L66" i="2"/>
  <c r="D66" i="2"/>
  <c r="E66" i="2" s="1"/>
  <c r="W65" i="2"/>
  <c r="V65" i="2"/>
  <c r="M65" i="2"/>
  <c r="L65" i="2"/>
  <c r="N65" i="2" s="1"/>
  <c r="AA64" i="2"/>
  <c r="Z64" i="2"/>
  <c r="R64" i="2"/>
  <c r="Q64" i="2"/>
  <c r="AA63" i="2"/>
  <c r="Z63" i="2"/>
  <c r="W63" i="2"/>
  <c r="V63" i="2"/>
  <c r="R63" i="2"/>
  <c r="P66" i="2" s="1"/>
  <c r="Q63" i="2"/>
  <c r="P63" i="2"/>
  <c r="M63" i="2"/>
  <c r="L63" i="2"/>
  <c r="N63" i="2" s="1"/>
  <c r="O63" i="2" s="1"/>
  <c r="E63" i="2"/>
  <c r="D63" i="2"/>
  <c r="AA62" i="2"/>
  <c r="Z62" i="2"/>
  <c r="W62" i="2"/>
  <c r="V62" i="2"/>
  <c r="R62" i="2"/>
  <c r="Q62" i="2"/>
  <c r="P62" i="2"/>
  <c r="M62" i="2"/>
  <c r="L62" i="2"/>
  <c r="N62" i="2" s="1"/>
  <c r="O62" i="2" s="1"/>
  <c r="E62" i="2"/>
  <c r="D62" i="2"/>
  <c r="AA61" i="2"/>
  <c r="Z61" i="2"/>
  <c r="W61" i="2"/>
  <c r="V61" i="2"/>
  <c r="R61" i="2"/>
  <c r="Q61" i="2"/>
  <c r="P61" i="2"/>
  <c r="M61" i="2"/>
  <c r="L61" i="2"/>
  <c r="N61" i="2" s="1"/>
  <c r="O61" i="2" s="1"/>
  <c r="E61" i="2"/>
  <c r="D61" i="2"/>
  <c r="AA60" i="2"/>
  <c r="Z60" i="2"/>
  <c r="W60" i="2"/>
  <c r="V60" i="2"/>
  <c r="R60" i="2"/>
  <c r="Q60" i="2"/>
  <c r="P60" i="2"/>
  <c r="M60" i="2"/>
  <c r="L60" i="2"/>
  <c r="N60" i="2" s="1"/>
  <c r="O60" i="2" s="1"/>
  <c r="E60" i="2"/>
  <c r="D60" i="2"/>
  <c r="AA59" i="2"/>
  <c r="Z59" i="2"/>
  <c r="W59" i="2"/>
  <c r="V59" i="2"/>
  <c r="R59" i="2"/>
  <c r="Q59" i="2"/>
  <c r="P59" i="2"/>
  <c r="M59" i="2"/>
  <c r="L59" i="2"/>
  <c r="N59" i="2" s="1"/>
  <c r="O59" i="2" s="1"/>
  <c r="D59" i="2"/>
  <c r="E59" i="2" s="1"/>
  <c r="AA58" i="2"/>
  <c r="Z58" i="2"/>
  <c r="W58" i="2"/>
  <c r="V58" i="2"/>
  <c r="R58" i="2"/>
  <c r="Q58" i="2"/>
  <c r="P58" i="2"/>
  <c r="M58" i="2"/>
  <c r="L58" i="2"/>
  <c r="N58" i="2" s="1"/>
  <c r="O58" i="2" s="1"/>
  <c r="E58" i="2"/>
  <c r="D58" i="2"/>
  <c r="AA57" i="2"/>
  <c r="Z57" i="2"/>
  <c r="X57" i="2"/>
  <c r="Y57" i="2" s="1"/>
  <c r="W57" i="2"/>
  <c r="V57" i="2"/>
  <c r="R57" i="2"/>
  <c r="Q57" i="2"/>
  <c r="P57" i="2"/>
  <c r="M57" i="2"/>
  <c r="L57" i="2"/>
  <c r="N57" i="2" s="1"/>
  <c r="O57" i="2" s="1"/>
  <c r="D57" i="2"/>
  <c r="E57" i="2" s="1"/>
  <c r="AA56" i="2"/>
  <c r="Z56" i="2"/>
  <c r="Y56" i="2"/>
  <c r="X56" i="2"/>
  <c r="W56" i="2"/>
  <c r="V56" i="2"/>
  <c r="R56" i="2"/>
  <c r="Q56" i="2"/>
  <c r="P56" i="2"/>
  <c r="M56" i="2"/>
  <c r="L56" i="2"/>
  <c r="N56" i="2" s="1"/>
  <c r="O56" i="2" s="1"/>
  <c r="D56" i="2"/>
  <c r="AA55" i="2"/>
  <c r="Z55" i="2"/>
  <c r="X55" i="2"/>
  <c r="Y55" i="2" s="1"/>
  <c r="W55" i="2"/>
  <c r="V55" i="2"/>
  <c r="R55" i="2"/>
  <c r="Q55" i="2"/>
  <c r="M55" i="2"/>
  <c r="L55" i="2"/>
  <c r="N55" i="2" s="1"/>
  <c r="D55" i="2"/>
  <c r="E55" i="2" s="1"/>
  <c r="AA54" i="2"/>
  <c r="Z54" i="2"/>
  <c r="X54" i="2"/>
  <c r="Y54" i="2" s="1"/>
  <c r="W54" i="2"/>
  <c r="V54" i="2"/>
  <c r="R54" i="2"/>
  <c r="Q54" i="2"/>
  <c r="M54" i="2"/>
  <c r="L54" i="2"/>
  <c r="N54" i="2" s="1"/>
  <c r="D54" i="2"/>
  <c r="E54" i="2" s="1"/>
  <c r="AA53" i="2"/>
  <c r="Z53" i="2"/>
  <c r="X53" i="2"/>
  <c r="Y53" i="2" s="1"/>
  <c r="W53" i="2"/>
  <c r="V53" i="2"/>
  <c r="R53" i="2"/>
  <c r="P53" i="2" s="1"/>
  <c r="Q53" i="2"/>
  <c r="M53" i="2"/>
  <c r="L53" i="2"/>
  <c r="N53" i="2" s="1"/>
  <c r="O53" i="2" s="1"/>
  <c r="D53" i="2"/>
  <c r="E53" i="2" s="1"/>
  <c r="AA52" i="2"/>
  <c r="Z52" i="2"/>
  <c r="X52" i="2"/>
  <c r="W52" i="2"/>
  <c r="V52" i="2"/>
  <c r="R52" i="2"/>
  <c r="P52" i="2" s="1"/>
  <c r="Q52" i="2"/>
  <c r="M52" i="2"/>
  <c r="L52" i="2"/>
  <c r="N52" i="2" s="1"/>
  <c r="D52" i="2"/>
  <c r="E52" i="2" s="1"/>
  <c r="AA51" i="2"/>
  <c r="Z51" i="2"/>
  <c r="X51" i="2"/>
  <c r="W51" i="2"/>
  <c r="V51" i="2"/>
  <c r="Y51" i="2" s="1"/>
  <c r="R51" i="2"/>
  <c r="Q51" i="2"/>
  <c r="M51" i="2"/>
  <c r="L51" i="2"/>
  <c r="N51" i="2" s="1"/>
  <c r="D51" i="2"/>
  <c r="E51" i="2" s="1"/>
  <c r="AA50" i="2"/>
  <c r="Z50" i="2"/>
  <c r="X50" i="2"/>
  <c r="W50" i="2"/>
  <c r="V50" i="2"/>
  <c r="R50" i="2"/>
  <c r="P51" i="2" s="1"/>
  <c r="Q50" i="2"/>
  <c r="N50" i="2"/>
  <c r="M50" i="2"/>
  <c r="L50" i="2"/>
  <c r="D50" i="2"/>
  <c r="E50" i="2" s="1"/>
  <c r="AA49" i="2"/>
  <c r="Z49" i="2"/>
  <c r="W49" i="2"/>
  <c r="V49" i="2"/>
  <c r="R49" i="2"/>
  <c r="Q49" i="2"/>
  <c r="P49" i="2"/>
  <c r="N49" i="2"/>
  <c r="O49" i="2" s="1"/>
  <c r="M49" i="2"/>
  <c r="L49" i="2"/>
  <c r="D49" i="2"/>
  <c r="E49" i="2" s="1"/>
  <c r="AA48" i="2"/>
  <c r="Z48" i="2"/>
  <c r="W48" i="2"/>
  <c r="V48" i="2"/>
  <c r="R48" i="2"/>
  <c r="Q48" i="2"/>
  <c r="P48" i="2"/>
  <c r="M48" i="2"/>
  <c r="L48" i="2"/>
  <c r="N48" i="2" s="1"/>
  <c r="O48" i="2" s="1"/>
  <c r="D48" i="2"/>
  <c r="E48" i="2" s="1"/>
  <c r="AA47" i="2"/>
  <c r="Z47" i="2"/>
  <c r="W47" i="2"/>
  <c r="V47" i="2"/>
  <c r="R47" i="2"/>
  <c r="Q47" i="2"/>
  <c r="P47" i="2"/>
  <c r="M47" i="2"/>
  <c r="L47" i="2"/>
  <c r="N47" i="2" s="1"/>
  <c r="O47" i="2" s="1"/>
  <c r="D47" i="2"/>
  <c r="AA46" i="2"/>
  <c r="Z46" i="2"/>
  <c r="W46" i="2"/>
  <c r="V46" i="2"/>
  <c r="R46" i="2"/>
  <c r="Q46" i="2"/>
  <c r="P46" i="2"/>
  <c r="M46" i="2"/>
  <c r="L46" i="2"/>
  <c r="N46" i="2" s="1"/>
  <c r="O46" i="2" s="1"/>
  <c r="D46" i="2"/>
  <c r="E46" i="2" s="1"/>
  <c r="AA45" i="2"/>
  <c r="Z45" i="2"/>
  <c r="W45" i="2"/>
  <c r="V45" i="2"/>
  <c r="R45" i="2"/>
  <c r="Q45" i="2"/>
  <c r="P45" i="2"/>
  <c r="N45" i="2"/>
  <c r="O45" i="2" s="1"/>
  <c r="M45" i="2"/>
  <c r="L45" i="2"/>
  <c r="D45" i="2"/>
  <c r="E45" i="2" s="1"/>
  <c r="AA44" i="2"/>
  <c r="Z44" i="2"/>
  <c r="W44" i="2"/>
  <c r="V44" i="2"/>
  <c r="R44" i="2"/>
  <c r="Q44" i="2"/>
  <c r="P44" i="2"/>
  <c r="M44" i="2"/>
  <c r="L44" i="2"/>
  <c r="N44" i="2" s="1"/>
  <c r="O44" i="2" s="1"/>
  <c r="D44" i="2"/>
  <c r="E44" i="2" s="1"/>
  <c r="AA43" i="2"/>
  <c r="Z43" i="2"/>
  <c r="W43" i="2"/>
  <c r="V43" i="2"/>
  <c r="R43" i="2"/>
  <c r="Q43" i="2"/>
  <c r="P43" i="2"/>
  <c r="M43" i="2"/>
  <c r="L43" i="2"/>
  <c r="N43" i="2" s="1"/>
  <c r="O43" i="2" s="1"/>
  <c r="E43" i="2"/>
  <c r="D43" i="2"/>
  <c r="AA42" i="2"/>
  <c r="Z42" i="2"/>
  <c r="W42" i="2"/>
  <c r="V42" i="2"/>
  <c r="R42" i="2"/>
  <c r="Q42" i="2"/>
  <c r="P42" i="2"/>
  <c r="M42" i="2"/>
  <c r="L42" i="2"/>
  <c r="N42" i="2" s="1"/>
  <c r="O42" i="2" s="1"/>
  <c r="D42" i="2"/>
  <c r="E42" i="2" s="1"/>
  <c r="AA41" i="2"/>
  <c r="Z41" i="2"/>
  <c r="Y41" i="2"/>
  <c r="X41" i="2"/>
  <c r="W41" i="2"/>
  <c r="V41" i="2"/>
  <c r="R41" i="2"/>
  <c r="Q41" i="2"/>
  <c r="P41" i="2"/>
  <c r="M41" i="2"/>
  <c r="L41" i="2"/>
  <c r="N41" i="2" s="1"/>
  <c r="O41" i="2" s="1"/>
  <c r="D41" i="2"/>
  <c r="E41" i="2" s="1"/>
  <c r="AA40" i="2"/>
  <c r="Z40" i="2"/>
  <c r="X40" i="2"/>
  <c r="Y40" i="2" s="1"/>
  <c r="W40" i="2"/>
  <c r="V40" i="2"/>
  <c r="R40" i="2"/>
  <c r="Q40" i="2"/>
  <c r="M40" i="2"/>
  <c r="L40" i="2"/>
  <c r="N40" i="2" s="1"/>
  <c r="D40" i="2"/>
  <c r="AA39" i="2"/>
  <c r="Z39" i="2"/>
  <c r="X39" i="2"/>
  <c r="Y39" i="2" s="1"/>
  <c r="W39" i="2"/>
  <c r="V39" i="2"/>
  <c r="R39" i="2"/>
  <c r="Q39" i="2"/>
  <c r="M39" i="2"/>
  <c r="L39" i="2"/>
  <c r="N39" i="2" s="1"/>
  <c r="D39" i="2"/>
  <c r="E39" i="2" s="1"/>
  <c r="AA38" i="2"/>
  <c r="Z38" i="2"/>
  <c r="X38" i="2"/>
  <c r="Y38" i="2" s="1"/>
  <c r="W38" i="2"/>
  <c r="V38" i="2"/>
  <c r="R38" i="2"/>
  <c r="Q38" i="2"/>
  <c r="M38" i="2"/>
  <c r="L38" i="2"/>
  <c r="N38" i="2" s="1"/>
  <c r="D38" i="2"/>
  <c r="E38" i="2" s="1"/>
  <c r="AA37" i="2"/>
  <c r="Z37" i="2"/>
  <c r="X37" i="2"/>
  <c r="W37" i="2"/>
  <c r="V37" i="2"/>
  <c r="Y37" i="2" s="1"/>
  <c r="R37" i="2"/>
  <c r="Q37" i="2"/>
  <c r="M37" i="2"/>
  <c r="L37" i="2"/>
  <c r="N37" i="2" s="1"/>
  <c r="D37" i="2"/>
  <c r="E37" i="2" s="1"/>
  <c r="AA36" i="2"/>
  <c r="Z36" i="2"/>
  <c r="X36" i="2"/>
  <c r="Y36" i="2" s="1"/>
  <c r="W36" i="2"/>
  <c r="V36" i="2"/>
  <c r="R36" i="2"/>
  <c r="Q36" i="2"/>
  <c r="P36" i="2"/>
  <c r="M36" i="2"/>
  <c r="L36" i="2"/>
  <c r="N36" i="2" s="1"/>
  <c r="O36" i="2" s="1"/>
  <c r="D36" i="2"/>
  <c r="E36" i="2" s="1"/>
  <c r="AA35" i="2"/>
  <c r="Z35" i="2"/>
  <c r="X35" i="2"/>
  <c r="W35" i="2"/>
  <c r="V35" i="2"/>
  <c r="Y35" i="2" s="1"/>
  <c r="R35" i="2"/>
  <c r="P35" i="2" s="1"/>
  <c r="Q35" i="2"/>
  <c r="M35" i="2"/>
  <c r="L35" i="2"/>
  <c r="N35" i="2" s="1"/>
  <c r="D35" i="2"/>
  <c r="E35" i="2" s="1"/>
  <c r="AA34" i="2"/>
  <c r="Z34" i="2"/>
  <c r="X34" i="2"/>
  <c r="Y34" i="2" s="1"/>
  <c r="W34" i="2"/>
  <c r="V34" i="2"/>
  <c r="R34" i="2"/>
  <c r="Q34" i="2"/>
  <c r="P34" i="2"/>
  <c r="O34" i="2"/>
  <c r="N34" i="2"/>
  <c r="M34" i="2"/>
  <c r="L34" i="2"/>
  <c r="D34" i="2"/>
  <c r="E34" i="2" s="1"/>
  <c r="W33" i="2"/>
  <c r="V33" i="2"/>
  <c r="R33" i="2"/>
  <c r="Q33" i="2"/>
  <c r="P33" i="2"/>
  <c r="N33" i="2"/>
  <c r="M33" i="2"/>
  <c r="L33" i="2"/>
  <c r="W32" i="2"/>
  <c r="V32" i="2"/>
  <c r="N32" i="2"/>
  <c r="M32" i="2"/>
  <c r="L32" i="2"/>
  <c r="AA31" i="2"/>
  <c r="Z31" i="2"/>
  <c r="W31" i="2"/>
  <c r="V31" i="2"/>
  <c r="X85" i="2" s="1"/>
  <c r="Y85" i="2" s="1"/>
  <c r="R31" i="2"/>
  <c r="Q31" i="2"/>
  <c r="P31" i="2"/>
  <c r="O31" i="2"/>
  <c r="N31" i="2"/>
  <c r="M31" i="2"/>
  <c r="L31" i="2"/>
  <c r="E31" i="2"/>
  <c r="D31" i="2"/>
  <c r="AA30" i="2"/>
  <c r="Z30" i="2"/>
  <c r="R30" i="2"/>
  <c r="Q30" i="2"/>
  <c r="AA29" i="2"/>
  <c r="Z29" i="2"/>
  <c r="R29" i="2"/>
  <c r="P30" i="2" s="1"/>
  <c r="Q29" i="2"/>
  <c r="P29" i="2"/>
  <c r="AA28" i="2"/>
  <c r="Z28" i="2"/>
  <c r="Y28" i="2"/>
  <c r="X28" i="2"/>
  <c r="W28" i="2"/>
  <c r="V28" i="2"/>
  <c r="R28" i="2"/>
  <c r="Q28" i="2"/>
  <c r="M28" i="2"/>
  <c r="L28" i="2"/>
  <c r="N28" i="2" s="1"/>
  <c r="E28" i="2"/>
  <c r="D28" i="2"/>
  <c r="AA27" i="2"/>
  <c r="Z27" i="2"/>
  <c r="X27" i="2"/>
  <c r="Y27" i="2" s="1"/>
  <c r="W27" i="2"/>
  <c r="V27" i="2"/>
  <c r="R27" i="2"/>
  <c r="Q27" i="2"/>
  <c r="M27" i="2"/>
  <c r="L27" i="2"/>
  <c r="N27" i="2" s="1"/>
  <c r="D27" i="2"/>
  <c r="E27" i="2" s="1"/>
  <c r="AA26" i="2"/>
  <c r="Z26" i="2"/>
  <c r="X26" i="2"/>
  <c r="Y26" i="2" s="1"/>
  <c r="W26" i="2"/>
  <c r="V26" i="2"/>
  <c r="R26" i="2"/>
  <c r="Q26" i="2"/>
  <c r="M26" i="2"/>
  <c r="L26" i="2"/>
  <c r="N26" i="2" s="1"/>
  <c r="D26" i="2"/>
  <c r="E26" i="2" s="1"/>
  <c r="AA25" i="2"/>
  <c r="Z25" i="2"/>
  <c r="X25" i="2"/>
  <c r="Y25" i="2" s="1"/>
  <c r="W25" i="2"/>
  <c r="V25" i="2"/>
  <c r="R25" i="2"/>
  <c r="P25" i="2" s="1"/>
  <c r="Q25" i="2"/>
  <c r="M25" i="2"/>
  <c r="L25" i="2"/>
  <c r="N25" i="2" s="1"/>
  <c r="D25" i="2"/>
  <c r="E25" i="2" s="1"/>
  <c r="AA24" i="2"/>
  <c r="Z24" i="2"/>
  <c r="X24" i="2"/>
  <c r="Y24" i="2" s="1"/>
  <c r="W24" i="2"/>
  <c r="V24" i="2"/>
  <c r="R24" i="2"/>
  <c r="Q24" i="2"/>
  <c r="P24" i="2"/>
  <c r="M24" i="2"/>
  <c r="L24" i="2"/>
  <c r="N24" i="2" s="1"/>
  <c r="O24" i="2" s="1"/>
  <c r="D24" i="2"/>
  <c r="E24" i="2" s="1"/>
  <c r="AA23" i="2"/>
  <c r="Z23" i="2"/>
  <c r="X23" i="2"/>
  <c r="Y23" i="2" s="1"/>
  <c r="W23" i="2"/>
  <c r="V23" i="2"/>
  <c r="R23" i="2"/>
  <c r="Q23" i="2"/>
  <c r="P23" i="2"/>
  <c r="O23" i="2" s="1"/>
  <c r="M23" i="2"/>
  <c r="L23" i="2"/>
  <c r="N23" i="2" s="1"/>
  <c r="D23" i="2"/>
  <c r="E23" i="2" s="1"/>
  <c r="AA22" i="2"/>
  <c r="Z22" i="2"/>
  <c r="X22" i="2"/>
  <c r="Y22" i="2" s="1"/>
  <c r="W22" i="2"/>
  <c r="V22" i="2"/>
  <c r="R22" i="2"/>
  <c r="Q22" i="2"/>
  <c r="N22" i="2"/>
  <c r="O22" i="2" s="1"/>
  <c r="M22" i="2"/>
  <c r="L22" i="2"/>
  <c r="D22" i="2"/>
  <c r="E22" i="2" s="1"/>
  <c r="AA21" i="2"/>
  <c r="Z21" i="2"/>
  <c r="W21" i="2"/>
  <c r="V21" i="2"/>
  <c r="R21" i="2"/>
  <c r="P22" i="2" s="1"/>
  <c r="Q21" i="2"/>
  <c r="P21" i="2"/>
  <c r="O21" i="2" s="1"/>
  <c r="M21" i="2"/>
  <c r="L21" i="2"/>
  <c r="D21" i="2"/>
  <c r="E21" i="2" s="1"/>
  <c r="AA20" i="2"/>
  <c r="Z20" i="2"/>
  <c r="W20" i="2"/>
  <c r="V20" i="2"/>
  <c r="R20" i="2"/>
  <c r="Q20" i="2"/>
  <c r="P20" i="2"/>
  <c r="M20" i="2"/>
  <c r="L20" i="2"/>
  <c r="N21" i="2" s="1"/>
  <c r="D20" i="2"/>
  <c r="E20" i="2" s="1"/>
  <c r="AA19" i="2"/>
  <c r="Z19" i="2"/>
  <c r="W19" i="2"/>
  <c r="V19" i="2"/>
  <c r="R19" i="2"/>
  <c r="Q19" i="2"/>
  <c r="P19" i="2"/>
  <c r="M19" i="2"/>
  <c r="L19" i="2"/>
  <c r="N19" i="2" s="1"/>
  <c r="O19" i="2" s="1"/>
  <c r="E19" i="2"/>
  <c r="D19" i="2"/>
  <c r="AA18" i="2"/>
  <c r="Z18" i="2"/>
  <c r="W18" i="2"/>
  <c r="V18" i="2"/>
  <c r="R18" i="2"/>
  <c r="Q18" i="2"/>
  <c r="P18" i="2"/>
  <c r="M18" i="2"/>
  <c r="L18" i="2"/>
  <c r="N18" i="2" s="1"/>
  <c r="O18" i="2" s="1"/>
  <c r="D18" i="2"/>
  <c r="E18" i="2" s="1"/>
  <c r="AA17" i="2"/>
  <c r="Z17" i="2"/>
  <c r="W17" i="2"/>
  <c r="V17" i="2"/>
  <c r="R17" i="2"/>
  <c r="Q17" i="2"/>
  <c r="P17" i="2"/>
  <c r="M17" i="2"/>
  <c r="L17" i="2"/>
  <c r="N17" i="2" s="1"/>
  <c r="O17" i="2" s="1"/>
  <c r="D17" i="2"/>
  <c r="E17" i="2" s="1"/>
  <c r="AA16" i="2"/>
  <c r="Z16" i="2"/>
  <c r="W16" i="2"/>
  <c r="V16" i="2"/>
  <c r="R16" i="2"/>
  <c r="Q16" i="2"/>
  <c r="P16" i="2"/>
  <c r="O16" i="2"/>
  <c r="N16" i="2"/>
  <c r="M16" i="2"/>
  <c r="L16" i="2"/>
  <c r="D16" i="2"/>
  <c r="E16" i="2" s="1"/>
  <c r="AA15" i="2"/>
  <c r="Z15" i="2"/>
  <c r="W15" i="2"/>
  <c r="V15" i="2"/>
  <c r="R15" i="2"/>
  <c r="Q15" i="2"/>
  <c r="M15" i="2"/>
  <c r="L15" i="2"/>
  <c r="D15" i="2"/>
  <c r="AA13" i="2"/>
  <c r="X13" i="2" s="1"/>
  <c r="Z13" i="2"/>
  <c r="Y13" i="2"/>
  <c r="W13" i="2"/>
  <c r="V13" i="2"/>
  <c r="R13" i="2"/>
  <c r="Q13" i="2"/>
  <c r="M13" i="2"/>
  <c r="L13" i="2"/>
  <c r="N13" i="2" s="1"/>
  <c r="D13" i="2"/>
  <c r="E13" i="2" s="1"/>
  <c r="AA12" i="2"/>
  <c r="Z12" i="2"/>
  <c r="X12" i="2"/>
  <c r="Y12" i="2" s="1"/>
  <c r="W12" i="2"/>
  <c r="V12" i="2"/>
  <c r="R12" i="2"/>
  <c r="P12" i="2" s="1"/>
  <c r="Q12" i="2"/>
  <c r="M12" i="2"/>
  <c r="L12" i="2"/>
  <c r="N12" i="2" s="1"/>
  <c r="D12" i="2"/>
  <c r="E12" i="2" s="1"/>
  <c r="AA11" i="2"/>
  <c r="Z11" i="2"/>
  <c r="X11" i="2"/>
  <c r="Y11" i="2" s="1"/>
  <c r="W11" i="2"/>
  <c r="V11" i="2"/>
  <c r="R11" i="2"/>
  <c r="Q11" i="2"/>
  <c r="P11" i="2"/>
  <c r="M11" i="2"/>
  <c r="L11" i="2"/>
  <c r="N11" i="2" s="1"/>
  <c r="O11" i="2" s="1"/>
  <c r="D11" i="2"/>
  <c r="E11" i="2" s="1"/>
  <c r="AA10" i="2"/>
  <c r="Z10" i="2"/>
  <c r="X10" i="2"/>
  <c r="Y10" i="2" s="1"/>
  <c r="W10" i="2"/>
  <c r="V10" i="2"/>
  <c r="R10" i="2"/>
  <c r="Q10" i="2"/>
  <c r="P10" i="2"/>
  <c r="M10" i="2"/>
  <c r="L10" i="2"/>
  <c r="N10" i="2" s="1"/>
  <c r="O10" i="2" s="1"/>
  <c r="D10" i="2"/>
  <c r="E10" i="2" s="1"/>
  <c r="W9" i="2"/>
  <c r="V9" i="2"/>
  <c r="X15" i="2" s="1"/>
  <c r="Y15" i="2" s="1"/>
  <c r="M9" i="2"/>
  <c r="L9" i="2"/>
  <c r="AA8" i="2"/>
  <c r="Z8" i="2"/>
  <c r="W8" i="2"/>
  <c r="V8" i="2"/>
  <c r="R8" i="2"/>
  <c r="Q8" i="2"/>
  <c r="P8" i="2"/>
  <c r="M8" i="2"/>
  <c r="L8" i="2"/>
  <c r="N8" i="2" s="1"/>
  <c r="D8" i="2"/>
  <c r="E8" i="2" s="1"/>
  <c r="AA7" i="2"/>
  <c r="Z7" i="2"/>
  <c r="R7" i="2"/>
  <c r="Q7" i="2"/>
  <c r="AA6" i="2"/>
  <c r="Z6" i="2"/>
  <c r="W6" i="2"/>
  <c r="V6" i="2"/>
  <c r="R6" i="2"/>
  <c r="Q6" i="2"/>
  <c r="M6" i="2"/>
  <c r="L6" i="2"/>
  <c r="N6" i="2" s="1"/>
  <c r="D6" i="2"/>
  <c r="E6" i="2" s="1"/>
  <c r="AA5" i="2"/>
  <c r="Z5" i="2"/>
  <c r="W5" i="2"/>
  <c r="V5" i="2"/>
  <c r="R5" i="2"/>
  <c r="Q5" i="2"/>
  <c r="P5" i="2"/>
  <c r="O5" i="2"/>
  <c r="N5" i="2"/>
  <c r="M5" i="2"/>
  <c r="L5" i="2"/>
  <c r="D5" i="2"/>
  <c r="AA4" i="2"/>
  <c r="Z4" i="2"/>
  <c r="W4" i="2"/>
  <c r="V4" i="2"/>
  <c r="R4" i="2"/>
  <c r="Q4" i="2"/>
  <c r="M4" i="2"/>
  <c r="L4" i="2"/>
  <c r="D4" i="2"/>
  <c r="E5" i="2" s="1"/>
  <c r="AF72" i="2" l="1"/>
  <c r="P38" i="2"/>
  <c r="P39" i="2"/>
  <c r="P40" i="2"/>
  <c r="P72" i="2"/>
  <c r="P73" i="2"/>
  <c r="O28" i="2"/>
  <c r="E113" i="2"/>
  <c r="N97" i="2"/>
  <c r="O97" i="2" s="1"/>
  <c r="N98" i="2"/>
  <c r="O98" i="2" s="1"/>
  <c r="O51" i="2"/>
  <c r="N118" i="2"/>
  <c r="E89" i="2"/>
  <c r="P81" i="2"/>
  <c r="P82" i="2"/>
  <c r="P83" i="2"/>
  <c r="O83" i="2" s="1"/>
  <c r="N20" i="2"/>
  <c r="O20" i="2" s="1"/>
  <c r="O35" i="2"/>
  <c r="P50" i="2"/>
  <c r="O50" i="2" s="1"/>
  <c r="O37" i="2"/>
  <c r="O69" i="2"/>
  <c r="O27" i="2"/>
  <c r="O40" i="2"/>
  <c r="Y50" i="2"/>
  <c r="O52" i="2"/>
  <c r="O73" i="2"/>
  <c r="O55" i="2"/>
  <c r="O8" i="2"/>
  <c r="P37" i="2"/>
  <c r="E47" i="2"/>
  <c r="Y76" i="2"/>
  <c r="O33" i="2"/>
  <c r="P70" i="2"/>
  <c r="P71" i="2"/>
  <c r="P102" i="2"/>
  <c r="O102" i="2" s="1"/>
  <c r="P103" i="2"/>
  <c r="O82" i="2"/>
  <c r="P109" i="2"/>
  <c r="O109" i="2" s="1"/>
  <c r="P112" i="2"/>
  <c r="O112" i="2"/>
  <c r="O6" i="2"/>
  <c r="O39" i="2"/>
  <c r="N66" i="2"/>
  <c r="O66" i="2" s="1"/>
  <c r="O54" i="2"/>
  <c r="Y69" i="2"/>
  <c r="P13" i="2"/>
  <c r="O13" i="2" s="1"/>
  <c r="Y52" i="2"/>
  <c r="P6" i="2"/>
  <c r="P117" i="2" s="1"/>
  <c r="P26" i="2"/>
  <c r="O26" i="2" s="1"/>
  <c r="P27" i="2"/>
  <c r="P28" i="2"/>
  <c r="O108" i="2"/>
  <c r="O12" i="2"/>
  <c r="P54" i="2"/>
  <c r="P55" i="2"/>
  <c r="O81" i="2"/>
  <c r="O25" i="2"/>
  <c r="O38" i="2"/>
  <c r="E76" i="2"/>
  <c r="X109" i="2"/>
  <c r="Y109" i="2" s="1"/>
  <c r="E86" i="2"/>
  <c r="N89" i="2"/>
  <c r="O89" i="2" s="1"/>
  <c r="X108" i="2"/>
  <c r="Y108" i="2" s="1"/>
  <c r="N88" i="2"/>
  <c r="O88" i="2" s="1"/>
  <c r="X107" i="2"/>
  <c r="Y107" i="2" s="1"/>
  <c r="X68" i="2"/>
  <c r="Y68" i="2" s="1"/>
  <c r="X78" i="2"/>
  <c r="Y78" i="2" s="1"/>
  <c r="X94" i="2"/>
  <c r="Y94" i="2" s="1"/>
  <c r="X100" i="2"/>
  <c r="Y100" i="2" s="1"/>
  <c r="X106" i="2"/>
  <c r="Y106" i="2" s="1"/>
  <c r="E40" i="2"/>
  <c r="E118" i="2" s="1"/>
  <c r="E56" i="2"/>
  <c r="E83" i="2"/>
  <c r="X93" i="2"/>
  <c r="Y93" i="2" s="1"/>
  <c r="X99" i="2"/>
  <c r="Y99" i="2" s="1"/>
  <c r="X105" i="2"/>
  <c r="Y105" i="2" s="1"/>
  <c r="X21" i="2"/>
  <c r="Y21" i="2" s="1"/>
  <c r="X49" i="2"/>
  <c r="Y49" i="2" s="1"/>
  <c r="X92" i="2"/>
  <c r="Y92" i="2" s="1"/>
  <c r="X98" i="2"/>
  <c r="Y98" i="2" s="1"/>
  <c r="X104" i="2"/>
  <c r="Y104" i="2" s="1"/>
  <c r="X20" i="2"/>
  <c r="Y20" i="2" s="1"/>
  <c r="X48" i="2"/>
  <c r="Y48" i="2" s="1"/>
  <c r="X91" i="2"/>
  <c r="Y91" i="2" s="1"/>
  <c r="X97" i="2"/>
  <c r="Y97" i="2" s="1"/>
  <c r="X115" i="2"/>
  <c r="Y115" i="2" s="1"/>
  <c r="X19" i="2"/>
  <c r="Y19" i="2" s="1"/>
  <c r="X31" i="2"/>
  <c r="Y31" i="2" s="1"/>
  <c r="X47" i="2"/>
  <c r="Y47" i="2" s="1"/>
  <c r="X63" i="2"/>
  <c r="Y63" i="2" s="1"/>
  <c r="X90" i="2"/>
  <c r="Y90" i="2" s="1"/>
  <c r="X114" i="2"/>
  <c r="Y114" i="2" s="1"/>
  <c r="X18" i="2"/>
  <c r="Y18" i="2" s="1"/>
  <c r="X46" i="2"/>
  <c r="Y46" i="2" s="1"/>
  <c r="X62" i="2"/>
  <c r="Y62" i="2" s="1"/>
  <c r="X89" i="2"/>
  <c r="Y89" i="2" s="1"/>
  <c r="E101" i="2"/>
  <c r="E107" i="2"/>
  <c r="X113" i="2"/>
  <c r="Y113" i="2" s="1"/>
  <c r="X17" i="2"/>
  <c r="Y17" i="2" s="1"/>
  <c r="X45" i="2"/>
  <c r="Y45" i="2" s="1"/>
  <c r="X61" i="2"/>
  <c r="Y61" i="2" s="1"/>
  <c r="X88" i="2"/>
  <c r="Y88" i="2" s="1"/>
  <c r="X112" i="2"/>
  <c r="Y112" i="2" s="1"/>
  <c r="X16" i="2"/>
  <c r="Y16" i="2" s="1"/>
  <c r="X44" i="2"/>
  <c r="Y44" i="2" s="1"/>
  <c r="X60" i="2"/>
  <c r="Y60" i="2" s="1"/>
  <c r="X87" i="2"/>
  <c r="Y87" i="2" s="1"/>
  <c r="X43" i="2"/>
  <c r="Y43" i="2" s="1"/>
  <c r="X59" i="2"/>
  <c r="Y59" i="2" s="1"/>
  <c r="X86" i="2"/>
  <c r="Y86" i="2" s="1"/>
  <c r="X42" i="2"/>
  <c r="Y42" i="2" s="1"/>
  <c r="X58" i="2"/>
  <c r="Y58" i="2" s="1"/>
  <c r="X74" i="2"/>
  <c r="Y74" i="2" s="1"/>
  <c r="O117" i="2" l="1"/>
  <c r="P118" i="2"/>
  <c r="P119" i="2"/>
  <c r="N119" i="2"/>
  <c r="E119" i="2"/>
  <c r="O118" i="2"/>
  <c r="N117" i="2"/>
  <c r="E117" i="2"/>
  <c r="O119" i="2"/>
</calcChain>
</file>

<file path=xl/sharedStrings.xml><?xml version="1.0" encoding="utf-8"?>
<sst xmlns="http://schemas.openxmlformats.org/spreadsheetml/2006/main" count="820" uniqueCount="69">
  <si>
    <t>Mean</t>
  </si>
  <si>
    <t>odoA</t>
  </si>
  <si>
    <t>eventA</t>
  </si>
  <si>
    <t>Drift</t>
  </si>
  <si>
    <t>1st Diff</t>
  </si>
  <si>
    <r>
      <rPr>
        <sz val="12"/>
        <color indexed="8"/>
        <rFont val="Calibri"/>
        <family val="2"/>
      </rPr>
      <t>weld</t>
    </r>
  </si>
  <si>
    <r>
      <rPr>
        <sz val="12"/>
        <color indexed="8"/>
        <rFont val="Calibri"/>
        <family val="2"/>
      </rPr>
      <t>bend</t>
    </r>
  </si>
  <si>
    <r>
      <rPr>
        <sz val="12"/>
        <color indexed="8"/>
        <rFont val="Calibri"/>
        <family val="2"/>
      </rPr>
      <t>agm</t>
    </r>
  </si>
  <si>
    <r>
      <rPr>
        <sz val="12"/>
        <color indexed="8"/>
        <rFont val="Calibri"/>
        <family val="2"/>
      </rPr>
      <t>casing</t>
    </r>
  </si>
  <si>
    <r>
      <rPr>
        <sz val="12"/>
        <color indexed="8"/>
        <rFont val="Calibri"/>
        <family val="2"/>
      </rPr>
      <t>pipe</t>
    </r>
  </si>
  <si>
    <r>
      <rPr>
        <sz val="12"/>
        <color indexed="8"/>
        <rFont val="Calibri"/>
        <family val="2"/>
      </rPr>
      <t>misc</t>
    </r>
  </si>
  <si>
    <t>Median</t>
  </si>
  <si>
    <t>Std  Dev</t>
  </si>
  <si>
    <t>descA</t>
  </si>
  <si>
    <t>eventB</t>
  </si>
  <si>
    <t>odoB</t>
  </si>
  <si>
    <t>descB</t>
  </si>
  <si>
    <t>Odo A</t>
  </si>
  <si>
    <t>Event A</t>
  </si>
  <si>
    <t>Len A</t>
  </si>
  <si>
    <t>|ΔLen|</t>
  </si>
  <si>
    <t>Len B</t>
  </si>
  <si>
    <t>Event B</t>
  </si>
  <si>
    <t>Odo B</t>
  </si>
  <si>
    <t>Y_est</t>
  </si>
  <si>
    <t>EstErr</t>
  </si>
  <si>
    <t>fitting at 90 deg.</t>
  </si>
  <si>
    <t>fitting</t>
  </si>
  <si>
    <t xml:space="preserve"> </t>
  </si>
  <si>
    <t>weld</t>
  </si>
  <si>
    <t>agm</t>
  </si>
  <si>
    <t>agm #15, sta. 2315+71, u/s  rt. 857, 4' us casing vent</t>
  </si>
  <si>
    <t>casing begin - sta. 2315+69 - 80.37 ft.</t>
  </si>
  <si>
    <t>casing</t>
  </si>
  <si>
    <t>casing begin - sta. 2315+69, rt. 857 - 78.98 ft.</t>
  </si>
  <si>
    <t>agm # 130, sta. 2315+65, 38' e of c/l rt. 857 - manually added</t>
  </si>
  <si>
    <t>casing end - sta. 2314+88</t>
  </si>
  <si>
    <t>casing end - sta. 2314+88, sw rt. 857</t>
  </si>
  <si>
    <t>⋮</t>
  </si>
  <si>
    <t>bend left</t>
  </si>
  <si>
    <t>bend</t>
  </si>
  <si>
    <t>bend right</t>
  </si>
  <si>
    <t>casing begin - sta. 2261+12, fs rd 1922 - 57.53 ft.</t>
  </si>
  <si>
    <t>agm # 140, sta. 2261+27, 32' e of c/l co rd 334</t>
  </si>
  <si>
    <t>agm #16, sta. 2265+14, u/s co rd 334, 4' ds casing vent</t>
  </si>
  <si>
    <t>casing begin - sta. 2261+12 - 57.81 ft.</t>
  </si>
  <si>
    <t>casing end - sta. 2260+54</t>
  </si>
  <si>
    <t>casing end - sta. 2260+54, fs rd 1922</t>
  </si>
  <si>
    <t>misc</t>
  </si>
  <si>
    <t>tool stopped</t>
  </si>
  <si>
    <t>wt change</t>
  </si>
  <si>
    <t>pipe</t>
  </si>
  <si>
    <t>speed excursion</t>
  </si>
  <si>
    <t>tool started</t>
  </si>
  <si>
    <t>speed within tolerance</t>
  </si>
  <si>
    <t>casing begin - sta. 2207+65 - 71.92 ft.</t>
  </si>
  <si>
    <t>casing begin - sta. 2207+65, rt EE - 71.54 ft.</t>
  </si>
  <si>
    <t>agm # 150, sta. 2206+94, 25' nw of c/l 42nd st</t>
  </si>
  <si>
    <t>agm #17, sta. 2206+94, d/s 42nd st s, pipeline marker</t>
  </si>
  <si>
    <t>casing end - sta. 2206+93</t>
  </si>
  <si>
    <t>casing end - sta. 2206+93, rt EE</t>
  </si>
  <si>
    <t>Correct Sequence 1</t>
  </si>
  <si>
    <t>Correct Sequence 2</t>
  </si>
  <si>
    <t>reported twice -&gt;</t>
  </si>
  <si>
    <t>^^^ 4-foot discrepancy</t>
  </si>
  <si>
    <t>Correct Sequence 3</t>
  </si>
  <si>
    <t>Drift and Differencing</t>
  </si>
  <si>
    <t>Length Difference</t>
  </si>
  <si>
    <t>Expected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</si>
</sst>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1"/>
      <color indexed="8"/>
      <name val="Helvetica Neue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8"/>
      <color indexed="8"/>
      <name val="Helvetica Neue"/>
      <family val="2"/>
    </font>
    <font>
      <sz val="12"/>
      <color indexed="24"/>
      <name val="Calibri"/>
      <family val="2"/>
    </font>
    <font>
      <sz val="10"/>
      <color indexed="19"/>
      <name val="Helvetica Neue"/>
      <family val="2"/>
    </font>
    <font>
      <strike/>
      <sz val="10"/>
      <color indexed="8"/>
      <name val="Helvetica Neue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8"/>
        <bgColor auto="1"/>
      </patternFill>
    </fill>
    <fill>
      <gradientFill>
        <stop position="0">
          <color rgb="FFFAE236"/>
        </stop>
        <stop position="1">
          <color rgb="FFFF9300"/>
        </stop>
      </gradientFill>
    </fill>
    <fill>
      <patternFill patternType="solid">
        <fgColor indexed="22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7"/>
        <bgColor auto="1"/>
      </patternFill>
    </fill>
  </fills>
  <borders count="10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21"/>
      </bottom>
      <diagonal/>
    </border>
    <border>
      <left style="thin">
        <color indexed="10"/>
      </left>
      <right style="thin">
        <color indexed="10"/>
      </right>
      <top style="thick">
        <color indexed="2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/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10"/>
      </right>
      <top style="thin">
        <color indexed="10"/>
      </top>
      <bottom style="thick">
        <color indexed="21"/>
      </bottom>
      <diagonal/>
    </border>
    <border>
      <left style="thin">
        <color indexed="10"/>
      </left>
      <right style="thin">
        <color indexed="10"/>
      </right>
      <top style="thick">
        <color indexed="21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dotted">
        <color indexed="8"/>
      </bottom>
      <diagonal/>
    </border>
    <border>
      <left style="thin">
        <color indexed="10"/>
      </left>
      <right style="dotted">
        <color indexed="8"/>
      </right>
      <top style="thin">
        <color indexed="10"/>
      </top>
      <bottom style="thin">
        <color indexed="10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dotted">
        <color indexed="8"/>
      </top>
      <bottom style="thick">
        <color indexed="21"/>
      </bottom>
      <diagonal/>
    </border>
    <border>
      <left style="thin">
        <color indexed="10"/>
      </left>
      <right style="dotted">
        <color indexed="8"/>
      </right>
      <top style="thick">
        <color indexed="21"/>
      </top>
      <bottom style="thin">
        <color indexed="10"/>
      </bottom>
      <diagonal/>
    </border>
    <border>
      <left style="dotted">
        <color indexed="8"/>
      </left>
      <right style="thin">
        <color indexed="10"/>
      </right>
      <top style="thick">
        <color indexed="2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dotted">
        <color indexed="8"/>
      </top>
      <bottom style="thin">
        <color indexed="10"/>
      </bottom>
      <diagonal/>
    </border>
    <border>
      <left style="dotted">
        <color indexed="10"/>
      </left>
      <right style="thin">
        <color indexed="10"/>
      </right>
      <top style="dotted">
        <color indexed="8"/>
      </top>
      <bottom style="dotted">
        <color indexed="10"/>
      </bottom>
      <diagonal/>
    </border>
    <border>
      <left style="thin">
        <color indexed="10"/>
      </left>
      <right style="thin">
        <color indexed="10"/>
      </right>
      <top style="dotted">
        <color indexed="8"/>
      </top>
      <bottom style="dotted">
        <color indexed="10"/>
      </bottom>
      <diagonal/>
    </border>
    <border>
      <left style="thin">
        <color indexed="10"/>
      </left>
      <right style="dotted">
        <color indexed="10"/>
      </right>
      <top style="dotted">
        <color indexed="8"/>
      </top>
      <bottom style="dotted">
        <color indexed="10"/>
      </bottom>
      <diagonal/>
    </border>
    <border>
      <left style="thin">
        <color indexed="10"/>
      </left>
      <right style="thin">
        <color indexed="10"/>
      </right>
      <top style="dotted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15"/>
      </bottom>
      <diagonal/>
    </border>
    <border>
      <left style="thin">
        <color indexed="10"/>
      </left>
      <right style="thick">
        <color indexed="15"/>
      </right>
      <top style="thin">
        <color indexed="10"/>
      </top>
      <bottom style="thin">
        <color indexed="10"/>
      </bottom>
      <diagonal/>
    </border>
    <border>
      <left style="thick">
        <color indexed="15"/>
      </left>
      <right style="thick">
        <color indexed="15"/>
      </right>
      <top style="thick">
        <color indexed="15"/>
      </top>
      <bottom style="thick">
        <color indexed="15"/>
      </bottom>
      <diagonal/>
    </border>
    <border>
      <left style="thick">
        <color indexed="15"/>
      </left>
      <right style="dotted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5"/>
      </top>
      <bottom/>
      <diagonal/>
    </border>
    <border>
      <left style="thin">
        <color indexed="10"/>
      </left>
      <right style="thin">
        <color indexed="10"/>
      </right>
      <top style="dotted">
        <color indexed="8"/>
      </top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medium">
        <color indexed="15"/>
      </bottom>
      <diagonal/>
    </border>
    <border>
      <left style="thick">
        <color indexed="8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dotted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/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dotted">
        <color indexed="15"/>
      </right>
      <top style="thin">
        <color indexed="10"/>
      </top>
      <bottom style="thin">
        <color indexed="10"/>
      </bottom>
      <diagonal/>
    </border>
    <border>
      <left style="dotted">
        <color indexed="15"/>
      </left>
      <right style="thick">
        <color indexed="8"/>
      </right>
      <top style="medium">
        <color indexed="15"/>
      </top>
      <bottom style="dotted">
        <color indexed="15"/>
      </bottom>
      <diagonal/>
    </border>
    <border>
      <left style="thick">
        <color indexed="8"/>
      </left>
      <right style="dotted">
        <color indexed="8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dotted">
        <color indexed="15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dotted">
        <color indexed="8"/>
      </bottom>
      <diagonal/>
    </border>
    <border>
      <left/>
      <right/>
      <top/>
      <bottom style="dotted">
        <color indexed="8"/>
      </bottom>
      <diagonal/>
    </border>
    <border>
      <left/>
      <right style="thin">
        <color indexed="10"/>
      </right>
      <top style="thin">
        <color indexed="10"/>
      </top>
      <bottom style="dotted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dotted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dotted">
        <color indexed="8"/>
      </bottom>
      <diagonal/>
    </border>
    <border>
      <left style="thin">
        <color indexed="10"/>
      </left>
      <right style="thick">
        <color indexed="8"/>
      </right>
      <top style="dotted">
        <color indexed="8"/>
      </top>
      <bottom style="thin">
        <color indexed="10"/>
      </bottom>
      <diagonal/>
    </border>
    <border>
      <left style="thick">
        <color indexed="8"/>
      </left>
      <right style="thin">
        <color indexed="10"/>
      </right>
      <top style="dotted">
        <color indexed="8"/>
      </top>
      <bottom style="thin">
        <color indexed="10"/>
      </bottom>
      <diagonal/>
    </border>
    <border>
      <left style="thick">
        <color indexed="15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5"/>
      </top>
      <bottom style="thin">
        <color indexed="10"/>
      </bottom>
      <diagonal/>
    </border>
    <border>
      <left/>
      <right/>
      <top style="thin">
        <color indexed="10"/>
      </top>
      <bottom style="thick">
        <color indexed="21"/>
      </bottom>
      <diagonal/>
    </border>
    <border>
      <left style="thin">
        <color indexed="10"/>
      </left>
      <right style="thin">
        <color indexed="10"/>
      </right>
      <top style="thick">
        <color indexed="15"/>
      </top>
      <bottom style="thick">
        <color indexed="21"/>
      </bottom>
      <diagonal/>
    </border>
    <border>
      <left style="thin">
        <color indexed="10"/>
      </left>
      <right/>
      <top style="thick">
        <color indexed="21"/>
      </top>
      <bottom/>
      <diagonal/>
    </border>
    <border>
      <left/>
      <right/>
      <top style="thick">
        <color indexed="21"/>
      </top>
      <bottom/>
      <diagonal/>
    </border>
    <border>
      <left/>
      <right style="thin">
        <color indexed="10"/>
      </right>
      <top style="thick">
        <color indexed="21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ck">
        <color indexed="8"/>
      </bottom>
      <diagonal/>
    </border>
    <border>
      <left/>
      <right style="thin">
        <color indexed="10"/>
      </right>
      <top/>
      <bottom style="thick">
        <color indexed="8"/>
      </bottom>
      <diagonal/>
    </border>
    <border>
      <left style="thin">
        <color indexed="10"/>
      </left>
      <right/>
      <top style="thick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ck">
        <color indexed="21"/>
      </bottom>
      <diagonal/>
    </border>
    <border>
      <left style="thin">
        <color indexed="10"/>
      </left>
      <right style="thin">
        <color indexed="10"/>
      </right>
      <top style="thick">
        <color indexed="21"/>
      </top>
      <bottom style="dotted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dotted">
        <color indexed="8"/>
      </right>
      <top style="medium">
        <color indexed="8"/>
      </top>
      <bottom style="thin">
        <color indexed="10"/>
      </bottom>
      <diagonal/>
    </border>
    <border>
      <left style="dotted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dotted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21"/>
      </bottom>
      <diagonal/>
    </border>
    <border>
      <left style="thin">
        <color indexed="10"/>
      </left>
      <right style="medium">
        <color indexed="21"/>
      </right>
      <top style="thin">
        <color indexed="10"/>
      </top>
      <bottom style="thin">
        <color indexed="10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thin">
        <color indexed="10"/>
      </right>
      <top style="thin">
        <color indexed="10"/>
      </top>
      <bottom style="dotted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21"/>
      </top>
      <bottom style="thin">
        <color indexed="10"/>
      </bottom>
      <diagonal/>
    </border>
    <border>
      <left style="thick">
        <color indexed="15"/>
      </left>
      <right style="thick">
        <color indexed="15"/>
      </right>
      <top style="thin">
        <color indexed="10"/>
      </top>
      <bottom style="thin">
        <color indexed="10"/>
      </bottom>
      <diagonal/>
    </border>
    <border>
      <left/>
      <right/>
      <top style="thick">
        <color indexed="15"/>
      </top>
      <bottom/>
      <diagonal/>
    </border>
    <border>
      <left/>
      <right/>
      <top style="thick">
        <color indexed="15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13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4" borderId="2" xfId="0" applyNumberFormat="1" applyFill="1" applyBorder="1">
      <alignment vertical="top" wrapText="1"/>
    </xf>
    <xf numFmtId="0" fontId="0" fillId="4" borderId="3" xfId="0" applyNumberFormat="1" applyFill="1" applyBorder="1">
      <alignment vertical="top" wrapText="1"/>
    </xf>
    <xf numFmtId="0" fontId="0" fillId="5" borderId="3" xfId="0" applyFill="1" applyBorder="1">
      <alignment vertical="top" wrapText="1"/>
    </xf>
    <xf numFmtId="49" fontId="4" fillId="2" borderId="4" xfId="0" applyNumberFormat="1" applyFont="1" applyFill="1" applyBorder="1" applyAlignment="1">
      <alignment horizontal="left" vertical="center" wrapText="1" readingOrder="1"/>
    </xf>
    <xf numFmtId="49" fontId="4" fillId="2" borderId="1" xfId="0" applyNumberFormat="1" applyFont="1" applyFill="1" applyBorder="1" applyAlignment="1">
      <alignment horizontal="left" vertical="center" readingOrder="1"/>
    </xf>
    <xf numFmtId="49" fontId="5" fillId="0" borderId="6" xfId="0" applyNumberFormat="1" applyFont="1" applyBorder="1" applyAlignment="1">
      <alignment horizontal="left" vertical="center" wrapText="1" readingOrder="1"/>
    </xf>
    <xf numFmtId="49" fontId="0" fillId="0" borderId="2" xfId="0" applyNumberFormat="1" applyBorder="1">
      <alignment vertical="top" wrapText="1"/>
    </xf>
    <xf numFmtId="0" fontId="0" fillId="0" borderId="2" xfId="0" applyNumberFormat="1" applyBorder="1">
      <alignment vertical="top" wrapText="1"/>
    </xf>
    <xf numFmtId="0" fontId="0" fillId="0" borderId="2" xfId="0" applyBorder="1">
      <alignment vertical="top" wrapText="1"/>
    </xf>
    <xf numFmtId="49" fontId="0" fillId="0" borderId="3" xfId="0" applyNumberFormat="1" applyBorder="1">
      <alignment vertical="top" wrapText="1"/>
    </xf>
    <xf numFmtId="0" fontId="0" fillId="0" borderId="3" xfId="0" applyNumberFormat="1" applyBorder="1">
      <alignment vertical="top" wrapText="1"/>
    </xf>
    <xf numFmtId="0" fontId="0" fillId="0" borderId="10" xfId="0" applyBorder="1">
      <alignment vertical="top" wrapText="1"/>
    </xf>
    <xf numFmtId="0" fontId="0" fillId="0" borderId="11" xfId="0" applyBorder="1">
      <alignment vertical="top" wrapText="1"/>
    </xf>
    <xf numFmtId="0" fontId="0" fillId="0" borderId="4" xfId="0" applyBorder="1">
      <alignment vertical="top" wrapText="1"/>
    </xf>
    <xf numFmtId="0" fontId="0" fillId="0" borderId="12" xfId="0" applyBorder="1">
      <alignment vertical="top" wrapText="1"/>
    </xf>
    <xf numFmtId="0" fontId="0" fillId="0" borderId="3" xfId="0" applyBorder="1">
      <alignment vertical="top" wrapText="1"/>
    </xf>
    <xf numFmtId="0" fontId="0" fillId="0" borderId="9" xfId="0" applyBorder="1">
      <alignment vertical="top" wrapText="1"/>
    </xf>
    <xf numFmtId="49" fontId="0" fillId="0" borderId="13" xfId="0" applyNumberFormat="1" applyBorder="1">
      <alignment vertical="top" wrapText="1"/>
    </xf>
    <xf numFmtId="0" fontId="2" fillId="0" borderId="14" xfId="0" applyFont="1" applyBorder="1">
      <alignment vertical="top" wrapText="1"/>
    </xf>
    <xf numFmtId="49" fontId="2" fillId="0" borderId="15" xfId="0" applyNumberFormat="1" applyFont="1" applyBorder="1" applyAlignment="1">
      <alignment horizontal="right" vertical="top"/>
    </xf>
    <xf numFmtId="0" fontId="2" fillId="0" borderId="17" xfId="0" applyFont="1" applyBorder="1">
      <alignment vertical="top" wrapText="1"/>
    </xf>
    <xf numFmtId="49" fontId="2" fillId="0" borderId="18" xfId="0" applyNumberFormat="1" applyFont="1" applyBorder="1" applyAlignment="1">
      <alignment horizontal="right" vertical="top"/>
    </xf>
    <xf numFmtId="49" fontId="4" fillId="2" borderId="4" xfId="0" applyNumberFormat="1" applyFont="1" applyFill="1" applyBorder="1" applyAlignment="1">
      <alignment vertical="center" wrapText="1" readingOrder="1"/>
    </xf>
    <xf numFmtId="0" fontId="2" fillId="5" borderId="1" xfId="0" applyFont="1" applyFill="1" applyBorder="1">
      <alignment vertical="top" wrapText="1"/>
    </xf>
    <xf numFmtId="0" fontId="2" fillId="6" borderId="1" xfId="0" applyFont="1" applyFill="1" applyBorder="1">
      <alignment vertical="top" wrapText="1"/>
    </xf>
    <xf numFmtId="49" fontId="5" fillId="0" borderId="5" xfId="0" applyNumberFormat="1" applyFont="1" applyBorder="1" applyAlignment="1">
      <alignment horizontal="left" vertical="center" readingOrder="1"/>
    </xf>
    <xf numFmtId="4" fontId="5" fillId="7" borderId="6" xfId="0" applyNumberFormat="1" applyFont="1" applyFill="1" applyBorder="1" applyAlignment="1">
      <alignment vertical="center" wrapText="1" readingOrder="1"/>
    </xf>
    <xf numFmtId="49" fontId="5" fillId="7" borderId="6" xfId="0" applyNumberFormat="1" applyFont="1" applyFill="1" applyBorder="1" applyAlignment="1">
      <alignment horizontal="left" vertical="center" wrapText="1" readingOrder="1"/>
    </xf>
    <xf numFmtId="0" fontId="0" fillId="4" borderId="7" xfId="0" applyNumberFormat="1" applyFill="1" applyBorder="1">
      <alignment vertical="top" wrapText="1"/>
    </xf>
    <xf numFmtId="0" fontId="0" fillId="0" borderId="5" xfId="0" applyBorder="1">
      <alignment vertical="top" wrapText="1"/>
    </xf>
    <xf numFmtId="49" fontId="5" fillId="0" borderId="7" xfId="0" applyNumberFormat="1" applyFont="1" applyBorder="1" applyAlignment="1">
      <alignment horizontal="left" vertical="center" readingOrder="1"/>
    </xf>
    <xf numFmtId="49" fontId="0" fillId="5" borderId="2" xfId="0" applyNumberFormat="1" applyFill="1" applyBorder="1">
      <alignment vertical="top" wrapText="1"/>
    </xf>
    <xf numFmtId="0" fontId="0" fillId="6" borderId="2" xfId="0" applyFill="1" applyBorder="1">
      <alignment vertical="top" wrapText="1"/>
    </xf>
    <xf numFmtId="0" fontId="0" fillId="0" borderId="3" xfId="0" applyBorder="1" applyAlignment="1">
      <alignment vertical="center"/>
    </xf>
    <xf numFmtId="4" fontId="5" fillId="0" borderId="12" xfId="0" applyNumberFormat="1" applyFont="1" applyBorder="1" applyAlignment="1">
      <alignment vertical="center" wrapText="1" readingOrder="1"/>
    </xf>
    <xf numFmtId="49" fontId="5" fillId="0" borderId="12" xfId="0" applyNumberFormat="1" applyFont="1" applyBorder="1" applyAlignment="1">
      <alignment horizontal="left" vertical="center" wrapText="1" readingOrder="1"/>
    </xf>
    <xf numFmtId="0" fontId="0" fillId="8" borderId="3" xfId="0" applyNumberFormat="1" applyFill="1" applyBorder="1">
      <alignment vertical="top" wrapText="1"/>
    </xf>
    <xf numFmtId="49" fontId="0" fillId="5" borderId="3" xfId="0" applyNumberFormat="1" applyFill="1" applyBorder="1">
      <alignment vertical="top" wrapText="1"/>
    </xf>
    <xf numFmtId="0" fontId="0" fillId="6" borderId="3" xfId="0" applyFill="1" applyBorder="1">
      <alignment vertical="top" wrapText="1"/>
    </xf>
    <xf numFmtId="4" fontId="5" fillId="0" borderId="3" xfId="0" applyNumberFormat="1" applyFont="1" applyBorder="1" applyAlignment="1">
      <alignment vertical="center" wrapText="1" readingOrder="1"/>
    </xf>
    <xf numFmtId="49" fontId="5" fillId="0" borderId="3" xfId="0" applyNumberFormat="1" applyFont="1" applyBorder="1" applyAlignment="1">
      <alignment horizontal="left" vertical="center" wrapText="1" readingOrder="1"/>
    </xf>
    <xf numFmtId="0" fontId="0" fillId="0" borderId="3" xfId="0" applyBorder="1" applyAlignment="1">
      <alignment vertical="center" wrapText="1"/>
    </xf>
    <xf numFmtId="49" fontId="5" fillId="0" borderId="3" xfId="0" applyNumberFormat="1" applyFont="1" applyBorder="1" applyAlignment="1">
      <alignment horizontal="left" vertical="center" readingOrder="1"/>
    </xf>
    <xf numFmtId="49" fontId="0" fillId="7" borderId="3" xfId="0" applyNumberFormat="1" applyFill="1" applyBorder="1">
      <alignment vertical="top" wrapText="1"/>
    </xf>
    <xf numFmtId="0" fontId="0" fillId="7" borderId="3" xfId="0" applyNumberFormat="1" applyFill="1" applyBorder="1">
      <alignment vertical="top" wrapText="1"/>
    </xf>
    <xf numFmtId="49" fontId="5" fillId="0" borderId="10" xfId="0" applyNumberFormat="1" applyFont="1" applyBorder="1" applyAlignment="1">
      <alignment horizontal="left" vertical="center" readingOrder="1"/>
    </xf>
    <xf numFmtId="4" fontId="5" fillId="0" borderId="10" xfId="0" applyNumberFormat="1" applyFont="1" applyBorder="1" applyAlignment="1">
      <alignment vertical="center" wrapText="1" readingOrder="1"/>
    </xf>
    <xf numFmtId="49" fontId="5" fillId="0" borderId="10" xfId="0" applyNumberFormat="1" applyFont="1" applyBorder="1" applyAlignment="1">
      <alignment horizontal="left" vertical="center" wrapText="1" readingOrder="1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vertical="center"/>
    </xf>
    <xf numFmtId="49" fontId="0" fillId="5" borderId="10" xfId="0" applyNumberFormat="1" applyFill="1" applyBorder="1">
      <alignment vertical="top" wrapText="1"/>
    </xf>
    <xf numFmtId="0" fontId="0" fillId="6" borderId="10" xfId="0" applyFill="1" applyBorder="1">
      <alignment vertical="top" wrapText="1"/>
    </xf>
    <xf numFmtId="0" fontId="0" fillId="0" borderId="10" xfId="0" applyNumberFormat="1" applyBorder="1">
      <alignment vertical="top" wrapText="1"/>
    </xf>
    <xf numFmtId="49" fontId="0" fillId="0" borderId="10" xfId="0" applyNumberFormat="1" applyBorder="1">
      <alignment vertical="top" wrapText="1"/>
    </xf>
    <xf numFmtId="0" fontId="0" fillId="7" borderId="10" xfId="0" applyNumberFormat="1" applyFill="1" applyBorder="1">
      <alignment vertical="top" wrapText="1"/>
    </xf>
    <xf numFmtId="49" fontId="0" fillId="7" borderId="10" xfId="0" applyNumberFormat="1" applyFill="1" applyBorder="1">
      <alignment vertical="top" wrapText="1"/>
    </xf>
    <xf numFmtId="0" fontId="0" fillId="0" borderId="11" xfId="0" applyBorder="1" applyAlignment="1">
      <alignment vertical="center"/>
    </xf>
    <xf numFmtId="4" fontId="5" fillId="0" borderId="11" xfId="0" applyNumberFormat="1" applyFont="1" applyBorder="1" applyAlignment="1">
      <alignment vertical="center" wrapText="1" readingOrder="1"/>
    </xf>
    <xf numFmtId="49" fontId="5" fillId="0" borderId="11" xfId="0" applyNumberFormat="1" applyFont="1" applyBorder="1" applyAlignment="1">
      <alignment horizontal="left" vertical="center" wrapText="1" readingOrder="1"/>
    </xf>
    <xf numFmtId="0" fontId="0" fillId="4" borderId="11" xfId="0" applyNumberFormat="1" applyFill="1" applyBorder="1">
      <alignment vertical="top" wrapText="1"/>
    </xf>
    <xf numFmtId="0" fontId="0" fillId="8" borderId="11" xfId="0" applyNumberFormat="1" applyFill="1" applyBorder="1">
      <alignment vertical="top" wrapText="1"/>
    </xf>
    <xf numFmtId="49" fontId="0" fillId="5" borderId="11" xfId="0" applyNumberFormat="1" applyFill="1" applyBorder="1">
      <alignment vertical="top" wrapText="1"/>
    </xf>
    <xf numFmtId="0" fontId="0" fillId="6" borderId="11" xfId="0" applyFill="1" applyBorder="1">
      <alignment vertical="top" wrapText="1"/>
    </xf>
    <xf numFmtId="0" fontId="0" fillId="7" borderId="11" xfId="0" applyNumberFormat="1" applyFill="1" applyBorder="1">
      <alignment vertical="top" wrapText="1"/>
    </xf>
    <xf numFmtId="49" fontId="0" fillId="7" borderId="11" xfId="0" applyNumberFormat="1" applyFill="1" applyBorder="1">
      <alignment vertical="top" wrapText="1"/>
    </xf>
    <xf numFmtId="0" fontId="0" fillId="0" borderId="11" xfId="0" applyNumberFormat="1" applyBorder="1">
      <alignment vertical="top" wrapText="1"/>
    </xf>
    <xf numFmtId="49" fontId="0" fillId="0" borderId="11" xfId="0" applyNumberFormat="1" applyBorder="1">
      <alignment vertical="top" wrapText="1"/>
    </xf>
    <xf numFmtId="4" fontId="0" fillId="4" borderId="11" xfId="0" applyNumberFormat="1" applyFill="1" applyBorder="1">
      <alignment vertical="top" wrapText="1"/>
    </xf>
    <xf numFmtId="2" fontId="0" fillId="8" borderId="11" xfId="0" applyNumberFormat="1" applyFill="1" applyBorder="1">
      <alignment vertical="top" wrapText="1"/>
    </xf>
    <xf numFmtId="2" fontId="0" fillId="8" borderId="3" xfId="0" applyNumberFormat="1" applyFill="1" applyBorder="1">
      <alignment vertical="top" wrapText="1"/>
    </xf>
    <xf numFmtId="49" fontId="6" fillId="0" borderId="3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49" fontId="0" fillId="0" borderId="3" xfId="0" applyNumberFormat="1" applyBorder="1" applyAlignment="1">
      <alignment vertical="center"/>
    </xf>
    <xf numFmtId="4" fontId="0" fillId="0" borderId="4" xfId="0" applyNumberFormat="1" applyBorder="1">
      <alignment vertical="top" wrapText="1"/>
    </xf>
    <xf numFmtId="0" fontId="0" fillId="4" borderId="10" xfId="0" applyNumberFormat="1" applyFill="1" applyBorder="1">
      <alignment vertical="top" wrapText="1"/>
    </xf>
    <xf numFmtId="0" fontId="0" fillId="8" borderId="10" xfId="0" applyNumberFormat="1" applyFill="1" applyBorder="1">
      <alignment vertical="top" wrapText="1"/>
    </xf>
    <xf numFmtId="4" fontId="0" fillId="0" borderId="10" xfId="0" applyNumberFormat="1" applyBorder="1">
      <alignment vertical="top" wrapText="1"/>
    </xf>
    <xf numFmtId="49" fontId="0" fillId="5" borderId="19" xfId="0" applyNumberFormat="1" applyFill="1" applyBorder="1">
      <alignment vertical="top" wrapText="1"/>
    </xf>
    <xf numFmtId="4" fontId="0" fillId="0" borderId="20" xfId="0" applyNumberFormat="1" applyBorder="1">
      <alignment vertical="top" wrapText="1"/>
    </xf>
    <xf numFmtId="49" fontId="0" fillId="0" borderId="21" xfId="0" applyNumberFormat="1" applyBorder="1">
      <alignment vertical="top" wrapText="1"/>
    </xf>
    <xf numFmtId="4" fontId="0" fillId="4" borderId="10" xfId="0" applyNumberFormat="1" applyFill="1" applyBorder="1">
      <alignment vertical="top" wrapText="1"/>
    </xf>
    <xf numFmtId="2" fontId="0" fillId="8" borderId="10" xfId="0" applyNumberFormat="1" applyFill="1" applyBorder="1">
      <alignment vertical="top" wrapText="1"/>
    </xf>
    <xf numFmtId="49" fontId="0" fillId="0" borderId="11" xfId="0" applyNumberFormat="1" applyBorder="1" applyAlignment="1">
      <alignment vertical="center"/>
    </xf>
    <xf numFmtId="4" fontId="0" fillId="0" borderId="11" xfId="0" applyNumberFormat="1" applyBorder="1">
      <alignment vertical="top" wrapText="1"/>
    </xf>
    <xf numFmtId="4" fontId="0" fillId="4" borderId="22" xfId="0" applyNumberFormat="1" applyFill="1" applyBorder="1">
      <alignment vertical="top" wrapText="1"/>
    </xf>
    <xf numFmtId="49" fontId="0" fillId="0" borderId="8" xfId="0" applyNumberFormat="1" applyBorder="1">
      <alignment vertical="top" wrapText="1"/>
    </xf>
    <xf numFmtId="4" fontId="0" fillId="4" borderId="6" xfId="0" applyNumberFormat="1" applyFill="1" applyBorder="1">
      <alignment vertical="top" wrapText="1"/>
    </xf>
    <xf numFmtId="2" fontId="0" fillId="8" borderId="9" xfId="0" applyNumberFormat="1" applyFill="1" applyBorder="1">
      <alignment vertical="top" wrapText="1"/>
    </xf>
    <xf numFmtId="4" fontId="0" fillId="0" borderId="23" xfId="0" applyNumberFormat="1" applyBorder="1">
      <alignment vertical="top" wrapText="1"/>
    </xf>
    <xf numFmtId="0" fontId="5" fillId="0" borderId="3" xfId="0" applyFont="1" applyBorder="1" applyAlignment="1">
      <alignment horizontal="left" vertical="center" readingOrder="1"/>
    </xf>
    <xf numFmtId="0" fontId="5" fillId="0" borderId="3" xfId="0" applyFont="1" applyBorder="1" applyAlignment="1">
      <alignment horizontal="left" vertical="center" wrapText="1" readingOrder="1"/>
    </xf>
    <xf numFmtId="4" fontId="0" fillId="7" borderId="24" xfId="0" applyNumberFormat="1" applyFill="1" applyBorder="1">
      <alignment vertical="top" wrapText="1"/>
    </xf>
    <xf numFmtId="49" fontId="0" fillId="5" borderId="25" xfId="0" applyNumberFormat="1" applyFill="1" applyBorder="1">
      <alignment vertical="top" wrapText="1"/>
    </xf>
    <xf numFmtId="4" fontId="0" fillId="9" borderId="26" xfId="0" applyNumberFormat="1" applyFill="1" applyBorder="1">
      <alignment vertical="top" wrapText="1"/>
    </xf>
    <xf numFmtId="49" fontId="0" fillId="0" borderId="27" xfId="0" applyNumberFormat="1" applyBorder="1">
      <alignment vertical="top" wrapText="1"/>
    </xf>
    <xf numFmtId="4" fontId="0" fillId="0" borderId="28" xfId="0" applyNumberFormat="1" applyBorder="1">
      <alignment vertical="top" wrapText="1"/>
    </xf>
    <xf numFmtId="0" fontId="0" fillId="0" borderId="24" xfId="0" applyBorder="1">
      <alignment vertical="top" wrapText="1"/>
    </xf>
    <xf numFmtId="49" fontId="0" fillId="0" borderId="29" xfId="0" applyNumberFormat="1" applyBorder="1">
      <alignment vertical="top" wrapText="1"/>
    </xf>
    <xf numFmtId="2" fontId="0" fillId="8" borderId="30" xfId="0" applyNumberFormat="1" applyFill="1" applyBorder="1">
      <alignment vertical="top" wrapText="1"/>
    </xf>
    <xf numFmtId="4" fontId="0" fillId="4" borderId="31" xfId="0" applyNumberFormat="1" applyFill="1" applyBorder="1">
      <alignment vertical="top" wrapText="1"/>
    </xf>
    <xf numFmtId="4" fontId="0" fillId="0" borderId="31" xfId="0" applyNumberFormat="1" applyBorder="1">
      <alignment vertical="top" wrapText="1"/>
    </xf>
    <xf numFmtId="0" fontId="0" fillId="0" borderId="24" xfId="0" applyBorder="1" applyAlignment="1">
      <alignment vertical="center"/>
    </xf>
    <xf numFmtId="4" fontId="5" fillId="0" borderId="24" xfId="0" applyNumberFormat="1" applyFont="1" applyBorder="1" applyAlignment="1">
      <alignment vertical="center" wrapText="1" readingOrder="1"/>
    </xf>
    <xf numFmtId="49" fontId="5" fillId="0" borderId="24" xfId="0" applyNumberFormat="1" applyFont="1" applyBorder="1" applyAlignment="1">
      <alignment horizontal="left" vertical="center" wrapText="1" readingOrder="1"/>
    </xf>
    <xf numFmtId="0" fontId="0" fillId="4" borderId="24" xfId="0" applyNumberFormat="1" applyFill="1" applyBorder="1">
      <alignment vertical="top" wrapText="1"/>
    </xf>
    <xf numFmtId="0" fontId="0" fillId="8" borderId="24" xfId="0" applyNumberFormat="1" applyFill="1" applyBorder="1">
      <alignment vertical="top" wrapText="1"/>
    </xf>
    <xf numFmtId="49" fontId="0" fillId="5" borderId="24" xfId="0" applyNumberFormat="1" applyFill="1" applyBorder="1">
      <alignment vertical="top" wrapText="1"/>
    </xf>
    <xf numFmtId="0" fontId="0" fillId="6" borderId="24" xfId="0" applyFill="1" applyBorder="1">
      <alignment vertical="top" wrapText="1"/>
    </xf>
    <xf numFmtId="4" fontId="0" fillId="0" borderId="24" xfId="0" applyNumberFormat="1" applyBorder="1">
      <alignment vertical="top" wrapText="1"/>
    </xf>
    <xf numFmtId="49" fontId="0" fillId="0" borderId="24" xfId="0" applyNumberFormat="1" applyBorder="1">
      <alignment vertical="top" wrapText="1"/>
    </xf>
    <xf numFmtId="4" fontId="0" fillId="4" borderId="24" xfId="0" applyNumberFormat="1" applyFill="1" applyBorder="1">
      <alignment vertical="top" wrapText="1"/>
    </xf>
    <xf numFmtId="2" fontId="0" fillId="8" borderId="24" xfId="0" applyNumberFormat="1" applyFill="1" applyBorder="1">
      <alignment vertical="top" wrapText="1"/>
    </xf>
    <xf numFmtId="49" fontId="0" fillId="0" borderId="32" xfId="0" applyNumberFormat="1" applyBorder="1" applyAlignment="1">
      <alignment vertical="center"/>
    </xf>
    <xf numFmtId="4" fontId="5" fillId="0" borderId="33" xfId="0" applyNumberFormat="1" applyFont="1" applyBorder="1" applyAlignment="1">
      <alignment vertical="center" wrapText="1" readingOrder="1"/>
    </xf>
    <xf numFmtId="49" fontId="5" fillId="0" borderId="33" xfId="0" applyNumberFormat="1" applyFont="1" applyBorder="1" applyAlignment="1">
      <alignment horizontal="left" vertical="center" wrapText="1" readingOrder="1"/>
    </xf>
    <xf numFmtId="0" fontId="0" fillId="4" borderId="33" xfId="0" applyNumberFormat="1" applyFill="1" applyBorder="1">
      <alignment vertical="top" wrapText="1"/>
    </xf>
    <xf numFmtId="0" fontId="0" fillId="8" borderId="33" xfId="0" applyNumberFormat="1" applyFill="1" applyBorder="1">
      <alignment vertical="top" wrapText="1"/>
    </xf>
    <xf numFmtId="49" fontId="0" fillId="0" borderId="33" xfId="0" applyNumberFormat="1" applyBorder="1" applyAlignment="1">
      <alignment vertical="center"/>
    </xf>
    <xf numFmtId="49" fontId="0" fillId="5" borderId="33" xfId="0" applyNumberFormat="1" applyFill="1" applyBorder="1">
      <alignment vertical="top" wrapText="1"/>
    </xf>
    <xf numFmtId="0" fontId="0" fillId="6" borderId="33" xfId="0" applyFill="1" applyBorder="1">
      <alignment vertical="top" wrapText="1"/>
    </xf>
    <xf numFmtId="4" fontId="0" fillId="0" borderId="33" xfId="0" applyNumberFormat="1" applyBorder="1">
      <alignment vertical="top" wrapText="1"/>
    </xf>
    <xf numFmtId="49" fontId="0" fillId="0" borderId="33" xfId="0" applyNumberFormat="1" applyBorder="1">
      <alignment vertical="top" wrapText="1"/>
    </xf>
    <xf numFmtId="4" fontId="0" fillId="4" borderId="33" xfId="0" applyNumberFormat="1" applyFill="1" applyBorder="1">
      <alignment vertical="top" wrapText="1"/>
    </xf>
    <xf numFmtId="2" fontId="0" fillId="8" borderId="33" xfId="0" applyNumberFormat="1" applyFill="1" applyBorder="1">
      <alignment vertical="top" wrapText="1"/>
    </xf>
    <xf numFmtId="4" fontId="0" fillId="0" borderId="34" xfId="0" applyNumberFormat="1" applyBorder="1">
      <alignment vertical="top" wrapText="1"/>
    </xf>
    <xf numFmtId="0" fontId="0" fillId="0" borderId="35" xfId="0" applyBorder="1" applyAlignment="1">
      <alignment vertical="center"/>
    </xf>
    <xf numFmtId="4" fontId="5" fillId="0" borderId="35" xfId="0" applyNumberFormat="1" applyFont="1" applyBorder="1" applyAlignment="1">
      <alignment vertical="center" wrapText="1" readingOrder="1"/>
    </xf>
    <xf numFmtId="49" fontId="5" fillId="0" borderId="35" xfId="0" applyNumberFormat="1" applyFont="1" applyBorder="1" applyAlignment="1">
      <alignment horizontal="left" vertical="center" wrapText="1" readingOrder="1"/>
    </xf>
    <xf numFmtId="0" fontId="0" fillId="4" borderId="35" xfId="0" applyNumberFormat="1" applyFill="1" applyBorder="1">
      <alignment vertical="top" wrapText="1"/>
    </xf>
    <xf numFmtId="0" fontId="0" fillId="8" borderId="35" xfId="0" applyNumberFormat="1" applyFill="1" applyBorder="1">
      <alignment vertical="top" wrapText="1"/>
    </xf>
    <xf numFmtId="49" fontId="0" fillId="5" borderId="35" xfId="0" applyNumberFormat="1" applyFill="1" applyBorder="1">
      <alignment vertical="top" wrapText="1"/>
    </xf>
    <xf numFmtId="0" fontId="0" fillId="6" borderId="35" xfId="0" applyFill="1" applyBorder="1">
      <alignment vertical="top" wrapText="1"/>
    </xf>
    <xf numFmtId="4" fontId="0" fillId="0" borderId="35" xfId="0" applyNumberFormat="1" applyBorder="1">
      <alignment vertical="top" wrapText="1"/>
    </xf>
    <xf numFmtId="49" fontId="0" fillId="0" borderId="35" xfId="0" applyNumberFormat="1" applyBorder="1">
      <alignment vertical="top" wrapText="1"/>
    </xf>
    <xf numFmtId="4" fontId="0" fillId="4" borderId="35" xfId="0" applyNumberFormat="1" applyFill="1" applyBorder="1">
      <alignment vertical="top" wrapText="1"/>
    </xf>
    <xf numFmtId="2" fontId="0" fillId="8" borderId="35" xfId="0" applyNumberFormat="1" applyFill="1" applyBorder="1">
      <alignment vertical="top" wrapText="1"/>
    </xf>
    <xf numFmtId="49" fontId="7" fillId="0" borderId="3" xfId="0" applyNumberFormat="1" applyFont="1" applyBorder="1" applyAlignment="1">
      <alignment horizontal="left" vertical="center" readingOrder="1"/>
    </xf>
    <xf numFmtId="4" fontId="0" fillId="0" borderId="36" xfId="0" applyNumberFormat="1" applyBorder="1">
      <alignment vertical="top" wrapText="1"/>
    </xf>
    <xf numFmtId="49" fontId="0" fillId="0" borderId="4" xfId="0" applyNumberFormat="1" applyBorder="1">
      <alignment vertical="top" wrapText="1"/>
    </xf>
    <xf numFmtId="0" fontId="0" fillId="4" borderId="4" xfId="0" applyNumberFormat="1" applyFill="1" applyBorder="1">
      <alignment vertical="top" wrapText="1"/>
    </xf>
    <xf numFmtId="0" fontId="0" fillId="8" borderId="4" xfId="0" applyNumberFormat="1" applyFill="1" applyBorder="1">
      <alignment vertical="top" wrapText="1"/>
    </xf>
    <xf numFmtId="49" fontId="0" fillId="5" borderId="37" xfId="0" applyNumberFormat="1" applyFill="1" applyBorder="1">
      <alignment vertical="top" wrapText="1"/>
    </xf>
    <xf numFmtId="4" fontId="0" fillId="10" borderId="38" xfId="0" applyNumberFormat="1" applyFill="1" applyBorder="1">
      <alignment vertical="top" wrapText="1"/>
    </xf>
    <xf numFmtId="49" fontId="0" fillId="0" borderId="39" xfId="0" applyNumberFormat="1" applyBorder="1">
      <alignment vertical="top" wrapText="1"/>
    </xf>
    <xf numFmtId="2" fontId="0" fillId="8" borderId="27" xfId="0" applyNumberFormat="1" applyFill="1" applyBorder="1">
      <alignment vertical="top" wrapText="1"/>
    </xf>
    <xf numFmtId="49" fontId="0" fillId="0" borderId="25" xfId="0" applyNumberFormat="1" applyBorder="1">
      <alignment vertical="top" wrapText="1"/>
    </xf>
    <xf numFmtId="4" fontId="0" fillId="0" borderId="8" xfId="0" applyNumberFormat="1" applyBorder="1">
      <alignment vertical="top" wrapText="1"/>
    </xf>
    <xf numFmtId="49" fontId="0" fillId="0" borderId="6" xfId="0" applyNumberFormat="1" applyBorder="1">
      <alignment vertical="top" wrapText="1"/>
    </xf>
    <xf numFmtId="0" fontId="0" fillId="0" borderId="6" xfId="0" applyBorder="1">
      <alignment vertical="top" wrapText="1"/>
    </xf>
    <xf numFmtId="4" fontId="0" fillId="0" borderId="40" xfId="0" applyNumberFormat="1" applyBorder="1">
      <alignment vertical="top" wrapText="1"/>
    </xf>
    <xf numFmtId="0" fontId="0" fillId="0" borderId="41" xfId="0" applyBorder="1">
      <alignment vertical="top" wrapText="1"/>
    </xf>
    <xf numFmtId="4" fontId="5" fillId="0" borderId="4" xfId="0" applyNumberFormat="1" applyFont="1" applyBorder="1" applyAlignment="1">
      <alignment vertical="center" wrapText="1" readingOrder="1"/>
    </xf>
    <xf numFmtId="0" fontId="0" fillId="8" borderId="13" xfId="0" applyNumberFormat="1" applyFill="1" applyBorder="1">
      <alignment vertical="top" wrapText="1"/>
    </xf>
    <xf numFmtId="0" fontId="0" fillId="8" borderId="42" xfId="0" applyNumberFormat="1" applyFill="1" applyBorder="1">
      <alignment vertical="top" wrapText="1"/>
    </xf>
    <xf numFmtId="49" fontId="0" fillId="5" borderId="8" xfId="0" applyNumberFormat="1" applyFill="1" applyBorder="1">
      <alignment vertical="top" wrapText="1"/>
    </xf>
    <xf numFmtId="4" fontId="0" fillId="0" borderId="43" xfId="0" applyNumberFormat="1" applyBorder="1">
      <alignment vertical="top" wrapText="1"/>
    </xf>
    <xf numFmtId="49" fontId="0" fillId="0" borderId="44" xfId="0" applyNumberFormat="1" applyBorder="1">
      <alignment vertical="top" wrapText="1"/>
    </xf>
    <xf numFmtId="4" fontId="0" fillId="10" borderId="45" xfId="0" applyNumberFormat="1" applyFill="1" applyBorder="1">
      <alignment vertical="top" wrapText="1"/>
    </xf>
    <xf numFmtId="2" fontId="0" fillId="8" borderId="46" xfId="0" applyNumberFormat="1" applyFill="1" applyBorder="1">
      <alignment vertical="top" wrapText="1"/>
    </xf>
    <xf numFmtId="49" fontId="0" fillId="0" borderId="47" xfId="0" applyNumberFormat="1" applyBorder="1">
      <alignment vertical="top" wrapText="1"/>
    </xf>
    <xf numFmtId="4" fontId="0" fillId="10" borderId="48" xfId="0" applyNumberFormat="1" applyFill="1" applyBorder="1">
      <alignment vertical="top" wrapText="1"/>
    </xf>
    <xf numFmtId="0" fontId="0" fillId="0" borderId="8" xfId="0" applyBorder="1" applyAlignment="1">
      <alignment vertical="center"/>
    </xf>
    <xf numFmtId="4" fontId="5" fillId="0" borderId="6" xfId="0" applyNumberFormat="1" applyFont="1" applyBorder="1" applyAlignment="1">
      <alignment vertical="center" wrapText="1" readingOrder="1"/>
    </xf>
    <xf numFmtId="49" fontId="5" fillId="0" borderId="9" xfId="0" applyNumberFormat="1" applyFont="1" applyBorder="1" applyAlignment="1">
      <alignment horizontal="left" vertical="center" wrapText="1" readingOrder="1"/>
    </xf>
    <xf numFmtId="0" fontId="0" fillId="4" borderId="47" xfId="0" applyNumberFormat="1" applyFill="1" applyBorder="1">
      <alignment vertical="top" wrapText="1"/>
    </xf>
    <xf numFmtId="0" fontId="0" fillId="4" borderId="49" xfId="0" applyNumberFormat="1" applyFill="1" applyBorder="1">
      <alignment vertical="top" wrapText="1"/>
    </xf>
    <xf numFmtId="49" fontId="5" fillId="0" borderId="50" xfId="0" applyNumberFormat="1" applyFont="1" applyBorder="1" applyAlignment="1">
      <alignment horizontal="left" vertical="center" wrapText="1" readingOrder="1"/>
    </xf>
    <xf numFmtId="0" fontId="0" fillId="4" borderId="51" xfId="0" applyNumberFormat="1" applyFill="1" applyBorder="1">
      <alignment vertical="top" wrapText="1"/>
    </xf>
    <xf numFmtId="2" fontId="0" fillId="4" borderId="49" xfId="0" applyNumberFormat="1" applyFill="1" applyBorder="1">
      <alignment vertical="top" wrapText="1"/>
    </xf>
    <xf numFmtId="0" fontId="0" fillId="4" borderId="52" xfId="0" applyNumberFormat="1" applyFill="1" applyBorder="1">
      <alignment vertical="top" wrapText="1"/>
    </xf>
    <xf numFmtId="49" fontId="0" fillId="5" borderId="53" xfId="0" applyNumberFormat="1" applyFill="1" applyBorder="1">
      <alignment vertical="top" wrapText="1"/>
    </xf>
    <xf numFmtId="4" fontId="0" fillId="10" borderId="54" xfId="0" applyNumberFormat="1" applyFill="1" applyBorder="1">
      <alignment vertical="top" wrapText="1"/>
    </xf>
    <xf numFmtId="49" fontId="0" fillId="0" borderId="55" xfId="0" applyNumberFormat="1" applyBorder="1">
      <alignment vertical="top" wrapText="1"/>
    </xf>
    <xf numFmtId="4" fontId="0" fillId="9" borderId="56" xfId="0" applyNumberFormat="1" applyFill="1" applyBorder="1">
      <alignment vertical="top" wrapText="1"/>
    </xf>
    <xf numFmtId="49" fontId="0" fillId="0" borderId="57" xfId="0" applyNumberFormat="1" applyBorder="1">
      <alignment vertical="top" wrapText="1"/>
    </xf>
    <xf numFmtId="0" fontId="0" fillId="0" borderId="16" xfId="0" applyBorder="1">
      <alignment vertical="top" wrapText="1"/>
    </xf>
    <xf numFmtId="0" fontId="0" fillId="4" borderId="58" xfId="0" applyNumberFormat="1" applyFill="1" applyBorder="1">
      <alignment vertical="top" wrapText="1"/>
    </xf>
    <xf numFmtId="0" fontId="0" fillId="4" borderId="59" xfId="0" applyNumberFormat="1" applyFill="1" applyBorder="1">
      <alignment vertical="top" wrapText="1"/>
    </xf>
    <xf numFmtId="4" fontId="0" fillId="0" borderId="60" xfId="0" applyNumberFormat="1" applyBorder="1">
      <alignment vertical="top" wrapText="1"/>
    </xf>
    <xf numFmtId="0" fontId="0" fillId="0" borderId="61" xfId="0" applyBorder="1">
      <alignment vertical="top" wrapText="1"/>
    </xf>
    <xf numFmtId="0" fontId="0" fillId="4" borderId="62" xfId="0" applyNumberFormat="1" applyFill="1" applyBorder="1">
      <alignment vertical="top" wrapText="1"/>
    </xf>
    <xf numFmtId="0" fontId="0" fillId="4" borderId="63" xfId="0" applyNumberFormat="1" applyFill="1" applyBorder="1">
      <alignment vertical="top" wrapText="1"/>
    </xf>
    <xf numFmtId="0" fontId="0" fillId="0" borderId="64" xfId="0" applyBorder="1">
      <alignment vertical="top" wrapText="1"/>
    </xf>
    <xf numFmtId="4" fontId="0" fillId="0" borderId="64" xfId="0" applyNumberFormat="1" applyBorder="1">
      <alignment vertical="top" wrapText="1"/>
    </xf>
    <xf numFmtId="0" fontId="0" fillId="0" borderId="24" xfId="0" applyBorder="1" applyAlignment="1">
      <alignment vertical="center" wrapText="1"/>
    </xf>
    <xf numFmtId="0" fontId="0" fillId="0" borderId="13" xfId="0" applyBorder="1">
      <alignment vertical="top" wrapText="1"/>
    </xf>
    <xf numFmtId="0" fontId="0" fillId="0" borderId="65" xfId="0" applyBorder="1">
      <alignment vertical="top" wrapText="1"/>
    </xf>
    <xf numFmtId="0" fontId="0" fillId="0" borderId="66" xfId="0" applyBorder="1">
      <alignment vertical="top" wrapText="1"/>
    </xf>
    <xf numFmtId="0" fontId="0" fillId="4" borderId="66" xfId="0" applyNumberFormat="1" applyFill="1" applyBorder="1">
      <alignment vertical="top" wrapText="1"/>
    </xf>
    <xf numFmtId="49" fontId="0" fillId="0" borderId="66" xfId="0" applyNumberFormat="1" applyBorder="1">
      <alignment vertical="top" wrapText="1"/>
    </xf>
    <xf numFmtId="4" fontId="0" fillId="0" borderId="67" xfId="0" applyNumberFormat="1" applyBorder="1">
      <alignment vertical="top" wrapText="1"/>
    </xf>
    <xf numFmtId="0" fontId="0" fillId="0" borderId="68" xfId="0" applyBorder="1">
      <alignment vertical="top" wrapText="1"/>
    </xf>
    <xf numFmtId="2" fontId="0" fillId="0" borderId="69" xfId="0" applyNumberFormat="1" applyBorder="1">
      <alignment vertical="top" wrapText="1"/>
    </xf>
    <xf numFmtId="49" fontId="0" fillId="0" borderId="68" xfId="0" applyNumberFormat="1" applyBorder="1">
      <alignment vertical="top" wrapText="1"/>
    </xf>
    <xf numFmtId="0" fontId="0" fillId="0" borderId="31" xfId="0" applyBorder="1" applyAlignment="1">
      <alignment vertical="center"/>
    </xf>
    <xf numFmtId="4" fontId="5" fillId="0" borderId="31" xfId="0" applyNumberFormat="1" applyFont="1" applyBorder="1" applyAlignment="1">
      <alignment vertical="center" wrapText="1" readingOrder="1"/>
    </xf>
    <xf numFmtId="49" fontId="5" fillId="0" borderId="31" xfId="0" applyNumberFormat="1" applyFont="1" applyBorder="1" applyAlignment="1">
      <alignment horizontal="left" vertical="center" wrapText="1" readingOrder="1"/>
    </xf>
    <xf numFmtId="0" fontId="0" fillId="4" borderId="70" xfId="0" applyNumberFormat="1" applyFill="1" applyBorder="1">
      <alignment vertical="top" wrapText="1"/>
    </xf>
    <xf numFmtId="49" fontId="5" fillId="0" borderId="71" xfId="0" applyNumberFormat="1" applyFont="1" applyBorder="1" applyAlignment="1">
      <alignment horizontal="left" vertical="center" wrapText="1" readingOrder="1"/>
    </xf>
    <xf numFmtId="49" fontId="0" fillId="5" borderId="31" xfId="0" applyNumberFormat="1" applyFill="1" applyBorder="1">
      <alignment vertical="top" wrapText="1"/>
    </xf>
    <xf numFmtId="0" fontId="0" fillId="6" borderId="31" xfId="0" applyFill="1" applyBorder="1">
      <alignment vertical="top" wrapText="1"/>
    </xf>
    <xf numFmtId="49" fontId="0" fillId="0" borderId="31" xfId="0" applyNumberFormat="1" applyBorder="1">
      <alignment vertical="top" wrapText="1"/>
    </xf>
    <xf numFmtId="0" fontId="0" fillId="4" borderId="31" xfId="0" applyNumberFormat="1" applyFill="1" applyBorder="1">
      <alignment vertical="top" wrapText="1"/>
    </xf>
    <xf numFmtId="0" fontId="0" fillId="8" borderId="31" xfId="0" applyNumberFormat="1" applyFill="1" applyBorder="1">
      <alignment vertical="top" wrapText="1"/>
    </xf>
    <xf numFmtId="4" fontId="0" fillId="4" borderId="60" xfId="0" applyNumberFormat="1" applyFill="1" applyBorder="1">
      <alignment vertical="top" wrapText="1"/>
    </xf>
    <xf numFmtId="2" fontId="0" fillId="8" borderId="31" xfId="0" applyNumberFormat="1" applyFill="1" applyBorder="1">
      <alignment vertical="top" wrapText="1"/>
    </xf>
    <xf numFmtId="0" fontId="0" fillId="8" borderId="16" xfId="0" applyNumberFormat="1" applyFill="1" applyBorder="1">
      <alignment vertical="top" wrapText="1"/>
    </xf>
    <xf numFmtId="49" fontId="5" fillId="0" borderId="4" xfId="0" applyNumberFormat="1" applyFont="1" applyBorder="1" applyAlignment="1">
      <alignment horizontal="left" vertical="center" wrapText="1" readingOrder="1"/>
    </xf>
    <xf numFmtId="0" fontId="0" fillId="0" borderId="4" xfId="0" applyBorder="1" applyAlignment="1">
      <alignment vertical="center"/>
    </xf>
    <xf numFmtId="0" fontId="0" fillId="0" borderId="8" xfId="0" applyBorder="1">
      <alignment vertical="top" wrapText="1"/>
    </xf>
    <xf numFmtId="0" fontId="0" fillId="0" borderId="6" xfId="0" applyBorder="1" applyAlignment="1">
      <alignment vertical="center"/>
    </xf>
    <xf numFmtId="49" fontId="0" fillId="5" borderId="9" xfId="0" applyNumberFormat="1" applyFill="1" applyBorder="1">
      <alignment vertical="top" wrapText="1"/>
    </xf>
    <xf numFmtId="49" fontId="0" fillId="0" borderId="12" xfId="0" applyNumberFormat="1" applyBorder="1" applyAlignment="1">
      <alignment vertical="center"/>
    </xf>
    <xf numFmtId="4" fontId="0" fillId="4" borderId="36" xfId="0" applyNumberFormat="1" applyFill="1" applyBorder="1">
      <alignment vertical="top" wrapText="1"/>
    </xf>
    <xf numFmtId="49" fontId="0" fillId="0" borderId="37" xfId="0" applyNumberFormat="1" applyBorder="1">
      <alignment vertical="top" wrapText="1"/>
    </xf>
    <xf numFmtId="4" fontId="0" fillId="4" borderId="38" xfId="0" applyNumberFormat="1" applyFill="1" applyBorder="1">
      <alignment vertical="top" wrapText="1"/>
    </xf>
    <xf numFmtId="2" fontId="0" fillId="8" borderId="72" xfId="0" applyNumberFormat="1" applyFill="1" applyBorder="1">
      <alignment vertical="top" wrapText="1"/>
    </xf>
    <xf numFmtId="4" fontId="0" fillId="0" borderId="38" xfId="0" applyNumberFormat="1" applyBorder="1">
      <alignment vertical="top" wrapText="1"/>
    </xf>
    <xf numFmtId="49" fontId="0" fillId="0" borderId="72" xfId="0" applyNumberFormat="1" applyBorder="1">
      <alignment vertical="top" wrapText="1"/>
    </xf>
    <xf numFmtId="4" fontId="0" fillId="4" borderId="73" xfId="0" applyNumberFormat="1" applyFill="1" applyBorder="1">
      <alignment vertical="top" wrapText="1"/>
    </xf>
    <xf numFmtId="4" fontId="0" fillId="0" borderId="73" xfId="0" applyNumberFormat="1" applyBorder="1">
      <alignment vertical="top" wrapText="1"/>
    </xf>
    <xf numFmtId="0" fontId="0" fillId="0" borderId="73" xfId="0" applyBorder="1">
      <alignment vertical="top" wrapText="1"/>
    </xf>
    <xf numFmtId="4" fontId="5" fillId="0" borderId="19" xfId="0" applyNumberFormat="1" applyFont="1" applyBorder="1" applyAlignment="1">
      <alignment vertical="center" wrapText="1" readingOrder="1"/>
    </xf>
    <xf numFmtId="49" fontId="5" fillId="0" borderId="74" xfId="0" applyNumberFormat="1" applyFont="1" applyBorder="1" applyAlignment="1">
      <alignment horizontal="left" vertical="center" wrapText="1" readingOrder="1"/>
    </xf>
    <xf numFmtId="0" fontId="0" fillId="4" borderId="74" xfId="0" applyNumberFormat="1" applyFill="1" applyBorder="1">
      <alignment vertical="top" wrapText="1"/>
    </xf>
    <xf numFmtId="4" fontId="5" fillId="0" borderId="21" xfId="0" applyNumberFormat="1" applyFont="1" applyBorder="1" applyAlignment="1">
      <alignment vertical="center" wrapText="1" readingOrder="1"/>
    </xf>
    <xf numFmtId="4" fontId="0" fillId="0" borderId="75" xfId="0" applyNumberFormat="1" applyBorder="1">
      <alignment vertical="top" wrapText="1"/>
    </xf>
    <xf numFmtId="4" fontId="5" fillId="0" borderId="76" xfId="0" applyNumberFormat="1" applyFont="1" applyBorder="1" applyAlignment="1">
      <alignment vertical="center" wrapText="1" readingOrder="1"/>
    </xf>
    <xf numFmtId="49" fontId="5" fillId="0" borderId="77" xfId="0" applyNumberFormat="1" applyFont="1" applyBorder="1" applyAlignment="1">
      <alignment horizontal="left" vertical="center" wrapText="1" readingOrder="1"/>
    </xf>
    <xf numFmtId="0" fontId="0" fillId="4" borderId="77" xfId="0" applyNumberFormat="1" applyFill="1" applyBorder="1">
      <alignment vertical="top" wrapText="1"/>
    </xf>
    <xf numFmtId="0" fontId="0" fillId="8" borderId="77" xfId="0" applyNumberFormat="1" applyFill="1" applyBorder="1">
      <alignment vertical="top" wrapText="1"/>
    </xf>
    <xf numFmtId="4" fontId="5" fillId="0" borderId="78" xfId="0" applyNumberFormat="1" applyFont="1" applyBorder="1" applyAlignment="1">
      <alignment vertical="center" wrapText="1" readingOrder="1"/>
    </xf>
    <xf numFmtId="4" fontId="5" fillId="0" borderId="79" xfId="0" applyNumberFormat="1" applyFont="1" applyBorder="1" applyAlignment="1">
      <alignment vertical="center" wrapText="1" readingOrder="1"/>
    </xf>
    <xf numFmtId="0" fontId="0" fillId="8" borderId="6" xfId="0" applyNumberFormat="1" applyFill="1" applyBorder="1">
      <alignment vertical="top" wrapText="1"/>
    </xf>
    <xf numFmtId="4" fontId="5" fillId="0" borderId="80" xfId="0" applyNumberFormat="1" applyFont="1" applyBorder="1" applyAlignment="1">
      <alignment vertical="center" wrapText="1" readingOrder="1"/>
    </xf>
    <xf numFmtId="4" fontId="0" fillId="7" borderId="3" xfId="0" applyNumberFormat="1" applyFill="1" applyBorder="1">
      <alignment vertical="top" wrapText="1"/>
    </xf>
    <xf numFmtId="4" fontId="5" fillId="7" borderId="79" xfId="0" applyNumberFormat="1" applyFont="1" applyFill="1" applyBorder="1" applyAlignment="1">
      <alignment vertical="center" wrapText="1" readingOrder="1"/>
    </xf>
    <xf numFmtId="4" fontId="5" fillId="7" borderId="80" xfId="0" applyNumberFormat="1" applyFont="1" applyFill="1" applyBorder="1" applyAlignment="1">
      <alignment vertical="center" wrapText="1" readingOrder="1"/>
    </xf>
    <xf numFmtId="49" fontId="0" fillId="0" borderId="13" xfId="0" applyNumberFormat="1" applyBorder="1" applyAlignment="1">
      <alignment vertical="center"/>
    </xf>
    <xf numFmtId="4" fontId="5" fillId="0" borderId="81" xfId="0" applyNumberFormat="1" applyFont="1" applyBorder="1" applyAlignment="1">
      <alignment vertical="center" wrapText="1" readingOrder="1"/>
    </xf>
    <xf numFmtId="49" fontId="5" fillId="0" borderId="42" xfId="0" applyNumberFormat="1" applyFont="1" applyBorder="1" applyAlignment="1">
      <alignment horizontal="left" vertical="center" wrapText="1" readingOrder="1"/>
    </xf>
    <xf numFmtId="0" fontId="0" fillId="4" borderId="42" xfId="0" applyNumberFormat="1" applyFill="1" applyBorder="1">
      <alignment vertical="top" wrapText="1"/>
    </xf>
    <xf numFmtId="4" fontId="5" fillId="0" borderId="82" xfId="0" applyNumberFormat="1" applyFont="1" applyBorder="1" applyAlignment="1">
      <alignment vertical="center" wrapText="1" readingOrder="1"/>
    </xf>
    <xf numFmtId="49" fontId="0" fillId="5" borderId="13" xfId="0" applyNumberFormat="1" applyFill="1" applyBorder="1">
      <alignment vertical="top" wrapText="1"/>
    </xf>
    <xf numFmtId="0" fontId="0" fillId="6" borderId="13" xfId="0" applyFill="1" applyBorder="1">
      <alignment vertical="top" wrapText="1"/>
    </xf>
    <xf numFmtId="4" fontId="0" fillId="0" borderId="13" xfId="0" applyNumberFormat="1" applyBorder="1">
      <alignment vertical="top" wrapText="1"/>
    </xf>
    <xf numFmtId="0" fontId="0" fillId="4" borderId="13" xfId="0" applyNumberFormat="1" applyFill="1" applyBorder="1">
      <alignment vertical="top" wrapText="1"/>
    </xf>
    <xf numFmtId="0" fontId="2" fillId="0" borderId="83" xfId="0" applyNumberFormat="1" applyFont="1" applyBorder="1">
      <alignment vertical="top" wrapText="1"/>
    </xf>
    <xf numFmtId="0" fontId="2" fillId="0" borderId="14" xfId="0" applyFont="1" applyBorder="1" applyAlignment="1">
      <alignment horizontal="right" vertical="top"/>
    </xf>
    <xf numFmtId="2" fontId="2" fillId="0" borderId="14" xfId="0" applyNumberFormat="1" applyFont="1" applyBorder="1">
      <alignment vertical="top" wrapText="1"/>
    </xf>
    <xf numFmtId="2" fontId="2" fillId="0" borderId="16" xfId="0" applyNumberFormat="1" applyFont="1" applyBorder="1">
      <alignment vertical="top" wrapText="1"/>
    </xf>
    <xf numFmtId="2" fontId="2" fillId="0" borderId="83" xfId="0" applyNumberFormat="1" applyFont="1" applyBorder="1">
      <alignment vertical="top" wrapText="1"/>
    </xf>
    <xf numFmtId="0" fontId="2" fillId="0" borderId="84" xfId="0" applyNumberFormat="1" applyFont="1" applyBorder="1">
      <alignment vertical="top" wrapText="1"/>
    </xf>
    <xf numFmtId="0" fontId="2" fillId="0" borderId="17" xfId="0" applyFont="1" applyBorder="1" applyAlignment="1">
      <alignment horizontal="right" vertical="top"/>
    </xf>
    <xf numFmtId="4" fontId="2" fillId="0" borderId="17" xfId="0" applyNumberFormat="1" applyFont="1" applyBorder="1">
      <alignment vertical="top" wrapText="1"/>
    </xf>
    <xf numFmtId="4" fontId="2" fillId="0" borderId="3" xfId="0" applyNumberFormat="1" applyFont="1" applyBorder="1">
      <alignment vertical="top" wrapText="1"/>
    </xf>
    <xf numFmtId="4" fontId="2" fillId="0" borderId="84" xfId="0" applyNumberFormat="1" applyFont="1" applyBorder="1">
      <alignment vertical="top" wrapText="1"/>
    </xf>
    <xf numFmtId="2" fontId="2" fillId="0" borderId="17" xfId="0" applyNumberFormat="1" applyFont="1" applyBorder="1">
      <alignment vertical="top" wrapText="1"/>
    </xf>
    <xf numFmtId="2" fontId="2" fillId="0" borderId="3" xfId="0" applyNumberFormat="1" applyFont="1" applyBorder="1">
      <alignment vertical="top" wrapText="1"/>
    </xf>
    <xf numFmtId="2" fontId="2" fillId="0" borderId="84" xfId="0" applyNumberFormat="1" applyFont="1" applyBorder="1">
      <alignment vertical="top" wrapText="1"/>
    </xf>
    <xf numFmtId="4" fontId="0" fillId="0" borderId="85" xfId="0" applyNumberFormat="1" applyBorder="1">
      <alignment vertical="top" wrapText="1"/>
    </xf>
    <xf numFmtId="49" fontId="0" fillId="0" borderId="85" xfId="0" applyNumberFormat="1" applyBorder="1">
      <alignment vertical="top" wrapText="1"/>
    </xf>
    <xf numFmtId="0" fontId="0" fillId="4" borderId="85" xfId="0" applyNumberFormat="1" applyFill="1" applyBorder="1">
      <alignment vertical="top" wrapText="1"/>
    </xf>
    <xf numFmtId="0" fontId="0" fillId="8" borderId="85" xfId="0" applyNumberFormat="1" applyFill="1" applyBorder="1">
      <alignment vertical="top" wrapText="1"/>
    </xf>
    <xf numFmtId="4" fontId="0" fillId="0" borderId="86" xfId="0" applyNumberFormat="1" applyBorder="1">
      <alignment vertical="top" wrapText="1"/>
    </xf>
    <xf numFmtId="49" fontId="8" fillId="0" borderId="11" xfId="0" applyNumberFormat="1" applyFont="1" applyBorder="1">
      <alignment vertical="top" wrapText="1"/>
    </xf>
    <xf numFmtId="49" fontId="8" fillId="0" borderId="3" xfId="0" applyNumberFormat="1" applyFont="1" applyBorder="1">
      <alignment vertical="top" wrapText="1"/>
    </xf>
    <xf numFmtId="49" fontId="8" fillId="0" borderId="10" xfId="0" applyNumberFormat="1" applyFont="1" applyBorder="1">
      <alignment vertical="top" wrapText="1"/>
    </xf>
    <xf numFmtId="4" fontId="0" fillId="0" borderId="2" xfId="0" applyNumberFormat="1" applyBorder="1">
      <alignment vertical="top" wrapText="1"/>
    </xf>
    <xf numFmtId="0" fontId="0" fillId="8" borderId="2" xfId="0" applyNumberFormat="1" applyFill="1" applyBorder="1">
      <alignment vertical="top" wrapText="1"/>
    </xf>
    <xf numFmtId="49" fontId="8" fillId="0" borderId="33" xfId="0" applyNumberFormat="1" applyFont="1" applyBorder="1">
      <alignment vertical="top" wrapText="1"/>
    </xf>
    <xf numFmtId="4" fontId="0" fillId="0" borderId="3" xfId="0" applyNumberFormat="1" applyBorder="1">
      <alignment vertical="top" wrapText="1"/>
    </xf>
    <xf numFmtId="49" fontId="0" fillId="0" borderId="3" xfId="0" applyNumberFormat="1" applyBorder="1" applyAlignment="1">
      <alignment vertical="top"/>
    </xf>
    <xf numFmtId="0" fontId="0" fillId="4" borderId="64" xfId="0" applyNumberFormat="1" applyFill="1" applyBorder="1">
      <alignment vertical="top" wrapText="1"/>
    </xf>
    <xf numFmtId="49" fontId="8" fillId="0" borderId="64" xfId="0" applyNumberFormat="1" applyFont="1" applyBorder="1">
      <alignment vertical="top" wrapText="1"/>
    </xf>
    <xf numFmtId="49" fontId="3" fillId="0" borderId="3" xfId="0" applyNumberFormat="1" applyFont="1" applyBorder="1" applyAlignment="1">
      <alignment vertical="top"/>
    </xf>
    <xf numFmtId="0" fontId="0" fillId="0" borderId="53" xfId="0" applyBorder="1">
      <alignment vertical="top" wrapText="1"/>
    </xf>
    <xf numFmtId="0" fontId="0" fillId="4" borderId="87" xfId="0" applyNumberFormat="1" applyFill="1" applyBorder="1">
      <alignment vertical="top" wrapText="1"/>
    </xf>
    <xf numFmtId="49" fontId="9" fillId="0" borderId="88" xfId="0" applyNumberFormat="1" applyFont="1" applyBorder="1">
      <alignment vertical="top" wrapText="1"/>
    </xf>
    <xf numFmtId="4" fontId="9" fillId="9" borderId="89" xfId="0" applyNumberFormat="1" applyFont="1" applyFill="1" applyBorder="1">
      <alignment vertical="top" wrapText="1"/>
    </xf>
    <xf numFmtId="49" fontId="0" fillId="0" borderId="90" xfId="0" applyNumberFormat="1" applyBorder="1">
      <alignment vertical="top" wrapText="1"/>
    </xf>
    <xf numFmtId="0" fontId="0" fillId="8" borderId="53" xfId="0" applyNumberFormat="1" applyFill="1" applyBorder="1">
      <alignment vertical="top" wrapText="1"/>
    </xf>
    <xf numFmtId="0" fontId="0" fillId="4" borderId="91" xfId="0" applyNumberFormat="1" applyFill="1" applyBorder="1">
      <alignment vertical="top" wrapText="1"/>
    </xf>
    <xf numFmtId="49" fontId="0" fillId="0" borderId="92" xfId="0" applyNumberFormat="1" applyBorder="1">
      <alignment vertical="top" wrapText="1"/>
    </xf>
    <xf numFmtId="0" fontId="0" fillId="0" borderId="60" xfId="0" applyBorder="1">
      <alignment vertical="top" wrapText="1"/>
    </xf>
    <xf numFmtId="0" fontId="0" fillId="0" borderId="93" xfId="0" applyBorder="1">
      <alignment vertical="top" wrapText="1"/>
    </xf>
    <xf numFmtId="0" fontId="0" fillId="0" borderId="94" xfId="0" applyBorder="1">
      <alignment vertical="top" wrapText="1"/>
    </xf>
    <xf numFmtId="0" fontId="0" fillId="4" borderId="95" xfId="0" applyNumberFormat="1" applyFill="1" applyBorder="1">
      <alignment vertical="top" wrapText="1"/>
    </xf>
    <xf numFmtId="0" fontId="0" fillId="8" borderId="96" xfId="0" applyNumberFormat="1" applyFill="1" applyBorder="1">
      <alignment vertical="top" wrapText="1"/>
    </xf>
    <xf numFmtId="0" fontId="0" fillId="4" borderId="97" xfId="0" applyNumberFormat="1" applyFill="1" applyBorder="1">
      <alignment vertical="top" wrapText="1"/>
    </xf>
    <xf numFmtId="49" fontId="0" fillId="0" borderId="98" xfId="0" applyNumberFormat="1" applyBorder="1" applyAlignment="1">
      <alignment vertical="top"/>
    </xf>
    <xf numFmtId="0" fontId="0" fillId="0" borderId="31" xfId="0" applyBorder="1">
      <alignment vertical="top" wrapText="1"/>
    </xf>
    <xf numFmtId="49" fontId="8" fillId="0" borderId="24" xfId="0" applyNumberFormat="1" applyFont="1" applyBorder="1">
      <alignment vertical="top" wrapText="1"/>
    </xf>
    <xf numFmtId="49" fontId="0" fillId="0" borderId="36" xfId="0" applyNumberFormat="1" applyBorder="1">
      <alignment vertical="top" wrapText="1"/>
    </xf>
    <xf numFmtId="0" fontId="0" fillId="0" borderId="36" xfId="0" applyBorder="1">
      <alignment vertical="top" wrapText="1"/>
    </xf>
    <xf numFmtId="49" fontId="0" fillId="0" borderId="99" xfId="0" applyNumberFormat="1" applyBorder="1">
      <alignment vertical="top" wrapText="1"/>
    </xf>
    <xf numFmtId="4" fontId="0" fillId="0" borderId="100" xfId="0" applyNumberFormat="1" applyBorder="1">
      <alignment vertical="top" wrapText="1"/>
    </xf>
    <xf numFmtId="49" fontId="0" fillId="0" borderId="23" xfId="0" applyNumberFormat="1" applyBorder="1">
      <alignment vertical="top" wrapText="1"/>
    </xf>
    <xf numFmtId="4" fontId="0" fillId="4" borderId="100" xfId="0" applyNumberFormat="1" applyFill="1" applyBorder="1">
      <alignment vertical="top" wrapText="1"/>
    </xf>
    <xf numFmtId="4" fontId="0" fillId="0" borderId="101" xfId="0" applyNumberFormat="1" applyBorder="1">
      <alignment vertical="top" wrapText="1"/>
    </xf>
    <xf numFmtId="4" fontId="0" fillId="0" borderId="12" xfId="0" applyNumberFormat="1" applyBorder="1">
      <alignment vertical="top" wrapText="1"/>
    </xf>
    <xf numFmtId="4" fontId="0" fillId="4" borderId="12" xfId="0" applyNumberFormat="1" applyFill="1" applyBorder="1">
      <alignment vertical="top" wrapText="1"/>
    </xf>
    <xf numFmtId="4" fontId="0" fillId="4" borderId="75" xfId="0" applyNumberFormat="1" applyFill="1" applyBorder="1">
      <alignment vertical="top" wrapText="1"/>
    </xf>
    <xf numFmtId="0" fontId="2" fillId="5" borderId="3" xfId="0" applyFont="1" applyFill="1" applyBorder="1">
      <alignment vertical="top" wrapText="1"/>
    </xf>
    <xf numFmtId="0" fontId="2" fillId="6" borderId="3" xfId="0" applyFont="1" applyFill="1" applyBorder="1">
      <alignment vertical="top" wrapText="1"/>
    </xf>
    <xf numFmtId="4" fontId="0" fillId="0" borderId="9" xfId="0" applyNumberFormat="1" applyBorder="1">
      <alignment vertical="top" wrapText="1"/>
    </xf>
    <xf numFmtId="0" fontId="1" fillId="0" borderId="0" xfId="0" applyFont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>
      <alignment vertical="top" wrapText="1"/>
    </xf>
    <xf numFmtId="0" fontId="1" fillId="0" borderId="102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color rgb="FFFF2600"/>
      </font>
      <fill>
        <patternFill patternType="solid">
          <fgColor indexed="16"/>
          <bgColor indexed="23"/>
        </patternFill>
      </fill>
    </dxf>
    <dxf>
      <font>
        <b/>
        <color rgb="FFFF2600"/>
      </font>
      <fill>
        <patternFill patternType="solid">
          <fgColor indexed="16"/>
          <bgColor indexed="23"/>
        </patternFill>
      </fill>
    </dxf>
    <dxf>
      <font>
        <b/>
        <color rgb="FFED220B"/>
      </font>
      <fill>
        <patternFill patternType="solid">
          <fgColor indexed="16"/>
          <bgColor indexed="23"/>
        </patternFill>
      </fill>
    </dxf>
    <dxf>
      <font>
        <b/>
        <color rgb="FFFF2600"/>
      </font>
      <fill>
        <patternFill patternType="solid">
          <fgColor indexed="16"/>
          <bgColor indexed="23"/>
        </patternFill>
      </fill>
    </dxf>
    <dxf>
      <font>
        <color rgb="FF000000"/>
      </font>
      <fill>
        <patternFill patternType="solid">
          <fgColor indexed="16"/>
          <bgColor indexed="17"/>
        </patternFill>
      </fill>
    </dxf>
    <dxf>
      <font>
        <color rgb="FF3A88FE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EAEAEA"/>
      <rgbColor rgb="FFFFFAC9"/>
      <rgbColor rgb="FF007F00"/>
      <rgbColor rgb="00000000"/>
      <rgbColor rgb="E5FF9781"/>
      <rgbColor rgb="FFD5D5D5"/>
      <rgbColor rgb="FF3A88FE"/>
      <rgbColor rgb="FF017000"/>
      <rgbColor rgb="FFFF0000"/>
      <rgbColor rgb="FFFFF056"/>
      <rgbColor rgb="FFFFE1DC"/>
      <rgbColor rgb="FFFF2600"/>
      <rgbColor rgb="FFED220B"/>
      <rgbColor rgb="FFD1ECE1"/>
      <rgbColor rgb="FF8AECC2"/>
      <rgbColor rgb="FFFEFFFE"/>
      <rgbColor rgb="FFB8B8B8"/>
      <rgbColor rgb="FF91919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456183</xdr:colOff>
      <xdr:row>1</xdr:row>
      <xdr:rowOff>50999</xdr:rowOff>
    </xdr:to>
    <xdr:sp macro="" textlink="">
      <xdr:nvSpPr>
        <xdr:cNvPr id="25" name="How do metrics handle mismatched data?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-171451" y="-383520"/>
          <a:ext cx="5713985" cy="153118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40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sz="40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How do metrics handle mismatched data?</a:t>
          </a:r>
        </a:p>
      </xdr:txBody>
    </xdr:sp>
    <xdr:clientData/>
  </xdr:twoCellAnchor>
  <xdr:twoCellAnchor>
    <xdr:from>
      <xdr:col>27</xdr:col>
      <xdr:colOff>85942</xdr:colOff>
      <xdr:row>5</xdr:row>
      <xdr:rowOff>254853</xdr:rowOff>
    </xdr:from>
    <xdr:to>
      <xdr:col>28</xdr:col>
      <xdr:colOff>433059</xdr:colOff>
      <xdr:row>6</xdr:row>
      <xdr:rowOff>258610</xdr:rowOff>
    </xdr:to>
    <xdr:sp macro="" textlink="">
      <xdr:nvSpPr>
        <xdr:cNvPr id="26" name="&lt;- Ref Point 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15795842" y="2274153"/>
          <a:ext cx="1020217" cy="28315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&lt;- Ref Point 1</a:t>
          </a:r>
        </a:p>
      </xdr:txBody>
    </xdr:sp>
    <xdr:clientData/>
  </xdr:twoCellAnchor>
  <xdr:twoCellAnchor>
    <xdr:from>
      <xdr:col>28</xdr:col>
      <xdr:colOff>28017</xdr:colOff>
      <xdr:row>115</xdr:row>
      <xdr:rowOff>23364</xdr:rowOff>
    </xdr:from>
    <xdr:to>
      <xdr:col>33</xdr:col>
      <xdr:colOff>411133</xdr:colOff>
      <xdr:row>122</xdr:row>
      <xdr:rowOff>75593</xdr:rowOff>
    </xdr:to>
    <xdr:sp macro="" textlink="">
      <xdr:nvSpPr>
        <xdr:cNvPr id="27" name="This is &quot;misalignment&quot;…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16411017" y="33538664"/>
          <a:ext cx="3456516" cy="1893729"/>
        </a:xfrm>
        <a:prstGeom prst="rect">
          <a:avLst/>
        </a:prstGeom>
        <a:solidFill>
          <a:srgbClr val="FFFFFF"/>
        </a:solidFill>
        <a:ln w="25400" cap="flat">
          <a:solidFill>
            <a:schemeClr val="accent1">
              <a:lumOff val="-13575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50800" tIns="50800" rIns="50800" bIns="50800" numCol="1" anchor="t">
          <a:noAutofit/>
        </a:bodyPr>
        <a:lstStyle/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This is "misalignment"</a:t>
          </a: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endParaRPr sz="1200" b="0" i="0" u="none" strike="noStrike" cap="none" spc="0" baseline="0">
            <a:solidFill>
              <a:srgbClr val="000000"/>
            </a:solidFill>
            <a:uFillTx/>
            <a:latin typeface="Helvetica Neue Medium"/>
            <a:ea typeface="Helvetica Neue Medium"/>
            <a:cs typeface="Helvetica Neue Medium"/>
            <a:sym typeface="Helvetica Neue Medium"/>
          </a:endParaRP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Drift reports where they begin and end.</a:t>
          </a: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endParaRPr sz="1200" b="0" i="0" u="none" strike="noStrike" cap="none" spc="0" baseline="0">
            <a:solidFill>
              <a:srgbClr val="000000"/>
            </a:solidFill>
            <a:uFillTx/>
            <a:latin typeface="Helvetica Neue Medium"/>
            <a:ea typeface="Helvetica Neue Medium"/>
            <a:cs typeface="Helvetica Neue Medium"/>
            <a:sym typeface="Helvetica Neue Medium"/>
          </a:endParaRP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Length doesn't see them.</a:t>
          </a: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endParaRPr sz="1200" b="0" i="0" u="none" strike="noStrike" cap="none" spc="0" baseline="0">
            <a:solidFill>
              <a:srgbClr val="000000"/>
            </a:solidFill>
            <a:uFillTx/>
            <a:latin typeface="Helvetica Neue Medium"/>
            <a:ea typeface="Helvetica Neue Medium"/>
            <a:cs typeface="Helvetica Neue Medium"/>
            <a:sym typeface="Helvetica Neue Medium"/>
          </a:endParaRP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Interpolation sees them.</a:t>
          </a:r>
        </a:p>
      </xdr:txBody>
    </xdr:sp>
    <xdr:clientData/>
  </xdr:twoCellAnchor>
  <xdr:twoCellAnchor>
    <xdr:from>
      <xdr:col>28</xdr:col>
      <xdr:colOff>30901</xdr:colOff>
      <xdr:row>76</xdr:row>
      <xdr:rowOff>213</xdr:rowOff>
    </xdr:from>
    <xdr:to>
      <xdr:col>33</xdr:col>
      <xdr:colOff>414017</xdr:colOff>
      <xdr:row>86</xdr:row>
      <xdr:rowOff>245490</xdr:rowOff>
    </xdr:to>
    <xdr:sp macro="" textlink="">
      <xdr:nvSpPr>
        <xdr:cNvPr id="28" name="This is &quot;reconfig?&quot;…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16413901" y="22339513"/>
          <a:ext cx="3456516" cy="3039277"/>
        </a:xfrm>
        <a:prstGeom prst="rect">
          <a:avLst/>
        </a:prstGeom>
        <a:solidFill>
          <a:srgbClr val="FFFFFF"/>
        </a:solidFill>
        <a:ln w="25400" cap="flat">
          <a:solidFill>
            <a:schemeClr val="accent1">
              <a:lumOff val="-13575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50800" tIns="50800" rIns="50800" bIns="50800" numCol="1" anchor="t">
          <a:noAutofit/>
        </a:bodyPr>
        <a:lstStyle/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This is "reconfig?"</a:t>
          </a: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endParaRPr sz="1200" b="0" i="0" u="none" strike="noStrike" cap="none" spc="0" baseline="0">
            <a:solidFill>
              <a:srgbClr val="000000"/>
            </a:solidFill>
            <a:uFillTx/>
            <a:latin typeface="Helvetica Neue Medium"/>
            <a:ea typeface="Helvetica Neue Medium"/>
            <a:cs typeface="Helvetica Neue Medium"/>
            <a:sym typeface="Helvetica Neue Medium"/>
          </a:endParaRP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Drift sees this.</a:t>
          </a: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endParaRPr sz="1200" b="0" i="0" u="none" strike="noStrike" cap="none" spc="0" baseline="0">
            <a:solidFill>
              <a:srgbClr val="000000"/>
            </a:solidFill>
            <a:uFillTx/>
            <a:latin typeface="Helvetica Neue Medium"/>
            <a:ea typeface="Helvetica Neue Medium"/>
            <a:cs typeface="Helvetica Neue Medium"/>
            <a:sym typeface="Helvetica Neue Medium"/>
          </a:endParaRP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Joint length sees this.</a:t>
          </a: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endParaRPr sz="1200" b="0" i="0" u="none" strike="noStrike" cap="none" spc="0" baseline="0">
            <a:solidFill>
              <a:srgbClr val="000000"/>
            </a:solidFill>
            <a:uFillTx/>
            <a:latin typeface="Helvetica Neue Medium"/>
            <a:ea typeface="Helvetica Neue Medium"/>
            <a:cs typeface="Helvetica Neue Medium"/>
            <a:sym typeface="Helvetica Neue Medium"/>
          </a:endParaRP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Interpolation sees this.</a:t>
          </a: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endParaRPr sz="1200" b="0" i="0" u="none" strike="noStrike" cap="none" spc="0" baseline="0">
            <a:solidFill>
              <a:srgbClr val="000000"/>
            </a:solidFill>
            <a:uFillTx/>
            <a:latin typeface="Helvetica Neue Medium"/>
            <a:ea typeface="Helvetica Neue Medium"/>
            <a:cs typeface="Helvetica Neue Medium"/>
            <a:sym typeface="Helvetica Neue Medium"/>
          </a:endParaRP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Interpolation sees that within 6-inches of the tool stopping it reported the same weld, twice</a:t>
          </a: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endParaRPr sz="1200" b="0" i="0" u="none" strike="noStrike" cap="none" spc="0" baseline="0">
            <a:solidFill>
              <a:srgbClr val="000000"/>
            </a:solidFill>
            <a:uFillTx/>
            <a:latin typeface="Helvetica Neue Medium"/>
            <a:ea typeface="Helvetica Neue Medium"/>
            <a:cs typeface="Helvetica Neue Medium"/>
            <a:sym typeface="Helvetica Neue Medium"/>
          </a:endParaRP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weld 6,773.73 and 6,774.15 are the exact same weld!!</a:t>
          </a:r>
        </a:p>
      </xdr:txBody>
    </xdr:sp>
    <xdr:clientData/>
  </xdr:twoCellAnchor>
  <xdr:twoCellAnchor>
    <xdr:from>
      <xdr:col>22</xdr:col>
      <xdr:colOff>222914</xdr:colOff>
      <xdr:row>65</xdr:row>
      <xdr:rowOff>21032</xdr:rowOff>
    </xdr:from>
    <xdr:to>
      <xdr:col>22</xdr:col>
      <xdr:colOff>299114</xdr:colOff>
      <xdr:row>69</xdr:row>
      <xdr:rowOff>9254</xdr:rowOff>
    </xdr:to>
    <xdr:pic>
      <xdr:nvPicPr>
        <xdr:cNvPr id="29" name="Line Line" descr="Line Line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3774483">
          <a:off x="11912803" y="20495163"/>
          <a:ext cx="1258223" cy="76201"/>
        </a:xfrm>
        <a:prstGeom prst="rect">
          <a:avLst/>
        </a:prstGeom>
        <a:effectLst/>
      </xdr:spPr>
    </xdr:pic>
    <xdr:clientData/>
  </xdr:twoCellAnchor>
  <xdr:twoCellAnchor>
    <xdr:from>
      <xdr:col>21</xdr:col>
      <xdr:colOff>389001</xdr:colOff>
      <xdr:row>66</xdr:row>
      <xdr:rowOff>127979</xdr:rowOff>
    </xdr:from>
    <xdr:to>
      <xdr:col>23</xdr:col>
      <xdr:colOff>133027</xdr:colOff>
      <xdr:row>66</xdr:row>
      <xdr:rowOff>204179</xdr:rowOff>
    </xdr:to>
    <xdr:pic>
      <xdr:nvPicPr>
        <xdr:cNvPr id="31" name="Line Line" descr="Line Line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2782249">
          <a:off x="11984101" y="20328599"/>
          <a:ext cx="1115627" cy="76201"/>
        </a:xfrm>
        <a:prstGeom prst="rect">
          <a:avLst/>
        </a:prstGeom>
        <a:effectLst/>
      </xdr:spPr>
    </xdr:pic>
    <xdr:clientData/>
  </xdr:twoCellAnchor>
  <xdr:twoCellAnchor>
    <xdr:from>
      <xdr:col>21</xdr:col>
      <xdr:colOff>525470</xdr:colOff>
      <xdr:row>65</xdr:row>
      <xdr:rowOff>115248</xdr:rowOff>
    </xdr:from>
    <xdr:to>
      <xdr:col>23</xdr:col>
      <xdr:colOff>48997</xdr:colOff>
      <xdr:row>65</xdr:row>
      <xdr:rowOff>191448</xdr:rowOff>
    </xdr:to>
    <xdr:pic>
      <xdr:nvPicPr>
        <xdr:cNvPr id="33" name="Line Line" descr="Line Line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12120570" y="19998368"/>
          <a:ext cx="895128" cy="76201"/>
        </a:xfrm>
        <a:prstGeom prst="rect">
          <a:avLst/>
        </a:prstGeom>
        <a:effectLst/>
      </xdr:spPr>
    </xdr:pic>
    <xdr:clientData/>
  </xdr:twoCellAnchor>
  <xdr:twoCellAnchor>
    <xdr:from>
      <xdr:col>22</xdr:col>
      <xdr:colOff>249133</xdr:colOff>
      <xdr:row>68</xdr:row>
      <xdr:rowOff>21942</xdr:rowOff>
    </xdr:from>
    <xdr:to>
      <xdr:col>22</xdr:col>
      <xdr:colOff>325333</xdr:colOff>
      <xdr:row>72</xdr:row>
      <xdr:rowOff>33270</xdr:rowOff>
    </xdr:to>
    <xdr:pic>
      <xdr:nvPicPr>
        <xdr:cNvPr id="35" name="Line Line" descr="Line Line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3500000">
          <a:off x="11950964" y="21436631"/>
          <a:ext cx="1234338" cy="76201"/>
        </a:xfrm>
        <a:prstGeom prst="rect">
          <a:avLst/>
        </a:prstGeom>
        <a:effectLst/>
      </xdr:spPr>
    </xdr:pic>
    <xdr:clientData/>
  </xdr:twoCellAnchor>
  <xdr:twoCellAnchor>
    <xdr:from>
      <xdr:col>27</xdr:col>
      <xdr:colOff>65843</xdr:colOff>
      <xdr:row>13</xdr:row>
      <xdr:rowOff>45803</xdr:rowOff>
    </xdr:from>
    <xdr:to>
      <xdr:col>30</xdr:col>
      <xdr:colOff>114509</xdr:colOff>
      <xdr:row>14</xdr:row>
      <xdr:rowOff>11460</xdr:rowOff>
    </xdr:to>
    <xdr:sp macro="" textlink="">
      <xdr:nvSpPr>
        <xdr:cNvPr id="37" name="&lt;- Rows removed for brevity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5775743" y="4325703"/>
          <a:ext cx="1928266" cy="28315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&lt;- Rows removed for brevity</a:t>
          </a:r>
        </a:p>
      </xdr:txBody>
    </xdr:sp>
    <xdr:clientData/>
  </xdr:twoCellAnchor>
  <xdr:twoCellAnchor>
    <xdr:from>
      <xdr:col>27</xdr:col>
      <xdr:colOff>352844</xdr:colOff>
      <xdr:row>32</xdr:row>
      <xdr:rowOff>208088</xdr:rowOff>
    </xdr:from>
    <xdr:to>
      <xdr:col>33</xdr:col>
      <xdr:colOff>62860</xdr:colOff>
      <xdr:row>44</xdr:row>
      <xdr:rowOff>152400</xdr:rowOff>
    </xdr:to>
    <xdr:sp macro="" textlink="">
      <xdr:nvSpPr>
        <xdr:cNvPr id="38" name="This is &quot;Δagm&quot;…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16062744" y="9898188"/>
          <a:ext cx="3456516" cy="3360612"/>
        </a:xfrm>
        <a:prstGeom prst="rect">
          <a:avLst/>
        </a:prstGeom>
        <a:solidFill>
          <a:srgbClr val="FFFFFF"/>
        </a:solidFill>
        <a:ln w="25400" cap="flat">
          <a:solidFill>
            <a:schemeClr val="accent1">
              <a:lumOff val="-13575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50800" tIns="50800" rIns="50800" bIns="50800" numCol="1" anchor="t">
          <a:noAutofit/>
        </a:bodyPr>
        <a:lstStyle/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2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This is "Δagm"</a:t>
          </a: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endParaRPr sz="1200" b="0" i="0" u="none" strike="noStrike" cap="none" spc="0" baseline="0">
            <a:solidFill>
              <a:srgbClr val="000000"/>
            </a:solidFill>
            <a:uFillTx/>
            <a:latin typeface="Helvetica Neue Medium"/>
            <a:ea typeface="Helvetica Neue Medium"/>
            <a:cs typeface="Helvetica Neue Medium"/>
            <a:sym typeface="Helvetica Neue Medium"/>
          </a:endParaRP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sz="12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Drift</a:t>
          </a:r>
          <a:r>
            <a: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 flags it.</a:t>
          </a: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endParaRPr sz="1200" b="0" i="0" u="none" strike="noStrike" cap="none" spc="0" baseline="0">
            <a:solidFill>
              <a:srgbClr val="000000"/>
            </a:solidFill>
            <a:uFillTx/>
            <a:latin typeface="Helvetica Neue Medium"/>
            <a:ea typeface="Helvetica Neue Medium"/>
            <a:cs typeface="Helvetica Neue Medium"/>
            <a:sym typeface="Helvetica Neue Medium"/>
          </a:endParaRP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sz="12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Length</a:t>
          </a:r>
          <a:r>
            <a: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 flags it.</a:t>
          </a: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endParaRPr sz="1200" b="0" i="0" u="none" strike="noStrike" cap="none" spc="0" baseline="0">
            <a:solidFill>
              <a:srgbClr val="000000"/>
            </a:solidFill>
            <a:uFillTx/>
            <a:latin typeface="Helvetica Neue Medium"/>
            <a:ea typeface="Helvetica Neue Medium"/>
            <a:cs typeface="Helvetica Neue Medium"/>
            <a:sym typeface="Helvetica Neue Medium"/>
          </a:endParaRP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The </a:t>
          </a:r>
          <a:r>
            <a:rPr sz="12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interpolation</a:t>
          </a:r>
          <a:r>
            <a: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 is wrong </a:t>
          </a:r>
        </a:p>
        <a:p>
          <a:pPr marL="152400" marR="0" indent="-15240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•"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Its matches don't agree w/ the formed one</a:t>
          </a:r>
        </a:p>
        <a:p>
          <a:pPr marL="152400" marR="0" indent="-15240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•"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Marks AGM as correct - but it is wrong</a:t>
          </a:r>
        </a:p>
        <a:p>
          <a:pPr marL="152400" marR="0" indent="-15240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•"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Incorrectly marks other welds as incorrect </a:t>
          </a: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endParaRPr sz="1200" b="0" i="0" u="none" strike="noStrike" cap="none" spc="0" baseline="0">
            <a:solidFill>
              <a:srgbClr val="000000"/>
            </a:solidFill>
            <a:uFillTx/>
            <a:latin typeface="Helvetica Neue Medium"/>
            <a:ea typeface="Helvetica Neue Medium"/>
            <a:cs typeface="Helvetica Neue Medium"/>
            <a:sym typeface="Helvetica Neue Medium"/>
          </a:endParaRP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Consider...</a:t>
          </a:r>
        </a:p>
        <a:p>
          <a:pPr marL="152400" marR="0" indent="-15240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•"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This example employs outside knowledge</a:t>
          </a:r>
        </a:p>
        <a:p>
          <a:pPr marL="152400" marR="0" indent="-15240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•"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Interp. has no intrinsic idea of "truth"</a:t>
          </a:r>
        </a:p>
        <a:p>
          <a:pPr marL="152400" marR="0" indent="-15240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•"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It would miss if forming from scratch</a:t>
          </a:r>
        </a:p>
        <a:p>
          <a:pPr marL="152400" marR="0" indent="-15240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•"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In practice, the EstErr column is unknown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59"/>
  <sheetViews>
    <sheetView showGridLines="0" tabSelected="1" zoomScaleNormal="100" workbookViewId="0">
      <pane ySplit="3" topLeftCell="A4" activePane="bottomLeft" state="frozen"/>
      <selection pane="bottomLeft" activeCell="Z122" sqref="Z122"/>
    </sheetView>
  </sheetViews>
  <sheetFormatPr baseColWidth="10" defaultColWidth="16.6640625" defaultRowHeight="20" customHeight="1" x14ac:dyDescent="0.15"/>
  <cols>
    <col min="1" max="1" width="12.33203125" style="1" customWidth="1"/>
    <col min="2" max="2" width="11.83203125" style="1" customWidth="1"/>
    <col min="3" max="3" width="7.6640625" style="1" customWidth="1"/>
    <col min="4" max="5" width="9" style="1" customWidth="1"/>
    <col min="6" max="6" width="7.6640625" style="1" customWidth="1"/>
    <col min="7" max="7" width="11.5" style="1" customWidth="1"/>
    <col min="8" max="8" width="12.1640625" style="1" customWidth="1"/>
    <col min="9" max="11" width="1.33203125" style="1" customWidth="1"/>
    <col min="12" max="18" width="9" style="1" customWidth="1"/>
    <col min="19" max="21" width="1.33203125" style="1" customWidth="1"/>
    <col min="22" max="27" width="9" style="1" customWidth="1"/>
    <col min="28" max="29" width="8.83203125" style="1" customWidth="1"/>
    <col min="30" max="30" width="7" style="1" customWidth="1"/>
    <col min="31" max="31" width="8.6640625" style="1" customWidth="1"/>
    <col min="32" max="32" width="7" style="1" customWidth="1"/>
    <col min="33" max="34" width="8.83203125" style="1" customWidth="1"/>
    <col min="35" max="41" width="9" style="1" customWidth="1"/>
    <col min="42" max="47" width="8.83203125" style="1" customWidth="1"/>
    <col min="48" max="48" width="16.6640625" style="1" customWidth="1"/>
    <col min="49" max="16384" width="16.6640625" style="1"/>
  </cols>
  <sheetData>
    <row r="1" spans="1:27" ht="73" customHeight="1" x14ac:dyDescent="0.15"/>
    <row r="2" spans="1:27" ht="22.75" customHeight="1" x14ac:dyDescent="0.15">
      <c r="A2" s="310" t="s">
        <v>66</v>
      </c>
      <c r="B2" s="311"/>
      <c r="C2" s="311"/>
      <c r="D2" s="311"/>
      <c r="E2" s="311"/>
      <c r="F2" s="311"/>
      <c r="G2" s="311"/>
      <c r="H2" s="311"/>
      <c r="I2" s="306"/>
      <c r="J2" s="307"/>
      <c r="K2" s="306"/>
      <c r="L2" s="310" t="s">
        <v>67</v>
      </c>
      <c r="M2" s="311"/>
      <c r="N2" s="311"/>
      <c r="O2" s="311"/>
      <c r="P2" s="311"/>
      <c r="Q2" s="311"/>
      <c r="R2" s="311"/>
      <c r="S2" s="306"/>
      <c r="T2" s="307"/>
      <c r="U2" s="306"/>
      <c r="V2" s="310" t="s">
        <v>68</v>
      </c>
      <c r="W2" s="311"/>
      <c r="X2" s="311"/>
      <c r="Y2" s="311"/>
      <c r="Z2" s="311"/>
      <c r="AA2" s="311"/>
    </row>
    <row r="3" spans="1:27" ht="20.25" customHeight="1" x14ac:dyDescent="0.15">
      <c r="A3" s="6" t="s">
        <v>13</v>
      </c>
      <c r="B3" s="24" t="s">
        <v>1</v>
      </c>
      <c r="C3" s="5" t="s">
        <v>2</v>
      </c>
      <c r="D3" s="6" t="s">
        <v>3</v>
      </c>
      <c r="E3" s="6" t="s">
        <v>4</v>
      </c>
      <c r="F3" s="5" t="s">
        <v>14</v>
      </c>
      <c r="G3" s="24" t="s">
        <v>15</v>
      </c>
      <c r="H3" s="6" t="s">
        <v>16</v>
      </c>
      <c r="I3" s="25"/>
      <c r="J3" s="26"/>
      <c r="K3" s="25"/>
      <c r="L3" s="6" t="s">
        <v>17</v>
      </c>
      <c r="M3" s="6" t="s">
        <v>18</v>
      </c>
      <c r="N3" s="6" t="s">
        <v>19</v>
      </c>
      <c r="O3" s="6" t="s">
        <v>20</v>
      </c>
      <c r="P3" s="6" t="s">
        <v>21</v>
      </c>
      <c r="Q3" s="6" t="s">
        <v>22</v>
      </c>
      <c r="R3" s="6" t="s">
        <v>23</v>
      </c>
      <c r="S3" s="25"/>
      <c r="T3" s="26"/>
      <c r="U3" s="25"/>
      <c r="V3" s="6" t="s">
        <v>17</v>
      </c>
      <c r="W3" s="6" t="s">
        <v>18</v>
      </c>
      <c r="X3" s="6" t="s">
        <v>24</v>
      </c>
      <c r="Y3" s="6" t="s">
        <v>25</v>
      </c>
      <c r="Z3" s="6" t="s">
        <v>22</v>
      </c>
      <c r="AA3" s="6" t="s">
        <v>23</v>
      </c>
    </row>
    <row r="4" spans="1:27" ht="22.5" customHeight="1" x14ac:dyDescent="0.15">
      <c r="A4" s="27" t="s">
        <v>26</v>
      </c>
      <c r="B4" s="28">
        <v>123.31</v>
      </c>
      <c r="C4" s="29" t="s">
        <v>27</v>
      </c>
      <c r="D4" s="30">
        <f>B4-G4</f>
        <v>-62.16</v>
      </c>
      <c r="E4" s="31"/>
      <c r="F4" s="29" t="s">
        <v>27</v>
      </c>
      <c r="G4" s="28">
        <v>185.47</v>
      </c>
      <c r="H4" s="32" t="s">
        <v>26</v>
      </c>
      <c r="I4" s="33" t="s">
        <v>28</v>
      </c>
      <c r="J4" s="34"/>
      <c r="K4" s="33" t="s">
        <v>28</v>
      </c>
      <c r="L4" s="9">
        <f t="shared" ref="L4:M6" si="0">B4</f>
        <v>123.31</v>
      </c>
      <c r="M4" s="8" t="str">
        <f t="shared" si="0"/>
        <v>fitting</v>
      </c>
      <c r="N4" s="10"/>
      <c r="O4" s="10"/>
      <c r="P4" s="10"/>
      <c r="Q4" s="8" t="str">
        <f t="shared" ref="Q4:R8" si="1">F4</f>
        <v>fitting</v>
      </c>
      <c r="R4" s="9">
        <f t="shared" si="1"/>
        <v>185.47</v>
      </c>
      <c r="S4" s="33" t="s">
        <v>28</v>
      </c>
      <c r="T4" s="34"/>
      <c r="U4" s="33" t="s">
        <v>28</v>
      </c>
      <c r="V4" s="9">
        <f>$B4</f>
        <v>123.31</v>
      </c>
      <c r="W4" s="8" t="str">
        <f>$C4</f>
        <v>fitting</v>
      </c>
      <c r="X4" s="10"/>
      <c r="Y4" s="10"/>
      <c r="Z4" s="8" t="str">
        <f>$F4</f>
        <v>fitting</v>
      </c>
      <c r="AA4" s="9">
        <f>$G4</f>
        <v>185.47</v>
      </c>
    </row>
    <row r="5" spans="1:27" ht="22.25" customHeight="1" x14ac:dyDescent="0.15">
      <c r="A5" s="35"/>
      <c r="B5" s="36">
        <v>144.22999999999999</v>
      </c>
      <c r="C5" s="37" t="s">
        <v>29</v>
      </c>
      <c r="D5" s="3">
        <f>B5-G5</f>
        <v>-62.050000000000011</v>
      </c>
      <c r="E5" s="38">
        <f>D5-D4</f>
        <v>0.10999999999998522</v>
      </c>
      <c r="F5" s="37" t="s">
        <v>29</v>
      </c>
      <c r="G5" s="36">
        <v>206.28</v>
      </c>
      <c r="H5" s="35"/>
      <c r="I5" s="39" t="s">
        <v>28</v>
      </c>
      <c r="J5" s="40"/>
      <c r="K5" s="39" t="s">
        <v>28</v>
      </c>
      <c r="L5" s="12">
        <f t="shared" si="0"/>
        <v>144.22999999999999</v>
      </c>
      <c r="M5" s="11" t="str">
        <f t="shared" si="0"/>
        <v>weld</v>
      </c>
      <c r="N5" s="3">
        <f>L5-L4</f>
        <v>20.919999999999987</v>
      </c>
      <c r="O5" s="38">
        <f>N5-P5</f>
        <v>0.10999999999998522</v>
      </c>
      <c r="P5" s="3">
        <f>R5-R4</f>
        <v>20.810000000000002</v>
      </c>
      <c r="Q5" s="11" t="str">
        <f t="shared" si="1"/>
        <v>weld</v>
      </c>
      <c r="R5" s="12">
        <f t="shared" si="1"/>
        <v>206.28</v>
      </c>
      <c r="S5" s="39" t="s">
        <v>28</v>
      </c>
      <c r="T5" s="40"/>
      <c r="U5" s="39" t="s">
        <v>28</v>
      </c>
      <c r="V5" s="12">
        <f>$B5</f>
        <v>144.22999999999999</v>
      </c>
      <c r="W5" s="11" t="str">
        <f>$C5</f>
        <v>weld</v>
      </c>
      <c r="X5" s="17"/>
      <c r="Y5" s="17"/>
      <c r="Z5" s="11" t="str">
        <f>$F5</f>
        <v>weld</v>
      </c>
      <c r="AA5" s="12">
        <f>$G5</f>
        <v>206.28</v>
      </c>
    </row>
    <row r="6" spans="1:27" ht="22.25" customHeight="1" x14ac:dyDescent="0.15">
      <c r="A6" s="35"/>
      <c r="B6" s="41">
        <v>189.38</v>
      </c>
      <c r="C6" s="42" t="s">
        <v>29</v>
      </c>
      <c r="D6" s="3">
        <f>B6-G6</f>
        <v>-61.950000000000017</v>
      </c>
      <c r="E6" s="38">
        <f>D6-D5</f>
        <v>9.9999999999994316E-2</v>
      </c>
      <c r="F6" s="42" t="s">
        <v>29</v>
      </c>
      <c r="G6" s="41">
        <v>251.33</v>
      </c>
      <c r="H6" s="35"/>
      <c r="I6" s="39" t="s">
        <v>28</v>
      </c>
      <c r="J6" s="40"/>
      <c r="K6" s="39" t="s">
        <v>28</v>
      </c>
      <c r="L6" s="12">
        <f t="shared" si="0"/>
        <v>189.38</v>
      </c>
      <c r="M6" s="11" t="str">
        <f t="shared" si="0"/>
        <v>weld</v>
      </c>
      <c r="N6" s="3">
        <f>L6-L5</f>
        <v>45.150000000000006</v>
      </c>
      <c r="O6" s="38">
        <f>N6-P6</f>
        <v>9.9999999999994316E-2</v>
      </c>
      <c r="P6" s="3">
        <f>R6-R5</f>
        <v>45.050000000000011</v>
      </c>
      <c r="Q6" s="11" t="str">
        <f t="shared" si="1"/>
        <v>weld</v>
      </c>
      <c r="R6" s="12">
        <f t="shared" si="1"/>
        <v>251.33</v>
      </c>
      <c r="S6" s="39" t="s">
        <v>28</v>
      </c>
      <c r="T6" s="40"/>
      <c r="U6" s="39" t="s">
        <v>28</v>
      </c>
      <c r="V6" s="12">
        <f>$B6</f>
        <v>189.38</v>
      </c>
      <c r="W6" s="11" t="str">
        <f>$C6</f>
        <v>weld</v>
      </c>
      <c r="X6" s="17"/>
      <c r="Y6" s="17"/>
      <c r="Z6" s="11" t="str">
        <f>$F6</f>
        <v>weld</v>
      </c>
      <c r="AA6" s="12">
        <f>$G6</f>
        <v>251.33</v>
      </c>
    </row>
    <row r="7" spans="1:27" ht="22.25" customHeight="1" x14ac:dyDescent="0.15">
      <c r="A7" s="35"/>
      <c r="B7" s="41"/>
      <c r="C7" s="43"/>
      <c r="D7" s="17"/>
      <c r="E7" s="17"/>
      <c r="F7" s="42" t="s">
        <v>30</v>
      </c>
      <c r="G7" s="41">
        <v>282</v>
      </c>
      <c r="H7" s="44" t="s">
        <v>31</v>
      </c>
      <c r="I7" s="39" t="s">
        <v>28</v>
      </c>
      <c r="J7" s="40"/>
      <c r="K7" s="39" t="s">
        <v>28</v>
      </c>
      <c r="L7" s="17"/>
      <c r="M7" s="17"/>
      <c r="N7" s="17"/>
      <c r="O7" s="17"/>
      <c r="P7" s="17"/>
      <c r="Q7" s="11" t="str">
        <f t="shared" si="1"/>
        <v>agm</v>
      </c>
      <c r="R7" s="12">
        <f t="shared" si="1"/>
        <v>282</v>
      </c>
      <c r="S7" s="39" t="s">
        <v>28</v>
      </c>
      <c r="T7" s="40"/>
      <c r="U7" s="39" t="s">
        <v>28</v>
      </c>
      <c r="V7" s="17"/>
      <c r="W7" s="17"/>
      <c r="X7" s="17"/>
      <c r="Y7" s="17"/>
      <c r="Z7" s="45" t="str">
        <f>$F7</f>
        <v>agm</v>
      </c>
      <c r="AA7" s="46">
        <f>$G7</f>
        <v>282</v>
      </c>
    </row>
    <row r="8" spans="1:27" ht="22.25" customHeight="1" x14ac:dyDescent="0.15">
      <c r="A8" s="44" t="s">
        <v>32</v>
      </c>
      <c r="B8" s="41">
        <v>224.41</v>
      </c>
      <c r="C8" s="42" t="s">
        <v>33</v>
      </c>
      <c r="D8" s="3">
        <f>B8-G8</f>
        <v>-62.52000000000001</v>
      </c>
      <c r="E8" s="38">
        <f>D8-D6</f>
        <v>-0.56999999999999318</v>
      </c>
      <c r="F8" s="42" t="s">
        <v>33</v>
      </c>
      <c r="G8" s="41">
        <v>286.93</v>
      </c>
      <c r="H8" s="44" t="s">
        <v>34</v>
      </c>
      <c r="I8" s="39" t="s">
        <v>28</v>
      </c>
      <c r="J8" s="40"/>
      <c r="K8" s="39" t="s">
        <v>28</v>
      </c>
      <c r="L8" s="12">
        <f t="shared" ref="L8:M13" si="2">B8</f>
        <v>224.41</v>
      </c>
      <c r="M8" s="11" t="str">
        <f t="shared" si="2"/>
        <v>casing</v>
      </c>
      <c r="N8" s="3">
        <f>L8-L6</f>
        <v>35.03</v>
      </c>
      <c r="O8" s="38">
        <f>N8-P8</f>
        <v>-0.56999999999999318</v>
      </c>
      <c r="P8" s="3">
        <f>R8-R6</f>
        <v>35.599999999999994</v>
      </c>
      <c r="Q8" s="11" t="str">
        <f t="shared" si="1"/>
        <v>casing</v>
      </c>
      <c r="R8" s="12">
        <f t="shared" si="1"/>
        <v>286.93</v>
      </c>
      <c r="S8" s="39" t="s">
        <v>28</v>
      </c>
      <c r="T8" s="40"/>
      <c r="U8" s="39" t="s">
        <v>28</v>
      </c>
      <c r="V8" s="12">
        <f t="shared" ref="V8:V13" si="3">$B8</f>
        <v>224.41</v>
      </c>
      <c r="W8" s="11" t="str">
        <f t="shared" ref="W8:W13" si="4">$C8</f>
        <v>casing</v>
      </c>
      <c r="X8" s="17"/>
      <c r="Y8" s="17"/>
      <c r="Z8" s="11" t="str">
        <f>$F8</f>
        <v>casing</v>
      </c>
      <c r="AA8" s="12">
        <f>$G8</f>
        <v>286.93</v>
      </c>
    </row>
    <row r="9" spans="1:27" ht="23.75" customHeight="1" x14ac:dyDescent="0.15">
      <c r="A9" s="47" t="s">
        <v>35</v>
      </c>
      <c r="B9" s="48">
        <v>228.91</v>
      </c>
      <c r="C9" s="49" t="s">
        <v>30</v>
      </c>
      <c r="D9" s="13"/>
      <c r="E9" s="13"/>
      <c r="F9" s="50"/>
      <c r="G9" s="48"/>
      <c r="H9" s="51"/>
      <c r="I9" s="52" t="s">
        <v>28</v>
      </c>
      <c r="J9" s="53"/>
      <c r="K9" s="52" t="s">
        <v>28</v>
      </c>
      <c r="L9" s="54">
        <f t="shared" si="2"/>
        <v>228.91</v>
      </c>
      <c r="M9" s="55" t="str">
        <f t="shared" si="2"/>
        <v>agm</v>
      </c>
      <c r="N9" s="13"/>
      <c r="O9" s="13"/>
      <c r="P9" s="13"/>
      <c r="Q9" s="13"/>
      <c r="R9" s="13"/>
      <c r="S9" s="52" t="s">
        <v>28</v>
      </c>
      <c r="T9" s="53"/>
      <c r="U9" s="52" t="s">
        <v>28</v>
      </c>
      <c r="V9" s="56">
        <f t="shared" si="3"/>
        <v>228.91</v>
      </c>
      <c r="W9" s="57" t="str">
        <f t="shared" si="4"/>
        <v>agm</v>
      </c>
      <c r="X9" s="13"/>
      <c r="Y9" s="13"/>
      <c r="Z9" s="13"/>
      <c r="AA9" s="13"/>
    </row>
    <row r="10" spans="1:27" ht="23.75" customHeight="1" x14ac:dyDescent="0.15">
      <c r="A10" s="58"/>
      <c r="B10" s="59">
        <v>234.45</v>
      </c>
      <c r="C10" s="60" t="s">
        <v>29</v>
      </c>
      <c r="D10" s="61">
        <f>B10-G10</f>
        <v>-62.050000000000011</v>
      </c>
      <c r="E10" s="62">
        <f>D10-D8</f>
        <v>0.46999999999999886</v>
      </c>
      <c r="F10" s="60" t="s">
        <v>29</v>
      </c>
      <c r="G10" s="59">
        <v>296.5</v>
      </c>
      <c r="H10" s="58"/>
      <c r="I10" s="63" t="s">
        <v>28</v>
      </c>
      <c r="J10" s="64"/>
      <c r="K10" s="63" t="s">
        <v>28</v>
      </c>
      <c r="L10" s="65">
        <f t="shared" si="2"/>
        <v>234.45</v>
      </c>
      <c r="M10" s="66" t="str">
        <f t="shared" si="2"/>
        <v>weld</v>
      </c>
      <c r="N10" s="61">
        <f>L10-L6</f>
        <v>45.069999999999993</v>
      </c>
      <c r="O10" s="62">
        <f>N10-P10</f>
        <v>-9.9999999999994316E-2</v>
      </c>
      <c r="P10" s="61">
        <f>R10-R6</f>
        <v>45.169999999999987</v>
      </c>
      <c r="Q10" s="66" t="str">
        <f t="shared" ref="Q10:R13" si="5">F10</f>
        <v>weld</v>
      </c>
      <c r="R10" s="65">
        <f t="shared" si="5"/>
        <v>296.5</v>
      </c>
      <c r="S10" s="63" t="s">
        <v>28</v>
      </c>
      <c r="T10" s="64"/>
      <c r="U10" s="63" t="s">
        <v>28</v>
      </c>
      <c r="V10" s="67">
        <f t="shared" si="3"/>
        <v>234.45</v>
      </c>
      <c r="W10" s="68" t="str">
        <f t="shared" si="4"/>
        <v>weld</v>
      </c>
      <c r="X10" s="69">
        <f>$V$9+(AA10-$AA$7)*($V$31-$V$9)/($AA$31-$AA$7)</f>
        <v>243.33538220653321</v>
      </c>
      <c r="Y10" s="70">
        <f>ABS(X10-V10)</f>
        <v>8.8853822065332224</v>
      </c>
      <c r="Z10" s="68" t="str">
        <f>$F10</f>
        <v>weld</v>
      </c>
      <c r="AA10" s="67">
        <f>$G10</f>
        <v>296.5</v>
      </c>
    </row>
    <row r="11" spans="1:27" ht="22.25" customHeight="1" x14ac:dyDescent="0.15">
      <c r="A11" s="35"/>
      <c r="B11" s="41">
        <v>279.52999999999997</v>
      </c>
      <c r="C11" s="42" t="s">
        <v>29</v>
      </c>
      <c r="D11" s="3">
        <f>B11-G11</f>
        <v>-61.970000000000027</v>
      </c>
      <c r="E11" s="38">
        <f>D11-D10</f>
        <v>7.9999999999984084E-2</v>
      </c>
      <c r="F11" s="42" t="s">
        <v>29</v>
      </c>
      <c r="G11" s="41">
        <v>341.5</v>
      </c>
      <c r="H11" s="35"/>
      <c r="I11" s="39" t="s">
        <v>28</v>
      </c>
      <c r="J11" s="40"/>
      <c r="K11" s="39" t="s">
        <v>28</v>
      </c>
      <c r="L11" s="12">
        <f t="shared" si="2"/>
        <v>279.52999999999997</v>
      </c>
      <c r="M11" s="11" t="str">
        <f t="shared" si="2"/>
        <v>weld</v>
      </c>
      <c r="N11" s="3">
        <f>L11-L10</f>
        <v>45.079999999999984</v>
      </c>
      <c r="O11" s="38">
        <f>N11-P11</f>
        <v>7.9999999999984084E-2</v>
      </c>
      <c r="P11" s="3">
        <f>R11-R10</f>
        <v>45</v>
      </c>
      <c r="Q11" s="11" t="str">
        <f t="shared" si="5"/>
        <v>weld</v>
      </c>
      <c r="R11" s="12">
        <f t="shared" si="5"/>
        <v>341.5</v>
      </c>
      <c r="S11" s="39" t="s">
        <v>28</v>
      </c>
      <c r="T11" s="40"/>
      <c r="U11" s="39" t="s">
        <v>28</v>
      </c>
      <c r="V11" s="12">
        <f t="shared" si="3"/>
        <v>279.52999999999997</v>
      </c>
      <c r="W11" s="11" t="str">
        <f t="shared" si="4"/>
        <v>weld</v>
      </c>
      <c r="X11" s="3">
        <f>$V$9+(AA11-$AA$7)*($V$31-$V$9)/($AA$31-$AA$7)</f>
        <v>288.10380974405007</v>
      </c>
      <c r="Y11" s="71">
        <f>ABS(X11-V11)</f>
        <v>8.5738097440500951</v>
      </c>
      <c r="Z11" s="11" t="str">
        <f>$F11</f>
        <v>weld</v>
      </c>
      <c r="AA11" s="12">
        <f>$G11</f>
        <v>341.5</v>
      </c>
    </row>
    <row r="12" spans="1:27" ht="22.25" customHeight="1" x14ac:dyDescent="0.15">
      <c r="A12" s="44" t="s">
        <v>36</v>
      </c>
      <c r="B12" s="41">
        <v>304.77999999999997</v>
      </c>
      <c r="C12" s="42" t="s">
        <v>33</v>
      </c>
      <c r="D12" s="3">
        <f>B12-G12</f>
        <v>-61.140000000000043</v>
      </c>
      <c r="E12" s="38">
        <f>D12-D11</f>
        <v>0.82999999999998408</v>
      </c>
      <c r="F12" s="42" t="s">
        <v>33</v>
      </c>
      <c r="G12" s="41">
        <v>365.92</v>
      </c>
      <c r="H12" s="44" t="s">
        <v>37</v>
      </c>
      <c r="I12" s="39" t="s">
        <v>28</v>
      </c>
      <c r="J12" s="40"/>
      <c r="K12" s="39" t="s">
        <v>28</v>
      </c>
      <c r="L12" s="12">
        <f t="shared" si="2"/>
        <v>304.77999999999997</v>
      </c>
      <c r="M12" s="11" t="str">
        <f t="shared" si="2"/>
        <v>casing</v>
      </c>
      <c r="N12" s="3">
        <f>L12-L8</f>
        <v>80.369999999999976</v>
      </c>
      <c r="O12" s="38">
        <f>N12-P12</f>
        <v>1.379999999999967</v>
      </c>
      <c r="P12" s="3">
        <f>R12-R8</f>
        <v>78.990000000000009</v>
      </c>
      <c r="Q12" s="11" t="str">
        <f t="shared" si="5"/>
        <v>casing</v>
      </c>
      <c r="R12" s="12">
        <f t="shared" si="5"/>
        <v>365.92</v>
      </c>
      <c r="S12" s="39" t="s">
        <v>28</v>
      </c>
      <c r="T12" s="40"/>
      <c r="U12" s="39" t="s">
        <v>28</v>
      </c>
      <c r="V12" s="12">
        <f t="shared" si="3"/>
        <v>304.77999999999997</v>
      </c>
      <c r="W12" s="11" t="str">
        <f t="shared" si="4"/>
        <v>casing</v>
      </c>
      <c r="X12" s="3">
        <f>$V$9+(AA12-$AA$7)*($V$31-$V$9)/($AA$31-$AA$7)</f>
        <v>312.39814308774254</v>
      </c>
      <c r="Y12" s="71">
        <f>ABS(X12-V12)</f>
        <v>7.6181430877425669</v>
      </c>
      <c r="Z12" s="11" t="str">
        <f>$F12</f>
        <v>casing</v>
      </c>
      <c r="AA12" s="12">
        <f>$G12</f>
        <v>365.92</v>
      </c>
    </row>
    <row r="13" spans="1:27" ht="22.25" customHeight="1" x14ac:dyDescent="0.15">
      <c r="A13" s="35"/>
      <c r="B13" s="41">
        <v>324.62</v>
      </c>
      <c r="C13" s="42" t="s">
        <v>29</v>
      </c>
      <c r="D13" s="3">
        <f>B13-G13</f>
        <v>-61.909999999999968</v>
      </c>
      <c r="E13" s="38">
        <f>D13-D12</f>
        <v>-0.76999999999992497</v>
      </c>
      <c r="F13" s="42" t="s">
        <v>29</v>
      </c>
      <c r="G13" s="41">
        <v>386.53</v>
      </c>
      <c r="H13" s="35"/>
      <c r="I13" s="39" t="s">
        <v>28</v>
      </c>
      <c r="J13" s="40"/>
      <c r="K13" s="39" t="s">
        <v>28</v>
      </c>
      <c r="L13" s="12">
        <f t="shared" si="2"/>
        <v>324.62</v>
      </c>
      <c r="M13" s="11" t="str">
        <f t="shared" si="2"/>
        <v>weld</v>
      </c>
      <c r="N13" s="3">
        <f>L13-L11</f>
        <v>45.090000000000032</v>
      </c>
      <c r="O13" s="38">
        <f>N13-P13</f>
        <v>6.0000000000059117E-2</v>
      </c>
      <c r="P13" s="3">
        <f>R13-R11</f>
        <v>45.029999999999973</v>
      </c>
      <c r="Q13" s="11" t="str">
        <f t="shared" si="5"/>
        <v>weld</v>
      </c>
      <c r="R13" s="12">
        <f t="shared" si="5"/>
        <v>386.53</v>
      </c>
      <c r="S13" s="39" t="s">
        <v>28</v>
      </c>
      <c r="T13" s="40"/>
      <c r="U13" s="39" t="s">
        <v>28</v>
      </c>
      <c r="V13" s="12">
        <f t="shared" si="3"/>
        <v>324.62</v>
      </c>
      <c r="W13" s="11" t="str">
        <f t="shared" si="4"/>
        <v>weld</v>
      </c>
      <c r="X13" s="3">
        <f>$V$9+(AA13-$AA$7)*($V$31-$V$9)/($AA$31-$AA$7)</f>
        <v>332.90208289992518</v>
      </c>
      <c r="Y13" s="71">
        <f>ABS(X13-V13)</f>
        <v>8.2820828999251717</v>
      </c>
      <c r="Z13" s="11" t="str">
        <f>$F13</f>
        <v>weld</v>
      </c>
      <c r="AA13" s="12">
        <f>$G13</f>
        <v>386.53</v>
      </c>
    </row>
    <row r="14" spans="1:27" ht="25.75" customHeight="1" x14ac:dyDescent="0.15">
      <c r="A14" s="72" t="s">
        <v>38</v>
      </c>
      <c r="B14" s="73" t="s">
        <v>38</v>
      </c>
      <c r="C14" s="73" t="s">
        <v>38</v>
      </c>
      <c r="D14" s="74" t="s">
        <v>38</v>
      </c>
      <c r="E14" s="74" t="s">
        <v>38</v>
      </c>
      <c r="F14" s="73" t="s">
        <v>38</v>
      </c>
      <c r="G14" s="73" t="s">
        <v>38</v>
      </c>
      <c r="H14" s="72" t="s">
        <v>38</v>
      </c>
      <c r="I14" s="4"/>
      <c r="J14" s="40"/>
      <c r="K14" s="4"/>
      <c r="L14" s="74" t="s">
        <v>38</v>
      </c>
      <c r="M14" s="74" t="s">
        <v>38</v>
      </c>
      <c r="N14" s="74" t="s">
        <v>38</v>
      </c>
      <c r="O14" s="74" t="s">
        <v>38</v>
      </c>
      <c r="P14" s="74" t="s">
        <v>38</v>
      </c>
      <c r="Q14" s="74" t="s">
        <v>38</v>
      </c>
      <c r="R14" s="74" t="s">
        <v>38</v>
      </c>
      <c r="S14" s="4"/>
      <c r="T14" s="40"/>
      <c r="U14" s="4"/>
      <c r="V14" s="74" t="s">
        <v>38</v>
      </c>
      <c r="W14" s="74" t="s">
        <v>38</v>
      </c>
      <c r="X14" s="74" t="s">
        <v>38</v>
      </c>
      <c r="Y14" s="74" t="s">
        <v>38</v>
      </c>
      <c r="Z14" s="74" t="s">
        <v>38</v>
      </c>
      <c r="AA14" s="74" t="s">
        <v>38</v>
      </c>
    </row>
    <row r="15" spans="1:27" ht="22.25" customHeight="1" x14ac:dyDescent="0.15">
      <c r="A15" s="35"/>
      <c r="B15" s="41">
        <v>5141.97</v>
      </c>
      <c r="C15" s="42" t="s">
        <v>29</v>
      </c>
      <c r="D15" s="3">
        <f t="shared" ref="D15:D28" si="6">B15-G15</f>
        <v>-57.889999999999418</v>
      </c>
      <c r="E15" s="17"/>
      <c r="F15" s="42" t="s">
        <v>29</v>
      </c>
      <c r="G15" s="41">
        <v>5199.8599999999997</v>
      </c>
      <c r="H15" s="35"/>
      <c r="I15" s="39" t="s">
        <v>28</v>
      </c>
      <c r="J15" s="40"/>
      <c r="K15" s="39" t="s">
        <v>28</v>
      </c>
      <c r="L15" s="12">
        <f t="shared" ref="L15:L28" si="7">B15</f>
        <v>5141.97</v>
      </c>
      <c r="M15" s="11" t="str">
        <f t="shared" ref="M15:M28" si="8">C15</f>
        <v>weld</v>
      </c>
      <c r="N15" s="17"/>
      <c r="O15" s="17"/>
      <c r="P15" s="17"/>
      <c r="Q15" s="11" t="str">
        <f t="shared" ref="Q15:Q31" si="9">F15</f>
        <v>weld</v>
      </c>
      <c r="R15" s="12">
        <f t="shared" ref="R15:R31" si="10">G15</f>
        <v>5199.8599999999997</v>
      </c>
      <c r="S15" s="39" t="s">
        <v>28</v>
      </c>
      <c r="T15" s="40"/>
      <c r="U15" s="39" t="s">
        <v>28</v>
      </c>
      <c r="V15" s="12">
        <f t="shared" ref="V15:V28" si="11">$B15</f>
        <v>5141.97</v>
      </c>
      <c r="W15" s="11" t="str">
        <f t="shared" ref="W15:W28" si="12">$C15</f>
        <v>weld</v>
      </c>
      <c r="X15" s="3">
        <f t="shared" ref="X15:X28" si="13">$V$9+(AA15-$AA$7)*($V$31-$V$9)/($AA$31-$AA$7)</f>
        <v>5121.4624233256127</v>
      </c>
      <c r="Y15" s="71">
        <f t="shared" ref="Y15:Y28" si="14">X15-V15</f>
        <v>-20.507576674387565</v>
      </c>
      <c r="Z15" s="11" t="str">
        <f t="shared" ref="Z15:Z31" si="15">$F15</f>
        <v>weld</v>
      </c>
      <c r="AA15" s="12">
        <f t="shared" ref="AA15:AA31" si="16">$G15</f>
        <v>5199.8599999999997</v>
      </c>
    </row>
    <row r="16" spans="1:27" ht="22.25" customHeight="1" x14ac:dyDescent="0.15">
      <c r="A16" s="75" t="s">
        <v>39</v>
      </c>
      <c r="B16" s="41">
        <v>5177.37</v>
      </c>
      <c r="C16" s="42" t="s">
        <v>40</v>
      </c>
      <c r="D16" s="3">
        <f t="shared" si="6"/>
        <v>-58.480000000000473</v>
      </c>
      <c r="E16" s="38">
        <f t="shared" ref="E16:E28" si="17">D16-D15</f>
        <v>-0.59000000000105501</v>
      </c>
      <c r="F16" s="42" t="s">
        <v>40</v>
      </c>
      <c r="G16" s="41">
        <v>5235.8500000000004</v>
      </c>
      <c r="H16" s="75" t="s">
        <v>39</v>
      </c>
      <c r="I16" s="39" t="s">
        <v>28</v>
      </c>
      <c r="J16" s="40"/>
      <c r="K16" s="39" t="s">
        <v>28</v>
      </c>
      <c r="L16" s="12">
        <f t="shared" si="7"/>
        <v>5177.37</v>
      </c>
      <c r="M16" s="11" t="str">
        <f t="shared" si="8"/>
        <v>bend</v>
      </c>
      <c r="N16" s="3">
        <f>L16-L15</f>
        <v>35.399999999999636</v>
      </c>
      <c r="O16" s="38">
        <f t="shared" ref="O16:O28" si="18">N16-P16</f>
        <v>-0.59000000000105501</v>
      </c>
      <c r="P16" s="3">
        <f>R16-R15</f>
        <v>35.990000000000691</v>
      </c>
      <c r="Q16" s="11" t="str">
        <f t="shared" si="9"/>
        <v>bend</v>
      </c>
      <c r="R16" s="12">
        <f t="shared" si="10"/>
        <v>5235.8500000000004</v>
      </c>
      <c r="S16" s="39" t="s">
        <v>28</v>
      </c>
      <c r="T16" s="40"/>
      <c r="U16" s="39" t="s">
        <v>28</v>
      </c>
      <c r="V16" s="12">
        <f t="shared" si="11"/>
        <v>5177.37</v>
      </c>
      <c r="W16" s="11" t="str">
        <f t="shared" si="12"/>
        <v>bend</v>
      </c>
      <c r="X16" s="3">
        <f t="shared" si="13"/>
        <v>5157.2672168161744</v>
      </c>
      <c r="Y16" s="71">
        <f t="shared" si="14"/>
        <v>-20.102783183825522</v>
      </c>
      <c r="Z16" s="11" t="str">
        <f t="shared" si="15"/>
        <v>bend</v>
      </c>
      <c r="AA16" s="12">
        <f t="shared" si="16"/>
        <v>5235.8500000000004</v>
      </c>
    </row>
    <row r="17" spans="1:35" ht="22.25" customHeight="1" x14ac:dyDescent="0.15">
      <c r="A17" s="35"/>
      <c r="B17" s="41">
        <v>5187.24</v>
      </c>
      <c r="C17" s="42" t="s">
        <v>29</v>
      </c>
      <c r="D17" s="3">
        <f t="shared" si="6"/>
        <v>-57.770000000000437</v>
      </c>
      <c r="E17" s="38">
        <f t="shared" si="17"/>
        <v>0.71000000000003638</v>
      </c>
      <c r="F17" s="42" t="s">
        <v>29</v>
      </c>
      <c r="G17" s="41">
        <v>5245.01</v>
      </c>
      <c r="H17" s="35"/>
      <c r="I17" s="39" t="s">
        <v>28</v>
      </c>
      <c r="J17" s="40"/>
      <c r="K17" s="39" t="s">
        <v>28</v>
      </c>
      <c r="L17" s="12">
        <f t="shared" si="7"/>
        <v>5187.24</v>
      </c>
      <c r="M17" s="11" t="str">
        <f t="shared" si="8"/>
        <v>weld</v>
      </c>
      <c r="N17" s="3">
        <f>L17-L15</f>
        <v>45.269999999999527</v>
      </c>
      <c r="O17" s="38">
        <f t="shared" si="18"/>
        <v>0.11999999999898137</v>
      </c>
      <c r="P17" s="3">
        <f>R17-R15</f>
        <v>45.150000000000546</v>
      </c>
      <c r="Q17" s="11" t="str">
        <f t="shared" si="9"/>
        <v>weld</v>
      </c>
      <c r="R17" s="12">
        <f t="shared" si="10"/>
        <v>5245.01</v>
      </c>
      <c r="S17" s="39" t="s">
        <v>28</v>
      </c>
      <c r="T17" s="40"/>
      <c r="U17" s="39" t="s">
        <v>28</v>
      </c>
      <c r="V17" s="12">
        <f t="shared" si="11"/>
        <v>5187.24</v>
      </c>
      <c r="W17" s="11" t="str">
        <f t="shared" si="12"/>
        <v>weld</v>
      </c>
      <c r="X17" s="3">
        <f t="shared" si="13"/>
        <v>5166.3800789549214</v>
      </c>
      <c r="Y17" s="71">
        <f t="shared" si="14"/>
        <v>-20.859921045078408</v>
      </c>
      <c r="Z17" s="11" t="str">
        <f t="shared" si="15"/>
        <v>weld</v>
      </c>
      <c r="AA17" s="12">
        <f t="shared" si="16"/>
        <v>5245.01</v>
      </c>
    </row>
    <row r="18" spans="1:35" ht="22.25" customHeight="1" x14ac:dyDescent="0.15">
      <c r="A18" s="35"/>
      <c r="B18" s="41">
        <v>5232.59</v>
      </c>
      <c r="C18" s="42" t="s">
        <v>29</v>
      </c>
      <c r="D18" s="3">
        <f t="shared" si="6"/>
        <v>-57.609999999999673</v>
      </c>
      <c r="E18" s="38">
        <f t="shared" si="17"/>
        <v>0.16000000000076398</v>
      </c>
      <c r="F18" s="42" t="s">
        <v>29</v>
      </c>
      <c r="G18" s="41">
        <v>5290.2</v>
      </c>
      <c r="H18" s="35"/>
      <c r="I18" s="39" t="s">
        <v>28</v>
      </c>
      <c r="J18" s="40"/>
      <c r="K18" s="39" t="s">
        <v>28</v>
      </c>
      <c r="L18" s="12">
        <f t="shared" si="7"/>
        <v>5232.59</v>
      </c>
      <c r="M18" s="11" t="str">
        <f t="shared" si="8"/>
        <v>weld</v>
      </c>
      <c r="N18" s="3">
        <f t="shared" ref="N18:N27" si="19">L18-L17</f>
        <v>45.350000000000364</v>
      </c>
      <c r="O18" s="38">
        <f t="shared" si="18"/>
        <v>0.16000000000076398</v>
      </c>
      <c r="P18" s="3">
        <f t="shared" ref="P18:P27" si="20">R18-R17</f>
        <v>45.1899999999996</v>
      </c>
      <c r="Q18" s="11" t="str">
        <f t="shared" si="9"/>
        <v>weld</v>
      </c>
      <c r="R18" s="12">
        <f t="shared" si="10"/>
        <v>5290.2</v>
      </c>
      <c r="S18" s="39" t="s">
        <v>28</v>
      </c>
      <c r="T18" s="40"/>
      <c r="U18" s="39" t="s">
        <v>28</v>
      </c>
      <c r="V18" s="12">
        <f t="shared" si="11"/>
        <v>5232.59</v>
      </c>
      <c r="W18" s="11" t="str">
        <f t="shared" si="12"/>
        <v>weld</v>
      </c>
      <c r="X18" s="3">
        <f t="shared" si="13"/>
        <v>5211.3375287420413</v>
      </c>
      <c r="Y18" s="71">
        <f t="shared" si="14"/>
        <v>-21.252471257958859</v>
      </c>
      <c r="Z18" s="11" t="str">
        <f t="shared" si="15"/>
        <v>weld</v>
      </c>
      <c r="AA18" s="12">
        <f t="shared" si="16"/>
        <v>5290.2</v>
      </c>
    </row>
    <row r="19" spans="1:35" ht="22.25" customHeight="1" x14ac:dyDescent="0.15">
      <c r="A19" s="35"/>
      <c r="B19" s="41">
        <v>5277.84</v>
      </c>
      <c r="C19" s="42" t="s">
        <v>29</v>
      </c>
      <c r="D19" s="3">
        <f t="shared" si="6"/>
        <v>-57.550000000000182</v>
      </c>
      <c r="E19" s="38">
        <f t="shared" si="17"/>
        <v>5.9999999999490683E-2</v>
      </c>
      <c r="F19" s="42" t="s">
        <v>29</v>
      </c>
      <c r="G19" s="41">
        <v>5335.39</v>
      </c>
      <c r="H19" s="35"/>
      <c r="I19" s="39" t="s">
        <v>28</v>
      </c>
      <c r="J19" s="40"/>
      <c r="K19" s="39" t="s">
        <v>28</v>
      </c>
      <c r="L19" s="12">
        <f t="shared" si="7"/>
        <v>5277.84</v>
      </c>
      <c r="M19" s="11" t="str">
        <f t="shared" si="8"/>
        <v>weld</v>
      </c>
      <c r="N19" s="3">
        <f t="shared" si="19"/>
        <v>45.25</v>
      </c>
      <c r="O19" s="38">
        <f t="shared" si="18"/>
        <v>5.9999999999490683E-2</v>
      </c>
      <c r="P19" s="3">
        <f t="shared" si="20"/>
        <v>45.190000000000509</v>
      </c>
      <c r="Q19" s="11" t="str">
        <f t="shared" si="9"/>
        <v>weld</v>
      </c>
      <c r="R19" s="12">
        <f t="shared" si="10"/>
        <v>5335.39</v>
      </c>
      <c r="S19" s="39" t="s">
        <v>28</v>
      </c>
      <c r="T19" s="40"/>
      <c r="U19" s="39" t="s">
        <v>28</v>
      </c>
      <c r="V19" s="12">
        <f t="shared" si="11"/>
        <v>5277.84</v>
      </c>
      <c r="W19" s="11" t="str">
        <f t="shared" si="12"/>
        <v>weld</v>
      </c>
      <c r="X19" s="3">
        <f t="shared" si="13"/>
        <v>5256.2949785291612</v>
      </c>
      <c r="Y19" s="71">
        <f t="shared" si="14"/>
        <v>-21.545021470838947</v>
      </c>
      <c r="Z19" s="11" t="str">
        <f t="shared" si="15"/>
        <v>weld</v>
      </c>
      <c r="AA19" s="12">
        <f t="shared" si="16"/>
        <v>5335.39</v>
      </c>
    </row>
    <row r="20" spans="1:35" ht="22.25" customHeight="1" x14ac:dyDescent="0.15">
      <c r="A20" s="35"/>
      <c r="B20" s="41">
        <v>5322.99</v>
      </c>
      <c r="C20" s="42" t="s">
        <v>29</v>
      </c>
      <c r="D20" s="3">
        <f t="shared" si="6"/>
        <v>-57.530000000000655</v>
      </c>
      <c r="E20" s="38">
        <f t="shared" si="17"/>
        <v>1.9999999999527063E-2</v>
      </c>
      <c r="F20" s="42" t="s">
        <v>29</v>
      </c>
      <c r="G20" s="41">
        <v>5380.52</v>
      </c>
      <c r="H20" s="35"/>
      <c r="I20" s="39" t="s">
        <v>28</v>
      </c>
      <c r="J20" s="40"/>
      <c r="K20" s="39" t="s">
        <v>28</v>
      </c>
      <c r="L20" s="12">
        <f t="shared" si="7"/>
        <v>5322.99</v>
      </c>
      <c r="M20" s="11" t="str">
        <f t="shared" si="8"/>
        <v>weld</v>
      </c>
      <c r="N20" s="3">
        <f t="shared" si="19"/>
        <v>45.149999999999636</v>
      </c>
      <c r="O20" s="38">
        <f t="shared" si="18"/>
        <v>1.9999999999527063E-2</v>
      </c>
      <c r="P20" s="3">
        <f t="shared" si="20"/>
        <v>45.130000000000109</v>
      </c>
      <c r="Q20" s="11" t="str">
        <f t="shared" si="9"/>
        <v>weld</v>
      </c>
      <c r="R20" s="12">
        <f t="shared" si="10"/>
        <v>5380.52</v>
      </c>
      <c r="S20" s="39" t="s">
        <v>28</v>
      </c>
      <c r="T20" s="40"/>
      <c r="U20" s="39" t="s">
        <v>28</v>
      </c>
      <c r="V20" s="12">
        <f t="shared" si="11"/>
        <v>5322.99</v>
      </c>
      <c r="W20" s="11" t="str">
        <f t="shared" si="12"/>
        <v>weld</v>
      </c>
      <c r="X20" s="3">
        <f t="shared" si="13"/>
        <v>5301.1927370795647</v>
      </c>
      <c r="Y20" s="71">
        <f t="shared" si="14"/>
        <v>-21.79726292043506</v>
      </c>
      <c r="Z20" s="11" t="str">
        <f t="shared" si="15"/>
        <v>weld</v>
      </c>
      <c r="AA20" s="12">
        <f t="shared" si="16"/>
        <v>5380.52</v>
      </c>
    </row>
    <row r="21" spans="1:35" ht="22.25" customHeight="1" x14ac:dyDescent="0.15">
      <c r="A21" s="35"/>
      <c r="B21" s="41">
        <v>5368.3</v>
      </c>
      <c r="C21" s="42" t="s">
        <v>29</v>
      </c>
      <c r="D21" s="3">
        <f t="shared" si="6"/>
        <v>-57.399999999999636</v>
      </c>
      <c r="E21" s="38">
        <f t="shared" si="17"/>
        <v>0.13000000000101863</v>
      </c>
      <c r="F21" s="42" t="s">
        <v>29</v>
      </c>
      <c r="G21" s="41">
        <v>5425.7</v>
      </c>
      <c r="H21" s="35"/>
      <c r="I21" s="39" t="s">
        <v>28</v>
      </c>
      <c r="J21" s="40"/>
      <c r="K21" s="39" t="s">
        <v>28</v>
      </c>
      <c r="L21" s="12">
        <f t="shared" si="7"/>
        <v>5368.3</v>
      </c>
      <c r="M21" s="11" t="str">
        <f t="shared" si="8"/>
        <v>weld</v>
      </c>
      <c r="N21" s="3">
        <f t="shared" si="19"/>
        <v>45.3100000000004</v>
      </c>
      <c r="O21" s="38">
        <f t="shared" si="18"/>
        <v>0.13000000000101863</v>
      </c>
      <c r="P21" s="3">
        <f t="shared" si="20"/>
        <v>45.179999999999382</v>
      </c>
      <c r="Q21" s="11" t="str">
        <f t="shared" si="9"/>
        <v>weld</v>
      </c>
      <c r="R21" s="12">
        <f t="shared" si="10"/>
        <v>5425.7</v>
      </c>
      <c r="S21" s="39" t="s">
        <v>28</v>
      </c>
      <c r="T21" s="40"/>
      <c r="U21" s="39" t="s">
        <v>28</v>
      </c>
      <c r="V21" s="12">
        <f t="shared" si="11"/>
        <v>5368.3</v>
      </c>
      <c r="W21" s="11" t="str">
        <f t="shared" si="12"/>
        <v>weld</v>
      </c>
      <c r="X21" s="3">
        <f t="shared" si="13"/>
        <v>5346.1402383272307</v>
      </c>
      <c r="Y21" s="71">
        <f t="shared" si="14"/>
        <v>-22.159761672769491</v>
      </c>
      <c r="Z21" s="11" t="str">
        <f t="shared" si="15"/>
        <v>weld</v>
      </c>
      <c r="AA21" s="12">
        <f t="shared" si="16"/>
        <v>5425.7</v>
      </c>
    </row>
    <row r="22" spans="1:35" ht="22.25" customHeight="1" x14ac:dyDescent="0.15">
      <c r="A22" s="35"/>
      <c r="B22" s="41">
        <v>5413.55</v>
      </c>
      <c r="C22" s="42" t="s">
        <v>29</v>
      </c>
      <c r="D22" s="3">
        <f t="shared" si="6"/>
        <v>-57.349999999999454</v>
      </c>
      <c r="E22" s="38">
        <f t="shared" si="17"/>
        <v>5.0000000000181899E-2</v>
      </c>
      <c r="F22" s="42" t="s">
        <v>29</v>
      </c>
      <c r="G22" s="41">
        <v>5470.9</v>
      </c>
      <c r="H22" s="35"/>
      <c r="I22" s="39" t="s">
        <v>28</v>
      </c>
      <c r="J22" s="40"/>
      <c r="K22" s="39" t="s">
        <v>28</v>
      </c>
      <c r="L22" s="12">
        <f t="shared" si="7"/>
        <v>5413.55</v>
      </c>
      <c r="M22" s="11" t="str">
        <f t="shared" si="8"/>
        <v>weld</v>
      </c>
      <c r="N22" s="3">
        <f t="shared" si="19"/>
        <v>45.25</v>
      </c>
      <c r="O22" s="38">
        <f t="shared" si="18"/>
        <v>5.0000000000181899E-2</v>
      </c>
      <c r="P22" s="3">
        <f t="shared" si="20"/>
        <v>45.199999999999818</v>
      </c>
      <c r="Q22" s="11" t="str">
        <f t="shared" si="9"/>
        <v>weld</v>
      </c>
      <c r="R22" s="12">
        <f t="shared" si="10"/>
        <v>5470.9</v>
      </c>
      <c r="S22" s="39" t="s">
        <v>28</v>
      </c>
      <c r="T22" s="40"/>
      <c r="U22" s="39" t="s">
        <v>28</v>
      </c>
      <c r="V22" s="12">
        <f t="shared" si="11"/>
        <v>5413.55</v>
      </c>
      <c r="W22" s="11" t="str">
        <f t="shared" si="12"/>
        <v>weld</v>
      </c>
      <c r="X22" s="3">
        <f t="shared" si="13"/>
        <v>5391.1076366538027</v>
      </c>
      <c r="Y22" s="71">
        <f t="shared" si="14"/>
        <v>-22.442363346197453</v>
      </c>
      <c r="Z22" s="11" t="str">
        <f t="shared" si="15"/>
        <v>weld</v>
      </c>
      <c r="AA22" s="12">
        <f t="shared" si="16"/>
        <v>5470.9</v>
      </c>
    </row>
    <row r="23" spans="1:35" ht="22.25" customHeight="1" x14ac:dyDescent="0.15">
      <c r="A23" s="35"/>
      <c r="B23" s="41">
        <v>5458.75</v>
      </c>
      <c r="C23" s="42" t="s">
        <v>29</v>
      </c>
      <c r="D23" s="3">
        <f t="shared" si="6"/>
        <v>-57.359999999999673</v>
      </c>
      <c r="E23" s="38">
        <f t="shared" si="17"/>
        <v>-1.0000000000218279E-2</v>
      </c>
      <c r="F23" s="42" t="s">
        <v>29</v>
      </c>
      <c r="G23" s="41">
        <v>5516.11</v>
      </c>
      <c r="H23" s="35"/>
      <c r="I23" s="39" t="s">
        <v>28</v>
      </c>
      <c r="J23" s="40"/>
      <c r="K23" s="39" t="s">
        <v>28</v>
      </c>
      <c r="L23" s="12">
        <f t="shared" si="7"/>
        <v>5458.75</v>
      </c>
      <c r="M23" s="11" t="str">
        <f t="shared" si="8"/>
        <v>weld</v>
      </c>
      <c r="N23" s="3">
        <f t="shared" si="19"/>
        <v>45.199999999999818</v>
      </c>
      <c r="O23" s="38">
        <f t="shared" si="18"/>
        <v>-1.0000000000218279E-2</v>
      </c>
      <c r="P23" s="3">
        <f t="shared" si="20"/>
        <v>45.210000000000036</v>
      </c>
      <c r="Q23" s="11" t="str">
        <f t="shared" si="9"/>
        <v>weld</v>
      </c>
      <c r="R23" s="12">
        <f t="shared" si="10"/>
        <v>5516.11</v>
      </c>
      <c r="S23" s="39" t="s">
        <v>28</v>
      </c>
      <c r="T23" s="40"/>
      <c r="U23" s="39" t="s">
        <v>28</v>
      </c>
      <c r="V23" s="12">
        <f t="shared" si="11"/>
        <v>5458.75</v>
      </c>
      <c r="W23" s="11" t="str">
        <f t="shared" si="12"/>
        <v>weld</v>
      </c>
      <c r="X23" s="3">
        <f t="shared" si="13"/>
        <v>5436.0849835198278</v>
      </c>
      <c r="Y23" s="71">
        <f t="shared" si="14"/>
        <v>-22.665016480172198</v>
      </c>
      <c r="Z23" s="11" t="str">
        <f t="shared" si="15"/>
        <v>weld</v>
      </c>
      <c r="AA23" s="12">
        <f t="shared" si="16"/>
        <v>5516.11</v>
      </c>
    </row>
    <row r="24" spans="1:35" ht="22.25" customHeight="1" x14ac:dyDescent="0.15">
      <c r="A24" s="35"/>
      <c r="B24" s="41">
        <v>5503.99</v>
      </c>
      <c r="C24" s="42" t="s">
        <v>29</v>
      </c>
      <c r="D24" s="3">
        <f t="shared" si="6"/>
        <v>-57.3100000000004</v>
      </c>
      <c r="E24" s="38">
        <f t="shared" si="17"/>
        <v>4.9999999999272404E-2</v>
      </c>
      <c r="F24" s="42" t="s">
        <v>29</v>
      </c>
      <c r="G24" s="41">
        <v>5561.3</v>
      </c>
      <c r="H24" s="35"/>
      <c r="I24" s="39" t="s">
        <v>28</v>
      </c>
      <c r="J24" s="40"/>
      <c r="K24" s="39" t="s">
        <v>28</v>
      </c>
      <c r="L24" s="12">
        <f t="shared" si="7"/>
        <v>5503.99</v>
      </c>
      <c r="M24" s="11" t="str">
        <f t="shared" si="8"/>
        <v>weld</v>
      </c>
      <c r="N24" s="3">
        <f t="shared" si="19"/>
        <v>45.239999999999782</v>
      </c>
      <c r="O24" s="38">
        <f t="shared" si="18"/>
        <v>4.9999999999272404E-2</v>
      </c>
      <c r="P24" s="3">
        <f t="shared" si="20"/>
        <v>45.190000000000509</v>
      </c>
      <c r="Q24" s="11" t="str">
        <f t="shared" si="9"/>
        <v>weld</v>
      </c>
      <c r="R24" s="12">
        <f t="shared" si="10"/>
        <v>5561.3</v>
      </c>
      <c r="S24" s="39" t="s">
        <v>28</v>
      </c>
      <c r="T24" s="40"/>
      <c r="U24" s="39" t="s">
        <v>28</v>
      </c>
      <c r="V24" s="12">
        <f t="shared" si="11"/>
        <v>5503.99</v>
      </c>
      <c r="W24" s="11" t="str">
        <f t="shared" si="12"/>
        <v>weld</v>
      </c>
      <c r="X24" s="3">
        <f t="shared" si="13"/>
        <v>5481.0424333069486</v>
      </c>
      <c r="Y24" s="71">
        <f t="shared" si="14"/>
        <v>-22.947566693051158</v>
      </c>
      <c r="Z24" s="11" t="str">
        <f t="shared" si="15"/>
        <v>weld</v>
      </c>
      <c r="AA24" s="12">
        <f t="shared" si="16"/>
        <v>5561.3</v>
      </c>
    </row>
    <row r="25" spans="1:35" ht="22.25" customHeight="1" x14ac:dyDescent="0.15">
      <c r="A25" s="35"/>
      <c r="B25" s="41">
        <v>5549.4</v>
      </c>
      <c r="C25" s="42" t="s">
        <v>29</v>
      </c>
      <c r="D25" s="3">
        <f t="shared" si="6"/>
        <v>-57.1200000000008</v>
      </c>
      <c r="E25" s="38">
        <f t="shared" si="17"/>
        <v>0.18999999999959982</v>
      </c>
      <c r="F25" s="42" t="s">
        <v>29</v>
      </c>
      <c r="G25" s="41">
        <v>5606.52</v>
      </c>
      <c r="H25" s="35"/>
      <c r="I25" s="39" t="s">
        <v>28</v>
      </c>
      <c r="J25" s="40"/>
      <c r="K25" s="39" t="s">
        <v>28</v>
      </c>
      <c r="L25" s="12">
        <f t="shared" si="7"/>
        <v>5549.4</v>
      </c>
      <c r="M25" s="11" t="str">
        <f t="shared" si="8"/>
        <v>weld</v>
      </c>
      <c r="N25" s="3">
        <f t="shared" si="19"/>
        <v>45.409999999999854</v>
      </c>
      <c r="O25" s="38">
        <f t="shared" si="18"/>
        <v>0.18999999999959982</v>
      </c>
      <c r="P25" s="3">
        <f t="shared" si="20"/>
        <v>45.220000000000255</v>
      </c>
      <c r="Q25" s="11" t="str">
        <f t="shared" si="9"/>
        <v>weld</v>
      </c>
      <c r="R25" s="12">
        <f t="shared" si="10"/>
        <v>5606.52</v>
      </c>
      <c r="S25" s="39" t="s">
        <v>28</v>
      </c>
      <c r="T25" s="40"/>
      <c r="U25" s="39" t="s">
        <v>28</v>
      </c>
      <c r="V25" s="76">
        <f t="shared" si="11"/>
        <v>5549.4</v>
      </c>
      <c r="W25" s="11" t="str">
        <f t="shared" si="12"/>
        <v>weld</v>
      </c>
      <c r="X25" s="3">
        <f t="shared" si="13"/>
        <v>5526.0297287124267</v>
      </c>
      <c r="Y25" s="71">
        <f t="shared" si="14"/>
        <v>-23.370271287572905</v>
      </c>
      <c r="Z25" s="11" t="str">
        <f t="shared" si="15"/>
        <v>weld</v>
      </c>
      <c r="AA25" s="12">
        <f t="shared" si="16"/>
        <v>5606.52</v>
      </c>
      <c r="AC25" s="309" t="s">
        <v>61</v>
      </c>
      <c r="AD25" s="309"/>
      <c r="AE25" s="309"/>
      <c r="AF25" s="309"/>
      <c r="AG25" s="309"/>
      <c r="AH25" s="309"/>
      <c r="AI25" s="309"/>
    </row>
    <row r="26" spans="1:35" ht="23.75" customHeight="1" thickBot="1" x14ac:dyDescent="0.2">
      <c r="A26" s="51"/>
      <c r="B26" s="48">
        <v>5594.59</v>
      </c>
      <c r="C26" s="49" t="s">
        <v>29</v>
      </c>
      <c r="D26" s="77">
        <f t="shared" si="6"/>
        <v>-57.050000000000182</v>
      </c>
      <c r="E26" s="78">
        <f t="shared" si="17"/>
        <v>7.0000000000618456E-2</v>
      </c>
      <c r="F26" s="49" t="s">
        <v>29</v>
      </c>
      <c r="G26" s="48">
        <v>5651.64</v>
      </c>
      <c r="H26" s="51"/>
      <c r="I26" s="52" t="s">
        <v>28</v>
      </c>
      <c r="J26" s="53"/>
      <c r="K26" s="52" t="s">
        <v>28</v>
      </c>
      <c r="L26" s="79">
        <f t="shared" si="7"/>
        <v>5594.59</v>
      </c>
      <c r="M26" s="55" t="str">
        <f t="shared" si="8"/>
        <v>weld</v>
      </c>
      <c r="N26" s="77">
        <f t="shared" si="19"/>
        <v>45.190000000000509</v>
      </c>
      <c r="O26" s="78">
        <f t="shared" si="18"/>
        <v>7.0000000000618456E-2</v>
      </c>
      <c r="P26" s="77">
        <f t="shared" si="20"/>
        <v>45.119999999999891</v>
      </c>
      <c r="Q26" s="55" t="str">
        <f t="shared" si="9"/>
        <v>weld</v>
      </c>
      <c r="R26" s="79">
        <f t="shared" si="10"/>
        <v>5651.64</v>
      </c>
      <c r="S26" s="52" t="s">
        <v>28</v>
      </c>
      <c r="T26" s="53"/>
      <c r="U26" s="80" t="s">
        <v>28</v>
      </c>
      <c r="V26" s="81">
        <f t="shared" si="11"/>
        <v>5594.59</v>
      </c>
      <c r="W26" s="82" t="str">
        <f t="shared" si="12"/>
        <v>weld</v>
      </c>
      <c r="X26" s="83">
        <f t="shared" si="13"/>
        <v>5570.9175387233772</v>
      </c>
      <c r="Y26" s="84">
        <f t="shared" si="14"/>
        <v>-23.672461276622926</v>
      </c>
      <c r="Z26" s="55" t="str">
        <f t="shared" si="15"/>
        <v>weld</v>
      </c>
      <c r="AA26" s="79">
        <f t="shared" si="16"/>
        <v>5651.64</v>
      </c>
      <c r="AC26" s="6" t="s">
        <v>17</v>
      </c>
      <c r="AD26" s="6" t="s">
        <v>18</v>
      </c>
      <c r="AE26" s="6" t="s">
        <v>19</v>
      </c>
      <c r="AF26" s="6" t="s">
        <v>20</v>
      </c>
      <c r="AG26" s="6" t="s">
        <v>21</v>
      </c>
      <c r="AH26" s="6" t="s">
        <v>22</v>
      </c>
      <c r="AI26" s="6" t="s">
        <v>23</v>
      </c>
    </row>
    <row r="27" spans="1:35" ht="23.75" customHeight="1" thickTop="1" thickBot="1" x14ac:dyDescent="0.2">
      <c r="A27" s="85" t="s">
        <v>41</v>
      </c>
      <c r="B27" s="59">
        <v>5625.34</v>
      </c>
      <c r="C27" s="60" t="s">
        <v>40</v>
      </c>
      <c r="D27" s="61">
        <f t="shared" si="6"/>
        <v>-56.269999999999527</v>
      </c>
      <c r="E27" s="62">
        <f t="shared" si="17"/>
        <v>0.78000000000065484</v>
      </c>
      <c r="F27" s="60" t="s">
        <v>40</v>
      </c>
      <c r="G27" s="59">
        <v>5681.61</v>
      </c>
      <c r="H27" s="85" t="s">
        <v>41</v>
      </c>
      <c r="I27" s="63" t="s">
        <v>28</v>
      </c>
      <c r="J27" s="64"/>
      <c r="K27" s="63" t="s">
        <v>28</v>
      </c>
      <c r="L27" s="86">
        <f t="shared" si="7"/>
        <v>5625.34</v>
      </c>
      <c r="M27" s="68" t="str">
        <f t="shared" si="8"/>
        <v>bend</v>
      </c>
      <c r="N27" s="61">
        <f t="shared" si="19"/>
        <v>30.75</v>
      </c>
      <c r="O27" s="62">
        <f t="shared" si="18"/>
        <v>0.78000000000065484</v>
      </c>
      <c r="P27" s="61">
        <f t="shared" si="20"/>
        <v>29.969999999999345</v>
      </c>
      <c r="Q27" s="68" t="str">
        <f t="shared" si="9"/>
        <v>bend</v>
      </c>
      <c r="R27" s="86">
        <f t="shared" si="10"/>
        <v>5681.61</v>
      </c>
      <c r="S27" s="63" t="s">
        <v>28</v>
      </c>
      <c r="T27" s="64"/>
      <c r="U27" s="63" t="s">
        <v>28</v>
      </c>
      <c r="V27" s="86">
        <f t="shared" si="11"/>
        <v>5625.34</v>
      </c>
      <c r="W27" s="68" t="str">
        <f t="shared" si="12"/>
        <v>bend</v>
      </c>
      <c r="X27" s="87">
        <f t="shared" si="13"/>
        <v>5600.733311463362</v>
      </c>
      <c r="Y27" s="70">
        <f t="shared" si="14"/>
        <v>-24.606688536638103</v>
      </c>
      <c r="Z27" s="68" t="str">
        <f t="shared" si="15"/>
        <v>bend</v>
      </c>
      <c r="AA27" s="86">
        <f t="shared" si="16"/>
        <v>5681.61</v>
      </c>
      <c r="AC27" s="263">
        <v>5639.82</v>
      </c>
      <c r="AD27" s="264" t="s">
        <v>5</v>
      </c>
      <c r="AE27" s="265">
        <v>45.23</v>
      </c>
      <c r="AF27" s="266">
        <v>0.33</v>
      </c>
      <c r="AG27" s="265">
        <v>44.9</v>
      </c>
      <c r="AH27" s="264" t="s">
        <v>5</v>
      </c>
      <c r="AI27" s="263">
        <v>5696.54</v>
      </c>
    </row>
    <row r="28" spans="1:35" ht="22.25" customHeight="1" thickTop="1" x14ac:dyDescent="0.15">
      <c r="A28" s="35"/>
      <c r="B28" s="41">
        <v>5639.82</v>
      </c>
      <c r="C28" s="42" t="s">
        <v>29</v>
      </c>
      <c r="D28" s="3">
        <f t="shared" si="6"/>
        <v>-56.720000000000255</v>
      </c>
      <c r="E28" s="38">
        <f t="shared" si="17"/>
        <v>-0.4500000000007276</v>
      </c>
      <c r="F28" s="42" t="s">
        <v>29</v>
      </c>
      <c r="G28" s="41">
        <v>5696.54</v>
      </c>
      <c r="H28" s="35"/>
      <c r="I28" s="39" t="s">
        <v>28</v>
      </c>
      <c r="J28" s="40"/>
      <c r="K28" s="39" t="s">
        <v>28</v>
      </c>
      <c r="L28" s="12">
        <f t="shared" si="7"/>
        <v>5639.82</v>
      </c>
      <c r="M28" s="11" t="str">
        <f t="shared" si="8"/>
        <v>weld</v>
      </c>
      <c r="N28" s="3">
        <f>L28-L26</f>
        <v>45.229999999999563</v>
      </c>
      <c r="O28" s="38">
        <f t="shared" si="18"/>
        <v>0.32999999999992724</v>
      </c>
      <c r="P28" s="3">
        <f>R28-R26</f>
        <v>44.899999999999636</v>
      </c>
      <c r="Q28" s="11" t="str">
        <f t="shared" si="9"/>
        <v>weld</v>
      </c>
      <c r="R28" s="12">
        <f t="shared" si="10"/>
        <v>5696.54</v>
      </c>
      <c r="S28" s="39" t="s">
        <v>28</v>
      </c>
      <c r="T28" s="40"/>
      <c r="U28" s="39" t="s">
        <v>28</v>
      </c>
      <c r="V28" s="12">
        <f t="shared" si="11"/>
        <v>5639.82</v>
      </c>
      <c r="W28" s="88" t="str">
        <f t="shared" si="12"/>
        <v>weld</v>
      </c>
      <c r="X28" s="89">
        <f t="shared" si="13"/>
        <v>5615.5864808663655</v>
      </c>
      <c r="Y28" s="90">
        <f t="shared" si="14"/>
        <v>-24.233519133634218</v>
      </c>
      <c r="Z28" s="88" t="str">
        <f t="shared" si="15"/>
        <v>weld</v>
      </c>
      <c r="AA28" s="91">
        <f t="shared" si="16"/>
        <v>5696.54</v>
      </c>
      <c r="AC28" s="267">
        <v>5670.97</v>
      </c>
      <c r="AD28" s="268" t="s">
        <v>7</v>
      </c>
      <c r="AE28" s="61">
        <v>31.15</v>
      </c>
      <c r="AF28" s="14"/>
      <c r="AG28" s="14"/>
      <c r="AH28" s="14"/>
      <c r="AI28" s="14"/>
    </row>
    <row r="29" spans="1:35" ht="22.25" customHeight="1" x14ac:dyDescent="0.15">
      <c r="A29" s="35"/>
      <c r="B29" s="41"/>
      <c r="C29" s="43"/>
      <c r="D29" s="17"/>
      <c r="E29" s="17"/>
      <c r="F29" s="42" t="s">
        <v>29</v>
      </c>
      <c r="G29" s="41">
        <v>5735.35</v>
      </c>
      <c r="H29" s="35"/>
      <c r="I29" s="39" t="s">
        <v>28</v>
      </c>
      <c r="J29" s="40"/>
      <c r="K29" s="39" t="s">
        <v>28</v>
      </c>
      <c r="L29" s="17"/>
      <c r="M29" s="17"/>
      <c r="N29" s="17"/>
      <c r="O29" s="17"/>
      <c r="P29" s="3">
        <f>R29-R28</f>
        <v>38.8100000000004</v>
      </c>
      <c r="Q29" s="11" t="str">
        <f t="shared" si="9"/>
        <v>weld</v>
      </c>
      <c r="R29" s="12">
        <f t="shared" si="10"/>
        <v>5735.35</v>
      </c>
      <c r="S29" s="39" t="s">
        <v>28</v>
      </c>
      <c r="T29" s="40"/>
      <c r="U29" s="39" t="s">
        <v>28</v>
      </c>
      <c r="V29" s="17"/>
      <c r="W29" s="17"/>
      <c r="X29" s="16"/>
      <c r="Y29" s="17"/>
      <c r="Z29" s="11" t="str">
        <f t="shared" si="15"/>
        <v>weld</v>
      </c>
      <c r="AA29" s="12">
        <f t="shared" si="16"/>
        <v>5735.35</v>
      </c>
      <c r="AC29" s="96">
        <v>5678.4</v>
      </c>
      <c r="AD29" s="97" t="s">
        <v>5</v>
      </c>
      <c r="AE29" s="3">
        <v>38.58</v>
      </c>
      <c r="AF29" s="38">
        <v>-0.23</v>
      </c>
      <c r="AG29" s="3">
        <v>38.81</v>
      </c>
      <c r="AH29" s="11" t="s">
        <v>5</v>
      </c>
      <c r="AI29" s="12">
        <v>5735.35</v>
      </c>
    </row>
    <row r="30" spans="1:35" ht="22.25" customHeight="1" x14ac:dyDescent="0.15">
      <c r="A30" s="92"/>
      <c r="B30" s="41"/>
      <c r="C30" s="93"/>
      <c r="D30" s="17"/>
      <c r="E30" s="17"/>
      <c r="F30" s="42" t="s">
        <v>33</v>
      </c>
      <c r="G30" s="41">
        <v>5748.7</v>
      </c>
      <c r="H30" s="44" t="s">
        <v>42</v>
      </c>
      <c r="I30" s="39" t="s">
        <v>28</v>
      </c>
      <c r="J30" s="40"/>
      <c r="K30" s="4"/>
      <c r="L30" s="17"/>
      <c r="M30" s="17"/>
      <c r="N30" s="17"/>
      <c r="O30" s="17"/>
      <c r="P30" s="3">
        <f>R30-R29</f>
        <v>13.349999999999454</v>
      </c>
      <c r="Q30" s="11" t="str">
        <f t="shared" si="9"/>
        <v>casing</v>
      </c>
      <c r="R30" s="12">
        <f t="shared" si="10"/>
        <v>5748.7</v>
      </c>
      <c r="S30" s="4"/>
      <c r="T30" s="40"/>
      <c r="U30" s="4"/>
      <c r="V30" s="17"/>
      <c r="W30" s="17"/>
      <c r="X30" s="17"/>
      <c r="Y30" s="17"/>
      <c r="Z30" s="11" t="str">
        <f t="shared" si="15"/>
        <v>casing</v>
      </c>
      <c r="AA30" s="12">
        <f t="shared" si="16"/>
        <v>5748.7</v>
      </c>
      <c r="AC30" s="103">
        <v>5691.37</v>
      </c>
      <c r="AD30" s="269" t="s">
        <v>8</v>
      </c>
      <c r="AE30" s="3">
        <v>12.97</v>
      </c>
      <c r="AF30" s="38">
        <v>-0.38</v>
      </c>
      <c r="AG30" s="3">
        <v>13.35</v>
      </c>
      <c r="AH30" s="269" t="s">
        <v>8</v>
      </c>
      <c r="AI30" s="12">
        <v>5748.7</v>
      </c>
    </row>
    <row r="31" spans="1:35" ht="23.25" customHeight="1" thickBot="1" x14ac:dyDescent="0.2">
      <c r="A31" s="44" t="s">
        <v>43</v>
      </c>
      <c r="B31" s="41">
        <v>5670.97</v>
      </c>
      <c r="C31" s="42" t="s">
        <v>30</v>
      </c>
      <c r="D31" s="3">
        <f>B31-G31</f>
        <v>-81.239999999999782</v>
      </c>
      <c r="E31" s="3">
        <f>D31-D28</f>
        <v>-24.519999999999527</v>
      </c>
      <c r="F31" s="42" t="s">
        <v>30</v>
      </c>
      <c r="G31" s="41">
        <v>5752.21</v>
      </c>
      <c r="H31" s="44" t="s">
        <v>44</v>
      </c>
      <c r="I31" s="39" t="s">
        <v>28</v>
      </c>
      <c r="J31" s="40"/>
      <c r="K31" s="39" t="s">
        <v>28</v>
      </c>
      <c r="L31" s="12">
        <f t="shared" ref="L31:L63" si="21">B31</f>
        <v>5670.97</v>
      </c>
      <c r="M31" s="11" t="str">
        <f t="shared" ref="M31:M63" si="22">C31</f>
        <v>agm</v>
      </c>
      <c r="N31" s="3">
        <f>L31-L28</f>
        <v>31.150000000000546</v>
      </c>
      <c r="O31" s="3">
        <f>N31-P31</f>
        <v>14.290000000000873</v>
      </c>
      <c r="P31" s="3">
        <f>R31-R29</f>
        <v>16.859999999999673</v>
      </c>
      <c r="Q31" s="11" t="str">
        <f t="shared" si="9"/>
        <v>agm</v>
      </c>
      <c r="R31" s="12">
        <f t="shared" si="10"/>
        <v>5752.21</v>
      </c>
      <c r="S31" s="39" t="s">
        <v>28</v>
      </c>
      <c r="T31" s="40"/>
      <c r="U31" s="39" t="s">
        <v>28</v>
      </c>
      <c r="V31" s="94">
        <f t="shared" ref="V31:V63" si="23">$B31</f>
        <v>5670.97</v>
      </c>
      <c r="W31" s="45" t="str">
        <f t="shared" ref="W31:W63" si="24">$C31</f>
        <v>agm</v>
      </c>
      <c r="X31" s="3">
        <f>$V$9+(AA31-$AA$7)*($V$31-$V$9)/($AA$31-$AA$7)</f>
        <v>5670.97</v>
      </c>
      <c r="Y31" s="71">
        <f>ABS(X31-B31)</f>
        <v>0</v>
      </c>
      <c r="Z31" s="45" t="str">
        <f t="shared" si="15"/>
        <v>agm</v>
      </c>
      <c r="AA31" s="46">
        <f t="shared" si="16"/>
        <v>5752.21</v>
      </c>
      <c r="AC31" s="13"/>
      <c r="AD31" s="13"/>
      <c r="AE31" s="13"/>
      <c r="AF31" s="13"/>
      <c r="AG31" s="77">
        <v>16.86</v>
      </c>
      <c r="AH31" s="270" t="s">
        <v>7</v>
      </c>
      <c r="AI31" s="111">
        <v>5752.21</v>
      </c>
    </row>
    <row r="32" spans="1:35" ht="24" customHeight="1" thickTop="1" x14ac:dyDescent="0.15">
      <c r="A32" s="35"/>
      <c r="B32" s="41">
        <v>5678.4</v>
      </c>
      <c r="C32" s="42" t="s">
        <v>29</v>
      </c>
      <c r="D32" s="17"/>
      <c r="E32" s="17"/>
      <c r="F32" s="17"/>
      <c r="G32" s="17"/>
      <c r="H32" s="17"/>
      <c r="I32" s="39" t="s">
        <v>28</v>
      </c>
      <c r="J32" s="40"/>
      <c r="K32" s="39" t="s">
        <v>28</v>
      </c>
      <c r="L32" s="12">
        <f t="shared" si="21"/>
        <v>5678.4</v>
      </c>
      <c r="M32" s="11" t="str">
        <f t="shared" si="22"/>
        <v>weld</v>
      </c>
      <c r="N32" s="3">
        <f>L32-L28</f>
        <v>38.579999999999927</v>
      </c>
      <c r="O32" s="17"/>
      <c r="P32" s="17"/>
      <c r="Q32" s="17"/>
      <c r="R32" s="17"/>
      <c r="S32" s="39" t="s">
        <v>28</v>
      </c>
      <c r="T32" s="40"/>
      <c r="U32" s="95" t="s">
        <v>28</v>
      </c>
      <c r="V32" s="96">
        <f t="shared" si="23"/>
        <v>5678.4</v>
      </c>
      <c r="W32" s="97" t="str">
        <f t="shared" si="24"/>
        <v>weld</v>
      </c>
      <c r="X32" s="17"/>
      <c r="Y32" s="17"/>
      <c r="Z32" s="17"/>
      <c r="AA32" s="17"/>
      <c r="AC32" s="86">
        <v>5700.47</v>
      </c>
      <c r="AD32" s="68" t="s">
        <v>5</v>
      </c>
      <c r="AE32" s="61">
        <v>22.07</v>
      </c>
      <c r="AF32" s="62">
        <v>0.03</v>
      </c>
      <c r="AG32" s="61">
        <v>22.04</v>
      </c>
      <c r="AH32" s="100" t="s">
        <v>5</v>
      </c>
      <c r="AI32" s="96">
        <v>5757.39</v>
      </c>
    </row>
    <row r="33" spans="1:27" ht="24.5" customHeight="1" thickBot="1" x14ac:dyDescent="0.2">
      <c r="A33" s="47" t="s">
        <v>45</v>
      </c>
      <c r="B33" s="48">
        <v>5691.37</v>
      </c>
      <c r="C33" s="49" t="s">
        <v>33</v>
      </c>
      <c r="D33" s="13"/>
      <c r="E33" s="13"/>
      <c r="F33" s="13"/>
      <c r="G33" s="13"/>
      <c r="H33" s="13"/>
      <c r="I33" s="52" t="s">
        <v>28</v>
      </c>
      <c r="J33" s="53"/>
      <c r="K33" s="52" t="s">
        <v>28</v>
      </c>
      <c r="L33" s="79">
        <f t="shared" si="21"/>
        <v>5691.37</v>
      </c>
      <c r="M33" s="55" t="str">
        <f t="shared" si="22"/>
        <v>casing</v>
      </c>
      <c r="N33" s="77">
        <f>L33-L32</f>
        <v>12.970000000000255</v>
      </c>
      <c r="O33" s="78">
        <f t="shared" ref="O33:O63" si="25">N33-P33</f>
        <v>-0.37999999999919964</v>
      </c>
      <c r="P33" s="77">
        <f>R33-R29</f>
        <v>13.349999999999454</v>
      </c>
      <c r="Q33" s="55" t="str">
        <f>F30</f>
        <v>casing</v>
      </c>
      <c r="R33" s="79">
        <f>G30</f>
        <v>5748.7</v>
      </c>
      <c r="S33" s="52" t="s">
        <v>28</v>
      </c>
      <c r="T33" s="53"/>
      <c r="U33" s="52" t="s">
        <v>28</v>
      </c>
      <c r="V33" s="98">
        <f t="shared" si="23"/>
        <v>5691.37</v>
      </c>
      <c r="W33" s="55" t="str">
        <f t="shared" si="24"/>
        <v>casing</v>
      </c>
      <c r="X33" s="99"/>
      <c r="Y33" s="13"/>
      <c r="Z33" s="13"/>
      <c r="AA33" s="99"/>
    </row>
    <row r="34" spans="1:27" ht="24.5" customHeight="1" x14ac:dyDescent="0.15">
      <c r="A34" s="58"/>
      <c r="B34" s="59">
        <v>5700.47</v>
      </c>
      <c r="C34" s="60" t="s">
        <v>29</v>
      </c>
      <c r="D34" s="61">
        <f t="shared" ref="D34:D63" si="26">B34-G34</f>
        <v>-56.920000000000073</v>
      </c>
      <c r="E34" s="61">
        <f>D34-D31</f>
        <v>24.319999999999709</v>
      </c>
      <c r="F34" s="60" t="s">
        <v>29</v>
      </c>
      <c r="G34" s="59">
        <v>5757.39</v>
      </c>
      <c r="H34" s="58"/>
      <c r="I34" s="63" t="s">
        <v>28</v>
      </c>
      <c r="J34" s="64"/>
      <c r="K34" s="63" t="s">
        <v>28</v>
      </c>
      <c r="L34" s="86">
        <f t="shared" si="21"/>
        <v>5700.47</v>
      </c>
      <c r="M34" s="68" t="str">
        <f t="shared" si="22"/>
        <v>weld</v>
      </c>
      <c r="N34" s="61">
        <f>L34-L32</f>
        <v>22.070000000000618</v>
      </c>
      <c r="O34" s="62">
        <f t="shared" si="25"/>
        <v>3.0000000000654836E-2</v>
      </c>
      <c r="P34" s="61">
        <f>R34-R29</f>
        <v>22.039999999999964</v>
      </c>
      <c r="Q34" s="68" t="str">
        <f t="shared" ref="Q34:Q64" si="27">F34</f>
        <v>weld</v>
      </c>
      <c r="R34" s="86">
        <f t="shared" ref="R34:R64" si="28">G34</f>
        <v>5757.39</v>
      </c>
      <c r="S34" s="63" t="s">
        <v>28</v>
      </c>
      <c r="T34" s="64"/>
      <c r="U34" s="63" t="s">
        <v>28</v>
      </c>
      <c r="V34" s="86">
        <f t="shared" si="23"/>
        <v>5700.47</v>
      </c>
      <c r="W34" s="100" t="str">
        <f t="shared" si="24"/>
        <v>weld</v>
      </c>
      <c r="X34" s="96">
        <f t="shared" ref="X34:X63" si="29">$V$31+(AA34-$AA$31)*($V$115-$V$31)/($AA$115-$AA$31)</f>
        <v>5676.2247170610954</v>
      </c>
      <c r="Y34" s="101">
        <f t="shared" ref="Y34:Y63" si="30">X34-V34</f>
        <v>-24.245282938904893</v>
      </c>
      <c r="Z34" s="100" t="str">
        <f t="shared" ref="Z34:Z64" si="31">$F34</f>
        <v>weld</v>
      </c>
      <c r="AA34" s="96">
        <f t="shared" ref="AA34:AA64" si="32">$G34</f>
        <v>5757.39</v>
      </c>
    </row>
    <row r="35" spans="1:27" ht="23.25" customHeight="1" x14ac:dyDescent="0.15">
      <c r="A35" s="35"/>
      <c r="B35" s="41">
        <v>5723.57</v>
      </c>
      <c r="C35" s="42" t="s">
        <v>29</v>
      </c>
      <c r="D35" s="3">
        <f t="shared" si="26"/>
        <v>-56.850000000000364</v>
      </c>
      <c r="E35" s="38">
        <f t="shared" ref="E35:E63" si="33">D35-D34</f>
        <v>6.9999999999708962E-2</v>
      </c>
      <c r="F35" s="42" t="s">
        <v>29</v>
      </c>
      <c r="G35" s="41">
        <v>5780.42</v>
      </c>
      <c r="H35" s="35"/>
      <c r="I35" s="39" t="s">
        <v>28</v>
      </c>
      <c r="J35" s="40"/>
      <c r="K35" s="39" t="s">
        <v>28</v>
      </c>
      <c r="L35" s="12">
        <f t="shared" si="21"/>
        <v>5723.57</v>
      </c>
      <c r="M35" s="11" t="str">
        <f t="shared" si="22"/>
        <v>weld</v>
      </c>
      <c r="N35" s="3">
        <f>L35-L34</f>
        <v>23.099999999999454</v>
      </c>
      <c r="O35" s="38">
        <f t="shared" si="25"/>
        <v>6.9999999999708962E-2</v>
      </c>
      <c r="P35" s="3">
        <f>R35-R34</f>
        <v>23.029999999999745</v>
      </c>
      <c r="Q35" s="11" t="str">
        <f t="shared" si="27"/>
        <v>weld</v>
      </c>
      <c r="R35" s="12">
        <f t="shared" si="28"/>
        <v>5780.42</v>
      </c>
      <c r="S35" s="39" t="s">
        <v>28</v>
      </c>
      <c r="T35" s="40"/>
      <c r="U35" s="39" t="s">
        <v>28</v>
      </c>
      <c r="V35" s="12">
        <f t="shared" si="23"/>
        <v>5723.57</v>
      </c>
      <c r="W35" s="11" t="str">
        <f t="shared" si="24"/>
        <v>weld</v>
      </c>
      <c r="X35" s="102">
        <f t="shared" si="29"/>
        <v>5699.5869050759648</v>
      </c>
      <c r="Y35" s="71">
        <f t="shared" si="30"/>
        <v>-23.983094924034958</v>
      </c>
      <c r="Z35" s="11" t="str">
        <f t="shared" si="31"/>
        <v>weld</v>
      </c>
      <c r="AA35" s="103">
        <f t="shared" si="32"/>
        <v>5780.42</v>
      </c>
    </row>
    <row r="36" spans="1:27" ht="22.25" customHeight="1" x14ac:dyDescent="0.15">
      <c r="A36" s="75" t="s">
        <v>46</v>
      </c>
      <c r="B36" s="41">
        <v>5749.22</v>
      </c>
      <c r="C36" s="42" t="s">
        <v>33</v>
      </c>
      <c r="D36" s="3">
        <f t="shared" si="26"/>
        <v>-57.009999999999309</v>
      </c>
      <c r="E36" s="38">
        <f t="shared" si="33"/>
        <v>-0.15999999999894499</v>
      </c>
      <c r="F36" s="42" t="s">
        <v>33</v>
      </c>
      <c r="G36" s="41">
        <v>5806.23</v>
      </c>
      <c r="H36" s="75" t="s">
        <v>47</v>
      </c>
      <c r="I36" s="39" t="s">
        <v>28</v>
      </c>
      <c r="J36" s="40"/>
      <c r="K36" s="39" t="s">
        <v>28</v>
      </c>
      <c r="L36" s="12">
        <f t="shared" si="21"/>
        <v>5749.22</v>
      </c>
      <c r="M36" s="11" t="str">
        <f t="shared" si="22"/>
        <v>casing</v>
      </c>
      <c r="N36" s="3">
        <f>L36-L33</f>
        <v>57.850000000000364</v>
      </c>
      <c r="O36" s="38">
        <f t="shared" si="25"/>
        <v>0.32000000000061846</v>
      </c>
      <c r="P36" s="3">
        <f>R36-R33</f>
        <v>57.529999999999745</v>
      </c>
      <c r="Q36" s="11" t="str">
        <f t="shared" si="27"/>
        <v>casing</v>
      </c>
      <c r="R36" s="12">
        <f t="shared" si="28"/>
        <v>5806.23</v>
      </c>
      <c r="S36" s="39" t="s">
        <v>28</v>
      </c>
      <c r="T36" s="40"/>
      <c r="U36" s="39" t="s">
        <v>28</v>
      </c>
      <c r="V36" s="12">
        <f t="shared" si="23"/>
        <v>5749.22</v>
      </c>
      <c r="W36" s="11" t="str">
        <f t="shared" si="24"/>
        <v>casing</v>
      </c>
      <c r="X36" s="3">
        <f t="shared" si="29"/>
        <v>5725.7691922085642</v>
      </c>
      <c r="Y36" s="71">
        <f t="shared" si="30"/>
        <v>-23.450807791436091</v>
      </c>
      <c r="Z36" s="11" t="str">
        <f t="shared" si="31"/>
        <v>casing</v>
      </c>
      <c r="AA36" s="12">
        <f t="shared" si="32"/>
        <v>5806.23</v>
      </c>
    </row>
    <row r="37" spans="1:27" ht="22.25" customHeight="1" x14ac:dyDescent="0.15">
      <c r="A37" s="35"/>
      <c r="B37" s="41">
        <v>5748.23</v>
      </c>
      <c r="C37" s="42" t="s">
        <v>29</v>
      </c>
      <c r="D37" s="3">
        <f t="shared" si="26"/>
        <v>-56.830000000000837</v>
      </c>
      <c r="E37" s="38">
        <f t="shared" si="33"/>
        <v>0.17999999999847205</v>
      </c>
      <c r="F37" s="42" t="s">
        <v>29</v>
      </c>
      <c r="G37" s="41">
        <v>5805.06</v>
      </c>
      <c r="H37" s="35"/>
      <c r="I37" s="39" t="s">
        <v>28</v>
      </c>
      <c r="J37" s="40"/>
      <c r="K37" s="39" t="s">
        <v>28</v>
      </c>
      <c r="L37" s="12">
        <f t="shared" si="21"/>
        <v>5748.23</v>
      </c>
      <c r="M37" s="11" t="str">
        <f t="shared" si="22"/>
        <v>weld</v>
      </c>
      <c r="N37" s="3">
        <f>L37-L35</f>
        <v>24.659999999999854</v>
      </c>
      <c r="O37" s="38">
        <f t="shared" si="25"/>
        <v>1.9999999999527063E-2</v>
      </c>
      <c r="P37" s="3">
        <f>R37-R35</f>
        <v>24.640000000000327</v>
      </c>
      <c r="Q37" s="11" t="str">
        <f t="shared" si="27"/>
        <v>weld</v>
      </c>
      <c r="R37" s="12">
        <f t="shared" si="28"/>
        <v>5805.06</v>
      </c>
      <c r="S37" s="39" t="s">
        <v>28</v>
      </c>
      <c r="T37" s="40"/>
      <c r="U37" s="39" t="s">
        <v>28</v>
      </c>
      <c r="V37" s="12">
        <f t="shared" si="23"/>
        <v>5748.23</v>
      </c>
      <c r="W37" s="11" t="str">
        <f t="shared" si="24"/>
        <v>weld</v>
      </c>
      <c r="X37" s="3">
        <f t="shared" si="29"/>
        <v>5724.5823159611746</v>
      </c>
      <c r="Y37" s="71">
        <f t="shared" si="30"/>
        <v>-23.647684038824991</v>
      </c>
      <c r="Z37" s="11" t="str">
        <f t="shared" si="31"/>
        <v>weld</v>
      </c>
      <c r="AA37" s="12">
        <f t="shared" si="32"/>
        <v>5805.06</v>
      </c>
    </row>
    <row r="38" spans="1:27" ht="22.25" customHeight="1" x14ac:dyDescent="0.15">
      <c r="A38" s="35"/>
      <c r="B38" s="41">
        <v>5774.62</v>
      </c>
      <c r="C38" s="42" t="s">
        <v>29</v>
      </c>
      <c r="D38" s="3">
        <f t="shared" si="26"/>
        <v>-56.779999999999745</v>
      </c>
      <c r="E38" s="38">
        <f t="shared" si="33"/>
        <v>5.0000000001091394E-2</v>
      </c>
      <c r="F38" s="42" t="s">
        <v>29</v>
      </c>
      <c r="G38" s="41">
        <v>5831.4</v>
      </c>
      <c r="H38" s="35"/>
      <c r="I38" s="39" t="s">
        <v>28</v>
      </c>
      <c r="J38" s="40"/>
      <c r="K38" s="39" t="s">
        <v>28</v>
      </c>
      <c r="L38" s="12">
        <f t="shared" si="21"/>
        <v>5774.62</v>
      </c>
      <c r="M38" s="11" t="str">
        <f t="shared" si="22"/>
        <v>weld</v>
      </c>
      <c r="N38" s="3">
        <f>L38-L37</f>
        <v>26.390000000000327</v>
      </c>
      <c r="O38" s="38">
        <f t="shared" si="25"/>
        <v>5.0000000001091394E-2</v>
      </c>
      <c r="P38" s="3">
        <f>R38-R37</f>
        <v>26.339999999999236</v>
      </c>
      <c r="Q38" s="11" t="str">
        <f t="shared" si="27"/>
        <v>weld</v>
      </c>
      <c r="R38" s="12">
        <f t="shared" si="28"/>
        <v>5831.4</v>
      </c>
      <c r="S38" s="39" t="s">
        <v>28</v>
      </c>
      <c r="T38" s="40"/>
      <c r="U38" s="39" t="s">
        <v>28</v>
      </c>
      <c r="V38" s="12">
        <f t="shared" si="23"/>
        <v>5774.62</v>
      </c>
      <c r="W38" s="11" t="str">
        <f t="shared" si="24"/>
        <v>weld</v>
      </c>
      <c r="X38" s="3">
        <f t="shared" si="29"/>
        <v>5751.3022478896</v>
      </c>
      <c r="Y38" s="71">
        <f t="shared" si="30"/>
        <v>-23.317752110399852</v>
      </c>
      <c r="Z38" s="11" t="str">
        <f t="shared" si="31"/>
        <v>weld</v>
      </c>
      <c r="AA38" s="12">
        <f t="shared" si="32"/>
        <v>5831.4</v>
      </c>
    </row>
    <row r="39" spans="1:27" ht="22.25" customHeight="1" x14ac:dyDescent="0.15">
      <c r="A39" s="75" t="s">
        <v>39</v>
      </c>
      <c r="B39" s="41">
        <v>5803.41</v>
      </c>
      <c r="C39" s="42" t="s">
        <v>40</v>
      </c>
      <c r="D39" s="3">
        <f t="shared" si="26"/>
        <v>-59.170000000000073</v>
      </c>
      <c r="E39" s="38">
        <f t="shared" si="33"/>
        <v>-2.3900000000003274</v>
      </c>
      <c r="F39" s="42" t="s">
        <v>40</v>
      </c>
      <c r="G39" s="41">
        <v>5862.58</v>
      </c>
      <c r="H39" s="75" t="s">
        <v>39</v>
      </c>
      <c r="I39" s="39" t="s">
        <v>28</v>
      </c>
      <c r="J39" s="40"/>
      <c r="K39" s="39" t="s">
        <v>28</v>
      </c>
      <c r="L39" s="12">
        <f t="shared" si="21"/>
        <v>5803.41</v>
      </c>
      <c r="M39" s="11" t="str">
        <f t="shared" si="22"/>
        <v>bend</v>
      </c>
      <c r="N39" s="3">
        <f>L39-L38</f>
        <v>28.789999999999964</v>
      </c>
      <c r="O39" s="38">
        <f t="shared" si="25"/>
        <v>-2.3900000000003274</v>
      </c>
      <c r="P39" s="3">
        <f>R39-R38</f>
        <v>31.180000000000291</v>
      </c>
      <c r="Q39" s="11" t="str">
        <f t="shared" si="27"/>
        <v>bend</v>
      </c>
      <c r="R39" s="12">
        <f t="shared" si="28"/>
        <v>5862.58</v>
      </c>
      <c r="S39" s="39" t="s">
        <v>28</v>
      </c>
      <c r="T39" s="40"/>
      <c r="U39" s="39" t="s">
        <v>28</v>
      </c>
      <c r="V39" s="12">
        <f t="shared" si="23"/>
        <v>5803.41</v>
      </c>
      <c r="W39" s="11" t="str">
        <f t="shared" si="24"/>
        <v>bend</v>
      </c>
      <c r="X39" s="3">
        <f t="shared" si="29"/>
        <v>5782.9319926704793</v>
      </c>
      <c r="Y39" s="71">
        <f t="shared" si="30"/>
        <v>-20.478007329520551</v>
      </c>
      <c r="Z39" s="11" t="str">
        <f t="shared" si="31"/>
        <v>bend</v>
      </c>
      <c r="AA39" s="12">
        <f t="shared" si="32"/>
        <v>5862.58</v>
      </c>
    </row>
    <row r="40" spans="1:27" ht="22.25" customHeight="1" x14ac:dyDescent="0.15">
      <c r="A40" s="35"/>
      <c r="B40" s="41">
        <v>5815.94</v>
      </c>
      <c r="C40" s="42" t="s">
        <v>29</v>
      </c>
      <c r="D40" s="3">
        <f t="shared" si="26"/>
        <v>-56.740000000000691</v>
      </c>
      <c r="E40" s="38">
        <f t="shared" si="33"/>
        <v>2.4299999999993815</v>
      </c>
      <c r="F40" s="42" t="s">
        <v>29</v>
      </c>
      <c r="G40" s="41">
        <v>5872.68</v>
      </c>
      <c r="H40" s="35"/>
      <c r="I40" s="39" t="s">
        <v>28</v>
      </c>
      <c r="J40" s="40"/>
      <c r="K40" s="39" t="s">
        <v>28</v>
      </c>
      <c r="L40" s="12">
        <f t="shared" si="21"/>
        <v>5815.94</v>
      </c>
      <c r="M40" s="11" t="str">
        <f t="shared" si="22"/>
        <v>weld</v>
      </c>
      <c r="N40" s="3">
        <f>L40-L38</f>
        <v>41.319999999999709</v>
      </c>
      <c r="O40" s="38">
        <f t="shared" si="25"/>
        <v>3.9999999999054126E-2</v>
      </c>
      <c r="P40" s="3">
        <f>R40-R38</f>
        <v>41.280000000000655</v>
      </c>
      <c r="Q40" s="11" t="str">
        <f t="shared" si="27"/>
        <v>weld</v>
      </c>
      <c r="R40" s="12">
        <f t="shared" si="28"/>
        <v>5872.68</v>
      </c>
      <c r="S40" s="39" t="s">
        <v>28</v>
      </c>
      <c r="T40" s="40"/>
      <c r="U40" s="39" t="s">
        <v>28</v>
      </c>
      <c r="V40" s="12">
        <f t="shared" si="23"/>
        <v>5815.94</v>
      </c>
      <c r="W40" s="11" t="str">
        <f t="shared" si="24"/>
        <v>weld</v>
      </c>
      <c r="X40" s="3">
        <f t="shared" si="29"/>
        <v>5793.1776765154718</v>
      </c>
      <c r="Y40" s="71">
        <f t="shared" si="30"/>
        <v>-22.762323484527769</v>
      </c>
      <c r="Z40" s="11" t="str">
        <f t="shared" si="31"/>
        <v>weld</v>
      </c>
      <c r="AA40" s="12">
        <f t="shared" si="32"/>
        <v>5872.68</v>
      </c>
    </row>
    <row r="41" spans="1:27" ht="22.25" customHeight="1" x14ac:dyDescent="0.15">
      <c r="A41" s="35"/>
      <c r="B41" s="41">
        <v>5861.09</v>
      </c>
      <c r="C41" s="42" t="s">
        <v>29</v>
      </c>
      <c r="D41" s="3">
        <f t="shared" si="26"/>
        <v>-56.779999999999745</v>
      </c>
      <c r="E41" s="38">
        <f t="shared" si="33"/>
        <v>-3.9999999999054126E-2</v>
      </c>
      <c r="F41" s="42" t="s">
        <v>29</v>
      </c>
      <c r="G41" s="41">
        <v>5917.87</v>
      </c>
      <c r="H41" s="35"/>
      <c r="I41" s="39" t="s">
        <v>28</v>
      </c>
      <c r="J41" s="40"/>
      <c r="K41" s="39" t="s">
        <v>28</v>
      </c>
      <c r="L41" s="12">
        <f t="shared" si="21"/>
        <v>5861.09</v>
      </c>
      <c r="M41" s="11" t="str">
        <f t="shared" si="22"/>
        <v>weld</v>
      </c>
      <c r="N41" s="3">
        <f t="shared" ref="N41:N62" si="34">L41-L40</f>
        <v>45.150000000000546</v>
      </c>
      <c r="O41" s="38">
        <f t="shared" si="25"/>
        <v>-3.9999999999054126E-2</v>
      </c>
      <c r="P41" s="3">
        <f t="shared" ref="P41:P62" si="35">R41-R40</f>
        <v>45.1899999999996</v>
      </c>
      <c r="Q41" s="11" t="str">
        <f t="shared" si="27"/>
        <v>weld</v>
      </c>
      <c r="R41" s="12">
        <f t="shared" si="28"/>
        <v>5917.87</v>
      </c>
      <c r="S41" s="39" t="s">
        <v>28</v>
      </c>
      <c r="T41" s="40"/>
      <c r="U41" s="39" t="s">
        <v>28</v>
      </c>
      <c r="V41" s="12">
        <f t="shared" si="23"/>
        <v>5861.09</v>
      </c>
      <c r="W41" s="11" t="str">
        <f t="shared" si="24"/>
        <v>weld</v>
      </c>
      <c r="X41" s="3">
        <f t="shared" si="29"/>
        <v>5839.0195035407405</v>
      </c>
      <c r="Y41" s="71">
        <f t="shared" si="30"/>
        <v>-22.07049645925963</v>
      </c>
      <c r="Z41" s="11" t="str">
        <f t="shared" si="31"/>
        <v>weld</v>
      </c>
      <c r="AA41" s="12">
        <f t="shared" si="32"/>
        <v>5917.87</v>
      </c>
    </row>
    <row r="42" spans="1:27" ht="22.25" customHeight="1" x14ac:dyDescent="0.15">
      <c r="A42" s="35"/>
      <c r="B42" s="41">
        <v>5906.36</v>
      </c>
      <c r="C42" s="42" t="s">
        <v>29</v>
      </c>
      <c r="D42" s="3">
        <f t="shared" si="26"/>
        <v>-56.770000000000437</v>
      </c>
      <c r="E42" s="38">
        <f t="shared" si="33"/>
        <v>9.999999999308784E-3</v>
      </c>
      <c r="F42" s="42" t="s">
        <v>29</v>
      </c>
      <c r="G42" s="41">
        <v>5963.13</v>
      </c>
      <c r="H42" s="35"/>
      <c r="I42" s="39" t="s">
        <v>28</v>
      </c>
      <c r="J42" s="40"/>
      <c r="K42" s="39" t="s">
        <v>28</v>
      </c>
      <c r="L42" s="12">
        <f t="shared" si="21"/>
        <v>5906.36</v>
      </c>
      <c r="M42" s="11" t="str">
        <f t="shared" si="22"/>
        <v>weld</v>
      </c>
      <c r="N42" s="3">
        <f t="shared" si="34"/>
        <v>45.269999999999527</v>
      </c>
      <c r="O42" s="38">
        <f t="shared" si="25"/>
        <v>9.999999999308784E-3</v>
      </c>
      <c r="P42" s="3">
        <f t="shared" si="35"/>
        <v>45.260000000000218</v>
      </c>
      <c r="Q42" s="11" t="str">
        <f t="shared" si="27"/>
        <v>weld</v>
      </c>
      <c r="R42" s="12">
        <f t="shared" si="28"/>
        <v>5963.13</v>
      </c>
      <c r="S42" s="39" t="s">
        <v>28</v>
      </c>
      <c r="T42" s="40"/>
      <c r="U42" s="39" t="s">
        <v>28</v>
      </c>
      <c r="V42" s="12">
        <f t="shared" si="23"/>
        <v>5906.36</v>
      </c>
      <c r="W42" s="11" t="str">
        <f t="shared" si="24"/>
        <v>weld</v>
      </c>
      <c r="X42" s="3">
        <f t="shared" si="29"/>
        <v>5884.932340256024</v>
      </c>
      <c r="Y42" s="71">
        <f t="shared" si="30"/>
        <v>-21.42765974397571</v>
      </c>
      <c r="Z42" s="11" t="str">
        <f t="shared" si="31"/>
        <v>weld</v>
      </c>
      <c r="AA42" s="12">
        <f t="shared" si="32"/>
        <v>5963.13</v>
      </c>
    </row>
    <row r="43" spans="1:27" ht="22.25" customHeight="1" x14ac:dyDescent="0.15">
      <c r="A43" s="35"/>
      <c r="B43" s="41">
        <v>5951.66</v>
      </c>
      <c r="C43" s="42" t="s">
        <v>29</v>
      </c>
      <c r="D43" s="3">
        <f t="shared" si="26"/>
        <v>-56.720000000000255</v>
      </c>
      <c r="E43" s="38">
        <f t="shared" si="33"/>
        <v>5.0000000000181899E-2</v>
      </c>
      <c r="F43" s="42" t="s">
        <v>29</v>
      </c>
      <c r="G43" s="41">
        <v>6008.38</v>
      </c>
      <c r="H43" s="35"/>
      <c r="I43" s="39" t="s">
        <v>28</v>
      </c>
      <c r="J43" s="40"/>
      <c r="K43" s="39" t="s">
        <v>28</v>
      </c>
      <c r="L43" s="12">
        <f t="shared" si="21"/>
        <v>5951.66</v>
      </c>
      <c r="M43" s="11" t="str">
        <f t="shared" si="22"/>
        <v>weld</v>
      </c>
      <c r="N43" s="3">
        <f t="shared" si="34"/>
        <v>45.300000000000182</v>
      </c>
      <c r="O43" s="38">
        <f t="shared" si="25"/>
        <v>5.0000000000181899E-2</v>
      </c>
      <c r="P43" s="3">
        <f t="shared" si="35"/>
        <v>45.25</v>
      </c>
      <c r="Q43" s="11" t="str">
        <f t="shared" si="27"/>
        <v>weld</v>
      </c>
      <c r="R43" s="12">
        <f t="shared" si="28"/>
        <v>6008.38</v>
      </c>
      <c r="S43" s="39" t="s">
        <v>28</v>
      </c>
      <c r="T43" s="40"/>
      <c r="U43" s="39" t="s">
        <v>28</v>
      </c>
      <c r="V43" s="12">
        <f t="shared" si="23"/>
        <v>5951.66</v>
      </c>
      <c r="W43" s="11" t="str">
        <f t="shared" si="24"/>
        <v>weld</v>
      </c>
      <c r="X43" s="3">
        <f t="shared" si="29"/>
        <v>5930.8350327298776</v>
      </c>
      <c r="Y43" s="71">
        <f t="shared" si="30"/>
        <v>-20.824967270122215</v>
      </c>
      <c r="Z43" s="11" t="str">
        <f t="shared" si="31"/>
        <v>weld</v>
      </c>
      <c r="AA43" s="12">
        <f t="shared" si="32"/>
        <v>6008.38</v>
      </c>
    </row>
    <row r="44" spans="1:27" ht="22.25" customHeight="1" x14ac:dyDescent="0.15">
      <c r="A44" s="35"/>
      <c r="B44" s="41">
        <v>5996.96</v>
      </c>
      <c r="C44" s="42" t="s">
        <v>29</v>
      </c>
      <c r="D44" s="3">
        <f t="shared" si="26"/>
        <v>-56.569999999999709</v>
      </c>
      <c r="E44" s="38">
        <f t="shared" si="33"/>
        <v>0.1500000000005457</v>
      </c>
      <c r="F44" s="42" t="s">
        <v>29</v>
      </c>
      <c r="G44" s="41">
        <v>6053.53</v>
      </c>
      <c r="H44" s="35"/>
      <c r="I44" s="39" t="s">
        <v>28</v>
      </c>
      <c r="J44" s="40"/>
      <c r="K44" s="39" t="s">
        <v>28</v>
      </c>
      <c r="L44" s="12">
        <f t="shared" si="21"/>
        <v>5996.96</v>
      </c>
      <c r="M44" s="11" t="str">
        <f t="shared" si="22"/>
        <v>weld</v>
      </c>
      <c r="N44" s="3">
        <f t="shared" si="34"/>
        <v>45.300000000000182</v>
      </c>
      <c r="O44" s="38">
        <f t="shared" si="25"/>
        <v>0.1500000000005457</v>
      </c>
      <c r="P44" s="3">
        <f t="shared" si="35"/>
        <v>45.149999999999636</v>
      </c>
      <c r="Q44" s="11" t="str">
        <f t="shared" si="27"/>
        <v>weld</v>
      </c>
      <c r="R44" s="12">
        <f t="shared" si="28"/>
        <v>6053.53</v>
      </c>
      <c r="S44" s="39" t="s">
        <v>28</v>
      </c>
      <c r="T44" s="40"/>
      <c r="U44" s="39" t="s">
        <v>28</v>
      </c>
      <c r="V44" s="12">
        <f t="shared" si="23"/>
        <v>5996.96</v>
      </c>
      <c r="W44" s="11" t="str">
        <f t="shared" si="24"/>
        <v>weld</v>
      </c>
      <c r="X44" s="3">
        <f t="shared" si="29"/>
        <v>5976.6362827894236</v>
      </c>
      <c r="Y44" s="71">
        <f t="shared" si="30"/>
        <v>-20.323717210576433</v>
      </c>
      <c r="Z44" s="11" t="str">
        <f t="shared" si="31"/>
        <v>weld</v>
      </c>
      <c r="AA44" s="12">
        <f t="shared" si="32"/>
        <v>6053.53</v>
      </c>
    </row>
    <row r="45" spans="1:27" ht="22.25" customHeight="1" x14ac:dyDescent="0.15">
      <c r="A45" s="35"/>
      <c r="B45" s="41">
        <v>6024.95</v>
      </c>
      <c r="C45" s="42" t="s">
        <v>29</v>
      </c>
      <c r="D45" s="3">
        <f t="shared" si="26"/>
        <v>-56.510000000000218</v>
      </c>
      <c r="E45" s="38">
        <f t="shared" si="33"/>
        <v>5.9999999999490683E-2</v>
      </c>
      <c r="F45" s="42" t="s">
        <v>29</v>
      </c>
      <c r="G45" s="41">
        <v>6081.46</v>
      </c>
      <c r="H45" s="35"/>
      <c r="I45" s="39" t="s">
        <v>28</v>
      </c>
      <c r="J45" s="40"/>
      <c r="K45" s="39" t="s">
        <v>28</v>
      </c>
      <c r="L45" s="12">
        <f t="shared" si="21"/>
        <v>6024.95</v>
      </c>
      <c r="M45" s="11" t="str">
        <f t="shared" si="22"/>
        <v>weld</v>
      </c>
      <c r="N45" s="3">
        <f t="shared" si="34"/>
        <v>27.989999999999782</v>
      </c>
      <c r="O45" s="38">
        <f t="shared" si="25"/>
        <v>5.9999999999490683E-2</v>
      </c>
      <c r="P45" s="3">
        <f t="shared" si="35"/>
        <v>27.930000000000291</v>
      </c>
      <c r="Q45" s="11" t="str">
        <f t="shared" si="27"/>
        <v>weld</v>
      </c>
      <c r="R45" s="12">
        <f t="shared" si="28"/>
        <v>6081.46</v>
      </c>
      <c r="S45" s="39" t="s">
        <v>28</v>
      </c>
      <c r="T45" s="40"/>
      <c r="U45" s="39" t="s">
        <v>28</v>
      </c>
      <c r="V45" s="12">
        <f t="shared" si="23"/>
        <v>6024.95</v>
      </c>
      <c r="W45" s="11" t="str">
        <f t="shared" si="24"/>
        <v>weld</v>
      </c>
      <c r="X45" s="3">
        <f t="shared" si="29"/>
        <v>6004.9691491053291</v>
      </c>
      <c r="Y45" s="71">
        <f t="shared" si="30"/>
        <v>-19.980850894670766</v>
      </c>
      <c r="Z45" s="11" t="str">
        <f t="shared" si="31"/>
        <v>weld</v>
      </c>
      <c r="AA45" s="12">
        <f t="shared" si="32"/>
        <v>6081.46</v>
      </c>
    </row>
    <row r="46" spans="1:27" ht="22.25" customHeight="1" x14ac:dyDescent="0.15">
      <c r="A46" s="35"/>
      <c r="B46" s="41">
        <v>6070.26</v>
      </c>
      <c r="C46" s="42" t="s">
        <v>29</v>
      </c>
      <c r="D46" s="3">
        <f t="shared" si="26"/>
        <v>-56.319999999999709</v>
      </c>
      <c r="E46" s="38">
        <f t="shared" si="33"/>
        <v>0.19000000000050932</v>
      </c>
      <c r="F46" s="42" t="s">
        <v>29</v>
      </c>
      <c r="G46" s="41">
        <v>6126.58</v>
      </c>
      <c r="H46" s="35"/>
      <c r="I46" s="39" t="s">
        <v>28</v>
      </c>
      <c r="J46" s="40"/>
      <c r="K46" s="39" t="s">
        <v>28</v>
      </c>
      <c r="L46" s="12">
        <f t="shared" si="21"/>
        <v>6070.26</v>
      </c>
      <c r="M46" s="11" t="str">
        <f t="shared" si="22"/>
        <v>weld</v>
      </c>
      <c r="N46" s="3">
        <f t="shared" si="34"/>
        <v>45.3100000000004</v>
      </c>
      <c r="O46" s="38">
        <f t="shared" si="25"/>
        <v>0.19000000000050932</v>
      </c>
      <c r="P46" s="3">
        <f t="shared" si="35"/>
        <v>45.119999999999891</v>
      </c>
      <c r="Q46" s="11" t="str">
        <f t="shared" si="27"/>
        <v>weld</v>
      </c>
      <c r="R46" s="12">
        <f t="shared" si="28"/>
        <v>6126.58</v>
      </c>
      <c r="S46" s="39" t="s">
        <v>28</v>
      </c>
      <c r="T46" s="40"/>
      <c r="U46" s="39" t="s">
        <v>28</v>
      </c>
      <c r="V46" s="12">
        <f t="shared" si="23"/>
        <v>6070.26</v>
      </c>
      <c r="W46" s="11" t="str">
        <f t="shared" si="24"/>
        <v>weld</v>
      </c>
      <c r="X46" s="3">
        <f t="shared" si="29"/>
        <v>6050.739966440583</v>
      </c>
      <c r="Y46" s="71">
        <f t="shared" si="30"/>
        <v>-19.520033559417243</v>
      </c>
      <c r="Z46" s="11" t="str">
        <f t="shared" si="31"/>
        <v>weld</v>
      </c>
      <c r="AA46" s="12">
        <f t="shared" si="32"/>
        <v>6126.58</v>
      </c>
    </row>
    <row r="47" spans="1:27" ht="22.25" customHeight="1" x14ac:dyDescent="0.15">
      <c r="A47" s="35"/>
      <c r="B47" s="41">
        <v>6115.44</v>
      </c>
      <c r="C47" s="42" t="s">
        <v>29</v>
      </c>
      <c r="D47" s="3">
        <f t="shared" si="26"/>
        <v>-56.140000000000327</v>
      </c>
      <c r="E47" s="38">
        <f t="shared" si="33"/>
        <v>0.17999999999938154</v>
      </c>
      <c r="F47" s="42" t="s">
        <v>29</v>
      </c>
      <c r="G47" s="41">
        <v>6171.58</v>
      </c>
      <c r="H47" s="35"/>
      <c r="I47" s="39" t="s">
        <v>28</v>
      </c>
      <c r="J47" s="40"/>
      <c r="K47" s="39" t="s">
        <v>28</v>
      </c>
      <c r="L47" s="12">
        <f t="shared" si="21"/>
        <v>6115.44</v>
      </c>
      <c r="M47" s="11" t="str">
        <f t="shared" si="22"/>
        <v>weld</v>
      </c>
      <c r="N47" s="3">
        <f t="shared" si="34"/>
        <v>45.179999999999382</v>
      </c>
      <c r="O47" s="38">
        <f t="shared" si="25"/>
        <v>0.17999999999938154</v>
      </c>
      <c r="P47" s="3">
        <f t="shared" si="35"/>
        <v>45</v>
      </c>
      <c r="Q47" s="11" t="str">
        <f t="shared" si="27"/>
        <v>weld</v>
      </c>
      <c r="R47" s="12">
        <f t="shared" si="28"/>
        <v>6171.58</v>
      </c>
      <c r="S47" s="39" t="s">
        <v>28</v>
      </c>
      <c r="T47" s="40"/>
      <c r="U47" s="39" t="s">
        <v>28</v>
      </c>
      <c r="V47" s="12">
        <f t="shared" si="23"/>
        <v>6115.44</v>
      </c>
      <c r="W47" s="11" t="str">
        <f t="shared" si="24"/>
        <v>weld</v>
      </c>
      <c r="X47" s="3">
        <f t="shared" si="29"/>
        <v>6096.3890528786687</v>
      </c>
      <c r="Y47" s="71">
        <f t="shared" si="30"/>
        <v>-19.050947121330864</v>
      </c>
      <c r="Z47" s="11" t="str">
        <f t="shared" si="31"/>
        <v>weld</v>
      </c>
      <c r="AA47" s="12">
        <f t="shared" si="32"/>
        <v>6171.58</v>
      </c>
    </row>
    <row r="48" spans="1:27" ht="22.25" customHeight="1" x14ac:dyDescent="0.15">
      <c r="A48" s="35"/>
      <c r="B48" s="41">
        <v>6160.74</v>
      </c>
      <c r="C48" s="42" t="s">
        <v>29</v>
      </c>
      <c r="D48" s="3">
        <f t="shared" si="26"/>
        <v>-55.960000000000036</v>
      </c>
      <c r="E48" s="38">
        <f t="shared" si="33"/>
        <v>0.18000000000029104</v>
      </c>
      <c r="F48" s="42" t="s">
        <v>29</v>
      </c>
      <c r="G48" s="41">
        <v>6216.7</v>
      </c>
      <c r="H48" s="35"/>
      <c r="I48" s="39" t="s">
        <v>28</v>
      </c>
      <c r="J48" s="40"/>
      <c r="K48" s="39" t="s">
        <v>28</v>
      </c>
      <c r="L48" s="12">
        <f t="shared" si="21"/>
        <v>6160.74</v>
      </c>
      <c r="M48" s="11" t="str">
        <f t="shared" si="22"/>
        <v>weld</v>
      </c>
      <c r="N48" s="3">
        <f t="shared" si="34"/>
        <v>45.300000000000182</v>
      </c>
      <c r="O48" s="38">
        <f t="shared" si="25"/>
        <v>0.18000000000029104</v>
      </c>
      <c r="P48" s="3">
        <f t="shared" si="35"/>
        <v>45.119999999999891</v>
      </c>
      <c r="Q48" s="11" t="str">
        <f t="shared" si="27"/>
        <v>weld</v>
      </c>
      <c r="R48" s="12">
        <f t="shared" si="28"/>
        <v>6216.7</v>
      </c>
      <c r="S48" s="39" t="s">
        <v>28</v>
      </c>
      <c r="T48" s="40"/>
      <c r="U48" s="39" t="s">
        <v>28</v>
      </c>
      <c r="V48" s="12">
        <f t="shared" si="23"/>
        <v>6160.74</v>
      </c>
      <c r="W48" s="11" t="str">
        <f t="shared" si="24"/>
        <v>weld</v>
      </c>
      <c r="X48" s="3">
        <f t="shared" si="29"/>
        <v>6142.1598702139227</v>
      </c>
      <c r="Y48" s="71">
        <f t="shared" si="30"/>
        <v>-18.580129786077123</v>
      </c>
      <c r="Z48" s="11" t="str">
        <f t="shared" si="31"/>
        <v>weld</v>
      </c>
      <c r="AA48" s="12">
        <f t="shared" si="32"/>
        <v>6216.7</v>
      </c>
    </row>
    <row r="49" spans="1:35" ht="22.25" customHeight="1" x14ac:dyDescent="0.15">
      <c r="A49" s="35"/>
      <c r="B49" s="41">
        <v>6205.9</v>
      </c>
      <c r="C49" s="42" t="s">
        <v>29</v>
      </c>
      <c r="D49" s="3">
        <f t="shared" si="26"/>
        <v>-55.8700000000008</v>
      </c>
      <c r="E49" s="38">
        <f t="shared" si="33"/>
        <v>8.9999999999236024E-2</v>
      </c>
      <c r="F49" s="42" t="s">
        <v>29</v>
      </c>
      <c r="G49" s="41">
        <v>6261.77</v>
      </c>
      <c r="H49" s="35"/>
      <c r="I49" s="39" t="s">
        <v>28</v>
      </c>
      <c r="J49" s="40"/>
      <c r="K49" s="39" t="s">
        <v>28</v>
      </c>
      <c r="L49" s="12">
        <f t="shared" si="21"/>
        <v>6205.9</v>
      </c>
      <c r="M49" s="11" t="str">
        <f t="shared" si="22"/>
        <v>weld</v>
      </c>
      <c r="N49" s="3">
        <f t="shared" si="34"/>
        <v>45.159999999999854</v>
      </c>
      <c r="O49" s="38">
        <f t="shared" si="25"/>
        <v>8.9999999999236024E-2</v>
      </c>
      <c r="P49" s="3">
        <f t="shared" si="35"/>
        <v>45.070000000000618</v>
      </c>
      <c r="Q49" s="11" t="str">
        <f t="shared" si="27"/>
        <v>weld</v>
      </c>
      <c r="R49" s="12">
        <f t="shared" si="28"/>
        <v>6261.77</v>
      </c>
      <c r="S49" s="39" t="s">
        <v>28</v>
      </c>
      <c r="T49" s="40"/>
      <c r="U49" s="39" t="s">
        <v>28</v>
      </c>
      <c r="V49" s="12">
        <f t="shared" si="23"/>
        <v>6205.9</v>
      </c>
      <c r="W49" s="11" t="str">
        <f t="shared" si="24"/>
        <v>weld</v>
      </c>
      <c r="X49" s="3">
        <f t="shared" si="29"/>
        <v>6187.8799663420241</v>
      </c>
      <c r="Y49" s="71">
        <f t="shared" si="30"/>
        <v>-18.020033657975546</v>
      </c>
      <c r="Z49" s="11" t="str">
        <f t="shared" si="31"/>
        <v>weld</v>
      </c>
      <c r="AA49" s="12">
        <f t="shared" si="32"/>
        <v>6261.77</v>
      </c>
    </row>
    <row r="50" spans="1:35" ht="22.25" customHeight="1" x14ac:dyDescent="0.15">
      <c r="A50" s="35"/>
      <c r="B50" s="41">
        <v>6251.13</v>
      </c>
      <c r="C50" s="42" t="s">
        <v>29</v>
      </c>
      <c r="D50" s="3">
        <f t="shared" si="26"/>
        <v>-55.75</v>
      </c>
      <c r="E50" s="38">
        <f t="shared" si="33"/>
        <v>0.12000000000080036</v>
      </c>
      <c r="F50" s="42" t="s">
        <v>29</v>
      </c>
      <c r="G50" s="41">
        <v>6306.88</v>
      </c>
      <c r="H50" s="35"/>
      <c r="I50" s="39" t="s">
        <v>28</v>
      </c>
      <c r="J50" s="40"/>
      <c r="K50" s="39" t="s">
        <v>28</v>
      </c>
      <c r="L50" s="12">
        <f t="shared" si="21"/>
        <v>6251.13</v>
      </c>
      <c r="M50" s="11" t="str">
        <f t="shared" si="22"/>
        <v>weld</v>
      </c>
      <c r="N50" s="3">
        <f t="shared" si="34"/>
        <v>45.230000000000473</v>
      </c>
      <c r="O50" s="38">
        <f t="shared" si="25"/>
        <v>0.12000000000080036</v>
      </c>
      <c r="P50" s="3">
        <f t="shared" si="35"/>
        <v>45.109999999999673</v>
      </c>
      <c r="Q50" s="11" t="str">
        <f t="shared" si="27"/>
        <v>weld</v>
      </c>
      <c r="R50" s="12">
        <f t="shared" si="28"/>
        <v>6306.88</v>
      </c>
      <c r="S50" s="39" t="s">
        <v>28</v>
      </c>
      <c r="T50" s="40"/>
      <c r="U50" s="39" t="s">
        <v>28</v>
      </c>
      <c r="V50" s="12">
        <f t="shared" si="23"/>
        <v>6251.13</v>
      </c>
      <c r="W50" s="11" t="str">
        <f t="shared" si="24"/>
        <v>weld</v>
      </c>
      <c r="X50" s="3">
        <f t="shared" si="29"/>
        <v>6233.6406394358473</v>
      </c>
      <c r="Y50" s="71">
        <f t="shared" si="30"/>
        <v>-17.489360564152776</v>
      </c>
      <c r="Z50" s="11" t="str">
        <f t="shared" si="31"/>
        <v>weld</v>
      </c>
      <c r="AA50" s="12">
        <f t="shared" si="32"/>
        <v>6306.88</v>
      </c>
    </row>
    <row r="51" spans="1:35" ht="22.25" customHeight="1" x14ac:dyDescent="0.15">
      <c r="A51" s="35"/>
      <c r="B51" s="41">
        <v>6296.29</v>
      </c>
      <c r="C51" s="42" t="s">
        <v>29</v>
      </c>
      <c r="D51" s="3">
        <f t="shared" si="26"/>
        <v>-55.720000000000255</v>
      </c>
      <c r="E51" s="38">
        <f t="shared" si="33"/>
        <v>2.9999999999745341E-2</v>
      </c>
      <c r="F51" s="42" t="s">
        <v>29</v>
      </c>
      <c r="G51" s="41">
        <v>6352.01</v>
      </c>
      <c r="H51" s="35"/>
      <c r="I51" s="39" t="s">
        <v>28</v>
      </c>
      <c r="J51" s="40"/>
      <c r="K51" s="39" t="s">
        <v>28</v>
      </c>
      <c r="L51" s="12">
        <f t="shared" si="21"/>
        <v>6296.29</v>
      </c>
      <c r="M51" s="11" t="str">
        <f t="shared" si="22"/>
        <v>weld</v>
      </c>
      <c r="N51" s="3">
        <f t="shared" si="34"/>
        <v>45.159999999999854</v>
      </c>
      <c r="O51" s="38">
        <f t="shared" si="25"/>
        <v>2.9999999999745341E-2</v>
      </c>
      <c r="P51" s="3">
        <f t="shared" si="35"/>
        <v>45.130000000000109</v>
      </c>
      <c r="Q51" s="11" t="str">
        <f t="shared" si="27"/>
        <v>weld</v>
      </c>
      <c r="R51" s="12">
        <f t="shared" si="28"/>
        <v>6352.01</v>
      </c>
      <c r="S51" s="39" t="s">
        <v>28</v>
      </c>
      <c r="T51" s="40"/>
      <c r="U51" s="39" t="s">
        <v>28</v>
      </c>
      <c r="V51" s="12">
        <f t="shared" si="23"/>
        <v>6296.29</v>
      </c>
      <c r="W51" s="11" t="str">
        <f t="shared" si="24"/>
        <v>weld</v>
      </c>
      <c r="X51" s="3">
        <f t="shared" si="29"/>
        <v>6279.4216010125319</v>
      </c>
      <c r="Y51" s="71">
        <f t="shared" si="30"/>
        <v>-16.868398987468026</v>
      </c>
      <c r="Z51" s="11" t="str">
        <f t="shared" si="31"/>
        <v>weld</v>
      </c>
      <c r="AA51" s="12">
        <f t="shared" si="32"/>
        <v>6352.01</v>
      </c>
    </row>
    <row r="52" spans="1:35" ht="22.25" customHeight="1" x14ac:dyDescent="0.15">
      <c r="A52" s="35"/>
      <c r="B52" s="41">
        <v>6341.55</v>
      </c>
      <c r="C52" s="42" t="s">
        <v>29</v>
      </c>
      <c r="D52" s="3">
        <f t="shared" si="26"/>
        <v>-55.579999999999927</v>
      </c>
      <c r="E52" s="38">
        <f t="shared" si="33"/>
        <v>0.14000000000032742</v>
      </c>
      <c r="F52" s="42" t="s">
        <v>29</v>
      </c>
      <c r="G52" s="41">
        <v>6397.13</v>
      </c>
      <c r="H52" s="35"/>
      <c r="I52" s="39" t="s">
        <v>28</v>
      </c>
      <c r="J52" s="40"/>
      <c r="K52" s="39" t="s">
        <v>28</v>
      </c>
      <c r="L52" s="12">
        <f t="shared" si="21"/>
        <v>6341.55</v>
      </c>
      <c r="M52" s="11" t="str">
        <f t="shared" si="22"/>
        <v>weld</v>
      </c>
      <c r="N52" s="3">
        <f t="shared" si="34"/>
        <v>45.260000000000218</v>
      </c>
      <c r="O52" s="38">
        <f t="shared" si="25"/>
        <v>0.14000000000032742</v>
      </c>
      <c r="P52" s="3">
        <f t="shared" si="35"/>
        <v>45.119999999999891</v>
      </c>
      <c r="Q52" s="11" t="str">
        <f t="shared" si="27"/>
        <v>weld</v>
      </c>
      <c r="R52" s="12">
        <f t="shared" si="28"/>
        <v>6397.13</v>
      </c>
      <c r="S52" s="39" t="s">
        <v>28</v>
      </c>
      <c r="T52" s="40"/>
      <c r="U52" s="39" t="s">
        <v>28</v>
      </c>
      <c r="V52" s="12">
        <f t="shared" si="23"/>
        <v>6341.55</v>
      </c>
      <c r="W52" s="11" t="str">
        <f t="shared" si="24"/>
        <v>weld</v>
      </c>
      <c r="X52" s="3">
        <f t="shared" si="29"/>
        <v>6325.1924183477859</v>
      </c>
      <c r="Y52" s="71">
        <f t="shared" si="30"/>
        <v>-16.357581652214321</v>
      </c>
      <c r="Z52" s="11" t="str">
        <f t="shared" si="31"/>
        <v>weld</v>
      </c>
      <c r="AA52" s="12">
        <f t="shared" si="32"/>
        <v>6397.13</v>
      </c>
    </row>
    <row r="53" spans="1:35" ht="22.25" customHeight="1" x14ac:dyDescent="0.15">
      <c r="A53" s="35"/>
      <c r="B53" s="41">
        <v>6386.81</v>
      </c>
      <c r="C53" s="42" t="s">
        <v>29</v>
      </c>
      <c r="D53" s="3">
        <f t="shared" si="26"/>
        <v>-55.4399999999996</v>
      </c>
      <c r="E53" s="38">
        <f t="shared" si="33"/>
        <v>0.14000000000032742</v>
      </c>
      <c r="F53" s="42" t="s">
        <v>29</v>
      </c>
      <c r="G53" s="41">
        <v>6442.25</v>
      </c>
      <c r="H53" s="35"/>
      <c r="I53" s="39" t="s">
        <v>28</v>
      </c>
      <c r="J53" s="40"/>
      <c r="K53" s="39" t="s">
        <v>28</v>
      </c>
      <c r="L53" s="12">
        <f t="shared" si="21"/>
        <v>6386.81</v>
      </c>
      <c r="M53" s="11" t="str">
        <f t="shared" si="22"/>
        <v>weld</v>
      </c>
      <c r="N53" s="3">
        <f t="shared" si="34"/>
        <v>45.260000000000218</v>
      </c>
      <c r="O53" s="38">
        <f t="shared" si="25"/>
        <v>0.14000000000032742</v>
      </c>
      <c r="P53" s="3">
        <f t="shared" si="35"/>
        <v>45.119999999999891</v>
      </c>
      <c r="Q53" s="11" t="str">
        <f t="shared" si="27"/>
        <v>weld</v>
      </c>
      <c r="R53" s="12">
        <f t="shared" si="28"/>
        <v>6442.25</v>
      </c>
      <c r="S53" s="39" t="s">
        <v>28</v>
      </c>
      <c r="T53" s="40"/>
      <c r="U53" s="39" t="s">
        <v>28</v>
      </c>
      <c r="V53" s="12">
        <f t="shared" si="23"/>
        <v>6386.81</v>
      </c>
      <c r="W53" s="11" t="str">
        <f t="shared" si="24"/>
        <v>weld</v>
      </c>
      <c r="X53" s="3">
        <f t="shared" si="29"/>
        <v>6370.9632356830407</v>
      </c>
      <c r="Y53" s="71">
        <f t="shared" si="30"/>
        <v>-15.846764316959707</v>
      </c>
      <c r="Z53" s="11" t="str">
        <f t="shared" si="31"/>
        <v>weld</v>
      </c>
      <c r="AA53" s="12">
        <f t="shared" si="32"/>
        <v>6442.25</v>
      </c>
    </row>
    <row r="54" spans="1:35" ht="22.25" customHeight="1" x14ac:dyDescent="0.15">
      <c r="A54" s="35"/>
      <c r="B54" s="41">
        <v>6432.09</v>
      </c>
      <c r="C54" s="42" t="s">
        <v>29</v>
      </c>
      <c r="D54" s="3">
        <f t="shared" si="26"/>
        <v>-55.319999999999709</v>
      </c>
      <c r="E54" s="38">
        <f t="shared" si="33"/>
        <v>0.11999999999989086</v>
      </c>
      <c r="F54" s="42" t="s">
        <v>29</v>
      </c>
      <c r="G54" s="41">
        <v>6487.41</v>
      </c>
      <c r="H54" s="35"/>
      <c r="I54" s="39" t="s">
        <v>28</v>
      </c>
      <c r="J54" s="40"/>
      <c r="K54" s="39" t="s">
        <v>28</v>
      </c>
      <c r="L54" s="12">
        <f t="shared" si="21"/>
        <v>6432.09</v>
      </c>
      <c r="M54" s="11" t="str">
        <f t="shared" si="22"/>
        <v>weld</v>
      </c>
      <c r="N54" s="3">
        <f t="shared" si="34"/>
        <v>45.279999999999745</v>
      </c>
      <c r="O54" s="38">
        <f t="shared" si="25"/>
        <v>0.11999999999989086</v>
      </c>
      <c r="P54" s="3">
        <f t="shared" si="35"/>
        <v>45.159999999999854</v>
      </c>
      <c r="Q54" s="11" t="str">
        <f t="shared" si="27"/>
        <v>weld</v>
      </c>
      <c r="R54" s="12">
        <f t="shared" si="28"/>
        <v>6487.41</v>
      </c>
      <c r="S54" s="39" t="s">
        <v>28</v>
      </c>
      <c r="T54" s="40"/>
      <c r="U54" s="39" t="s">
        <v>28</v>
      </c>
      <c r="V54" s="12">
        <f t="shared" si="23"/>
        <v>6432.09</v>
      </c>
      <c r="W54" s="11" t="str">
        <f t="shared" si="24"/>
        <v>weld</v>
      </c>
      <c r="X54" s="3">
        <f t="shared" si="29"/>
        <v>6416.7746299840173</v>
      </c>
      <c r="Y54" s="71">
        <f t="shared" si="30"/>
        <v>-15.315370015982808</v>
      </c>
      <c r="Z54" s="11" t="str">
        <f t="shared" si="31"/>
        <v>weld</v>
      </c>
      <c r="AA54" s="12">
        <f t="shared" si="32"/>
        <v>6487.41</v>
      </c>
    </row>
    <row r="55" spans="1:35" ht="22.25" customHeight="1" x14ac:dyDescent="0.15">
      <c r="A55" s="35"/>
      <c r="B55" s="41">
        <v>6465.14</v>
      </c>
      <c r="C55" s="42" t="s">
        <v>29</v>
      </c>
      <c r="D55" s="3">
        <f t="shared" si="26"/>
        <v>-55.25</v>
      </c>
      <c r="E55" s="38">
        <f t="shared" si="33"/>
        <v>6.9999999999708962E-2</v>
      </c>
      <c r="F55" s="42" t="s">
        <v>29</v>
      </c>
      <c r="G55" s="41">
        <v>6520.39</v>
      </c>
      <c r="H55" s="35"/>
      <c r="I55" s="39" t="s">
        <v>28</v>
      </c>
      <c r="J55" s="40"/>
      <c r="K55" s="39" t="s">
        <v>28</v>
      </c>
      <c r="L55" s="12">
        <f t="shared" si="21"/>
        <v>6465.14</v>
      </c>
      <c r="M55" s="11" t="str">
        <f t="shared" si="22"/>
        <v>weld</v>
      </c>
      <c r="N55" s="3">
        <f t="shared" si="34"/>
        <v>33.050000000000182</v>
      </c>
      <c r="O55" s="38">
        <f t="shared" si="25"/>
        <v>6.9999999999708962E-2</v>
      </c>
      <c r="P55" s="3">
        <f t="shared" si="35"/>
        <v>32.980000000000473</v>
      </c>
      <c r="Q55" s="11" t="str">
        <f t="shared" si="27"/>
        <v>weld</v>
      </c>
      <c r="R55" s="12">
        <f t="shared" si="28"/>
        <v>6520.39</v>
      </c>
      <c r="S55" s="39" t="s">
        <v>28</v>
      </c>
      <c r="T55" s="40"/>
      <c r="U55" s="39" t="s">
        <v>28</v>
      </c>
      <c r="V55" s="12">
        <f t="shared" si="23"/>
        <v>6465.14</v>
      </c>
      <c r="W55" s="11" t="str">
        <f t="shared" si="24"/>
        <v>weld</v>
      </c>
      <c r="X55" s="3">
        <f t="shared" si="29"/>
        <v>6450.230338222419</v>
      </c>
      <c r="Y55" s="71">
        <f t="shared" si="30"/>
        <v>-14.909661777581277</v>
      </c>
      <c r="Z55" s="11" t="str">
        <f t="shared" si="31"/>
        <v>weld</v>
      </c>
      <c r="AA55" s="12">
        <f t="shared" si="32"/>
        <v>6520.39</v>
      </c>
    </row>
    <row r="56" spans="1:35" ht="22.25" customHeight="1" x14ac:dyDescent="0.15">
      <c r="A56" s="35"/>
      <c r="B56" s="41">
        <v>6508.52</v>
      </c>
      <c r="C56" s="42" t="s">
        <v>29</v>
      </c>
      <c r="D56" s="3">
        <f t="shared" si="26"/>
        <v>-55.019999999999527</v>
      </c>
      <c r="E56" s="38">
        <f t="shared" si="33"/>
        <v>0.23000000000047294</v>
      </c>
      <c r="F56" s="42" t="s">
        <v>29</v>
      </c>
      <c r="G56" s="41">
        <v>6563.54</v>
      </c>
      <c r="H56" s="35"/>
      <c r="I56" s="39" t="s">
        <v>28</v>
      </c>
      <c r="J56" s="40"/>
      <c r="K56" s="39" t="s">
        <v>28</v>
      </c>
      <c r="L56" s="12">
        <f t="shared" si="21"/>
        <v>6508.52</v>
      </c>
      <c r="M56" s="11" t="str">
        <f t="shared" si="22"/>
        <v>weld</v>
      </c>
      <c r="N56" s="3">
        <f t="shared" si="34"/>
        <v>43.380000000000109</v>
      </c>
      <c r="O56" s="38">
        <f t="shared" si="25"/>
        <v>0.23000000000047294</v>
      </c>
      <c r="P56" s="3">
        <f t="shared" si="35"/>
        <v>43.149999999999636</v>
      </c>
      <c r="Q56" s="11" t="str">
        <f t="shared" si="27"/>
        <v>weld</v>
      </c>
      <c r="R56" s="12">
        <f t="shared" si="28"/>
        <v>6563.54</v>
      </c>
      <c r="S56" s="39" t="s">
        <v>28</v>
      </c>
      <c r="T56" s="40"/>
      <c r="U56" s="39" t="s">
        <v>28</v>
      </c>
      <c r="V56" s="12">
        <f t="shared" si="23"/>
        <v>6508.52</v>
      </c>
      <c r="W56" s="11" t="str">
        <f t="shared" si="24"/>
        <v>weld</v>
      </c>
      <c r="X56" s="3">
        <f t="shared" si="29"/>
        <v>6494.0027399958281</v>
      </c>
      <c r="Y56" s="71">
        <f t="shared" si="30"/>
        <v>-14.517260004172385</v>
      </c>
      <c r="Z56" s="11" t="str">
        <f t="shared" si="31"/>
        <v>weld</v>
      </c>
      <c r="AA56" s="12">
        <f t="shared" si="32"/>
        <v>6563.54</v>
      </c>
    </row>
    <row r="57" spans="1:35" ht="22.25" customHeight="1" x14ac:dyDescent="0.15">
      <c r="A57" s="35"/>
      <c r="B57" s="41">
        <v>6553.83</v>
      </c>
      <c r="C57" s="42" t="s">
        <v>29</v>
      </c>
      <c r="D57" s="3">
        <f t="shared" si="26"/>
        <v>-54.779999999999745</v>
      </c>
      <c r="E57" s="38">
        <f t="shared" si="33"/>
        <v>0.23999999999978172</v>
      </c>
      <c r="F57" s="42" t="s">
        <v>29</v>
      </c>
      <c r="G57" s="41">
        <v>6608.61</v>
      </c>
      <c r="H57" s="35"/>
      <c r="I57" s="39" t="s">
        <v>28</v>
      </c>
      <c r="J57" s="40"/>
      <c r="K57" s="39" t="s">
        <v>28</v>
      </c>
      <c r="L57" s="12">
        <f t="shared" si="21"/>
        <v>6553.83</v>
      </c>
      <c r="M57" s="11" t="str">
        <f t="shared" si="22"/>
        <v>weld</v>
      </c>
      <c r="N57" s="3">
        <f t="shared" si="34"/>
        <v>45.309999999999491</v>
      </c>
      <c r="O57" s="38">
        <f t="shared" si="25"/>
        <v>0.23999999999978172</v>
      </c>
      <c r="P57" s="3">
        <f t="shared" si="35"/>
        <v>45.069999999999709</v>
      </c>
      <c r="Q57" s="11" t="str">
        <f t="shared" si="27"/>
        <v>weld</v>
      </c>
      <c r="R57" s="12">
        <f t="shared" si="28"/>
        <v>6608.61</v>
      </c>
      <c r="S57" s="39" t="s">
        <v>28</v>
      </c>
      <c r="T57" s="40"/>
      <c r="U57" s="39" t="s">
        <v>28</v>
      </c>
      <c r="V57" s="12">
        <f t="shared" si="23"/>
        <v>6553.83</v>
      </c>
      <c r="W57" s="11" t="str">
        <f t="shared" si="24"/>
        <v>weld</v>
      </c>
      <c r="X57" s="3">
        <f t="shared" si="29"/>
        <v>6539.7228361239286</v>
      </c>
      <c r="Y57" s="71">
        <f t="shared" si="30"/>
        <v>-14.107163876071354</v>
      </c>
      <c r="Z57" s="11" t="str">
        <f t="shared" si="31"/>
        <v>weld</v>
      </c>
      <c r="AA57" s="12">
        <f t="shared" si="32"/>
        <v>6608.61</v>
      </c>
    </row>
    <row r="58" spans="1:35" ht="22.25" customHeight="1" x14ac:dyDescent="0.15">
      <c r="A58" s="35"/>
      <c r="B58" s="41">
        <v>6579.72</v>
      </c>
      <c r="C58" s="42" t="s">
        <v>29</v>
      </c>
      <c r="D58" s="3">
        <f t="shared" si="26"/>
        <v>-54.719999999999345</v>
      </c>
      <c r="E58" s="38">
        <f t="shared" si="33"/>
        <v>6.0000000000400178E-2</v>
      </c>
      <c r="F58" s="42" t="s">
        <v>29</v>
      </c>
      <c r="G58" s="41">
        <v>6634.44</v>
      </c>
      <c r="H58" s="35"/>
      <c r="I58" s="39" t="s">
        <v>28</v>
      </c>
      <c r="J58" s="40"/>
      <c r="K58" s="39" t="s">
        <v>28</v>
      </c>
      <c r="L58" s="12">
        <f t="shared" si="21"/>
        <v>6579.72</v>
      </c>
      <c r="M58" s="11" t="str">
        <f t="shared" si="22"/>
        <v>weld</v>
      </c>
      <c r="N58" s="3">
        <f t="shared" si="34"/>
        <v>25.890000000000327</v>
      </c>
      <c r="O58" s="38">
        <f t="shared" si="25"/>
        <v>6.0000000000400178E-2</v>
      </c>
      <c r="P58" s="3">
        <f t="shared" si="35"/>
        <v>25.829999999999927</v>
      </c>
      <c r="Q58" s="11" t="str">
        <f t="shared" si="27"/>
        <v>weld</v>
      </c>
      <c r="R58" s="12">
        <f t="shared" si="28"/>
        <v>6634.44</v>
      </c>
      <c r="S58" s="39" t="s">
        <v>28</v>
      </c>
      <c r="T58" s="40"/>
      <c r="U58" s="39" t="s">
        <v>28</v>
      </c>
      <c r="V58" s="12">
        <f t="shared" si="23"/>
        <v>6579.72</v>
      </c>
      <c r="W58" s="11" t="str">
        <f t="shared" si="24"/>
        <v>weld</v>
      </c>
      <c r="X58" s="3">
        <f t="shared" si="29"/>
        <v>6565.9254117393893</v>
      </c>
      <c r="Y58" s="71">
        <f t="shared" si="30"/>
        <v>-13.794588260610908</v>
      </c>
      <c r="Z58" s="11" t="str">
        <f t="shared" si="31"/>
        <v>weld</v>
      </c>
      <c r="AA58" s="12">
        <f t="shared" si="32"/>
        <v>6634.44</v>
      </c>
      <c r="AC58" s="312" t="s">
        <v>62</v>
      </c>
      <c r="AD58" s="312"/>
      <c r="AE58" s="312"/>
      <c r="AF58" s="312"/>
      <c r="AG58" s="312"/>
      <c r="AH58" s="312"/>
      <c r="AI58" s="312"/>
    </row>
    <row r="59" spans="1:35" ht="22.25" customHeight="1" x14ac:dyDescent="0.15">
      <c r="A59" s="35"/>
      <c r="B59" s="41">
        <v>6622.65</v>
      </c>
      <c r="C59" s="42" t="s">
        <v>29</v>
      </c>
      <c r="D59" s="3">
        <f t="shared" si="26"/>
        <v>-54.610000000000582</v>
      </c>
      <c r="E59" s="38">
        <f t="shared" si="33"/>
        <v>0.10999999999876309</v>
      </c>
      <c r="F59" s="42" t="s">
        <v>29</v>
      </c>
      <c r="G59" s="41">
        <v>6677.26</v>
      </c>
      <c r="H59" s="35"/>
      <c r="I59" s="39" t="s">
        <v>28</v>
      </c>
      <c r="J59" s="40"/>
      <c r="K59" s="39" t="s">
        <v>28</v>
      </c>
      <c r="L59" s="12">
        <f t="shared" si="21"/>
        <v>6622.65</v>
      </c>
      <c r="M59" s="11" t="str">
        <f t="shared" si="22"/>
        <v>weld</v>
      </c>
      <c r="N59" s="3">
        <f t="shared" si="34"/>
        <v>42.929999999999382</v>
      </c>
      <c r="O59" s="38">
        <f t="shared" si="25"/>
        <v>0.10999999999876309</v>
      </c>
      <c r="P59" s="3">
        <f t="shared" si="35"/>
        <v>42.820000000000618</v>
      </c>
      <c r="Q59" s="11" t="str">
        <f t="shared" si="27"/>
        <v>weld</v>
      </c>
      <c r="R59" s="12">
        <f t="shared" si="28"/>
        <v>6677.26</v>
      </c>
      <c r="S59" s="39" t="s">
        <v>28</v>
      </c>
      <c r="T59" s="40"/>
      <c r="U59" s="39" t="s">
        <v>28</v>
      </c>
      <c r="V59" s="12">
        <f t="shared" si="23"/>
        <v>6622.65</v>
      </c>
      <c r="W59" s="11" t="str">
        <f t="shared" si="24"/>
        <v>weld</v>
      </c>
      <c r="X59" s="3">
        <f t="shared" si="29"/>
        <v>6609.3630535455868</v>
      </c>
      <c r="Y59" s="71">
        <f t="shared" si="30"/>
        <v>-13.286946454412828</v>
      </c>
      <c r="Z59" s="11" t="str">
        <f t="shared" si="31"/>
        <v>weld</v>
      </c>
      <c r="AA59" s="12">
        <f t="shared" si="32"/>
        <v>6677.26</v>
      </c>
      <c r="AC59" s="6" t="s">
        <v>17</v>
      </c>
      <c r="AD59" s="6" t="s">
        <v>18</v>
      </c>
      <c r="AE59" s="6" t="s">
        <v>19</v>
      </c>
      <c r="AF59" s="6" t="s">
        <v>20</v>
      </c>
      <c r="AG59" s="6" t="s">
        <v>21</v>
      </c>
      <c r="AH59" s="6" t="s">
        <v>22</v>
      </c>
      <c r="AI59" s="6" t="s">
        <v>23</v>
      </c>
    </row>
    <row r="60" spans="1:35" ht="22.25" customHeight="1" x14ac:dyDescent="0.15">
      <c r="A60" s="35"/>
      <c r="B60" s="41">
        <v>6630.85</v>
      </c>
      <c r="C60" s="42" t="s">
        <v>29</v>
      </c>
      <c r="D60" s="3">
        <f t="shared" si="26"/>
        <v>-54.579999999999927</v>
      </c>
      <c r="E60" s="38">
        <f t="shared" si="33"/>
        <v>3.0000000000654836E-2</v>
      </c>
      <c r="F60" s="42" t="s">
        <v>29</v>
      </c>
      <c r="G60" s="41">
        <v>6685.43</v>
      </c>
      <c r="H60" s="35"/>
      <c r="I60" s="39" t="s">
        <v>28</v>
      </c>
      <c r="J60" s="40"/>
      <c r="K60" s="39" t="s">
        <v>28</v>
      </c>
      <c r="L60" s="12">
        <f t="shared" si="21"/>
        <v>6630.85</v>
      </c>
      <c r="M60" s="11" t="str">
        <f t="shared" si="22"/>
        <v>weld</v>
      </c>
      <c r="N60" s="3">
        <f t="shared" si="34"/>
        <v>8.2000000000007276</v>
      </c>
      <c r="O60" s="38">
        <f t="shared" si="25"/>
        <v>3.0000000000654836E-2</v>
      </c>
      <c r="P60" s="3">
        <f t="shared" si="35"/>
        <v>8.1700000000000728</v>
      </c>
      <c r="Q60" s="11" t="str">
        <f t="shared" si="27"/>
        <v>weld</v>
      </c>
      <c r="R60" s="12">
        <f t="shared" si="28"/>
        <v>6685.43</v>
      </c>
      <c r="S60" s="39" t="s">
        <v>28</v>
      </c>
      <c r="T60" s="40"/>
      <c r="U60" s="39" t="s">
        <v>28</v>
      </c>
      <c r="V60" s="12">
        <f t="shared" si="23"/>
        <v>6630.85</v>
      </c>
      <c r="W60" s="11" t="str">
        <f t="shared" si="24"/>
        <v>weld</v>
      </c>
      <c r="X60" s="3">
        <f t="shared" si="29"/>
        <v>6617.6508987944571</v>
      </c>
      <c r="Y60" s="71">
        <f t="shared" si="30"/>
        <v>-13.199101205543229</v>
      </c>
      <c r="Z60" s="11" t="str">
        <f t="shared" si="31"/>
        <v>weld</v>
      </c>
      <c r="AA60" s="12">
        <f t="shared" si="32"/>
        <v>6685.43</v>
      </c>
      <c r="AC60" s="271">
        <v>6630.85</v>
      </c>
      <c r="AD60" s="8" t="s">
        <v>5</v>
      </c>
      <c r="AE60" s="2">
        <v>8.1999999999999993</v>
      </c>
      <c r="AF60" s="272">
        <f>AE60-AG60</f>
        <v>2.9999999999999361E-2</v>
      </c>
      <c r="AG60" s="2">
        <v>8.17</v>
      </c>
      <c r="AH60" s="8" t="s">
        <v>5</v>
      </c>
      <c r="AI60" s="9">
        <v>6685.43</v>
      </c>
    </row>
    <row r="61" spans="1:35" ht="23.75" customHeight="1" x14ac:dyDescent="0.15">
      <c r="A61" s="104"/>
      <c r="B61" s="105">
        <v>6638.85</v>
      </c>
      <c r="C61" s="106" t="s">
        <v>29</v>
      </c>
      <c r="D61" s="107">
        <f t="shared" si="26"/>
        <v>-54.569999999999709</v>
      </c>
      <c r="E61" s="108">
        <f t="shared" si="33"/>
        <v>1.0000000000218279E-2</v>
      </c>
      <c r="F61" s="106" t="s">
        <v>29</v>
      </c>
      <c r="G61" s="105">
        <v>6693.42</v>
      </c>
      <c r="H61" s="104"/>
      <c r="I61" s="109" t="s">
        <v>28</v>
      </c>
      <c r="J61" s="110"/>
      <c r="K61" s="109" t="s">
        <v>28</v>
      </c>
      <c r="L61" s="111">
        <f t="shared" si="21"/>
        <v>6638.85</v>
      </c>
      <c r="M61" s="112" t="str">
        <f t="shared" si="22"/>
        <v>weld</v>
      </c>
      <c r="N61" s="107">
        <f t="shared" si="34"/>
        <v>8</v>
      </c>
      <c r="O61" s="108">
        <f t="shared" si="25"/>
        <v>1.0000000000218279E-2</v>
      </c>
      <c r="P61" s="107">
        <f t="shared" si="35"/>
        <v>7.9899999999997817</v>
      </c>
      <c r="Q61" s="112" t="str">
        <f t="shared" si="27"/>
        <v>weld</v>
      </c>
      <c r="R61" s="111">
        <f t="shared" si="28"/>
        <v>6693.42</v>
      </c>
      <c r="S61" s="109" t="s">
        <v>28</v>
      </c>
      <c r="T61" s="110"/>
      <c r="U61" s="109" t="s">
        <v>28</v>
      </c>
      <c r="V61" s="111">
        <f t="shared" si="23"/>
        <v>6638.85</v>
      </c>
      <c r="W61" s="112" t="str">
        <f t="shared" si="24"/>
        <v>weld</v>
      </c>
      <c r="X61" s="113">
        <f t="shared" si="29"/>
        <v>6625.7561476975743</v>
      </c>
      <c r="Y61" s="114">
        <f t="shared" si="30"/>
        <v>-13.093852302426058</v>
      </c>
      <c r="Z61" s="112" t="str">
        <f t="shared" si="31"/>
        <v>weld</v>
      </c>
      <c r="AA61" s="111">
        <f t="shared" si="32"/>
        <v>6693.42</v>
      </c>
      <c r="AC61" s="111">
        <v>6638.85</v>
      </c>
      <c r="AD61" s="112" t="s">
        <v>5</v>
      </c>
      <c r="AE61" s="107">
        <f>AC61-AC60</f>
        <v>8</v>
      </c>
      <c r="AF61" s="108">
        <f>AE61-AG61</f>
        <v>1.0000000000218279E-2</v>
      </c>
      <c r="AG61" s="107">
        <f>AI61-AI60</f>
        <v>7.9899999999997817</v>
      </c>
      <c r="AH61" s="112" t="s">
        <v>5</v>
      </c>
      <c r="AI61" s="111">
        <v>6693.42</v>
      </c>
    </row>
    <row r="62" spans="1:35" ht="23.75" customHeight="1" x14ac:dyDescent="0.15">
      <c r="A62" s="115" t="s">
        <v>39</v>
      </c>
      <c r="B62" s="116">
        <v>6669.32</v>
      </c>
      <c r="C62" s="117" t="s">
        <v>40</v>
      </c>
      <c r="D62" s="118">
        <f t="shared" si="26"/>
        <v>-54.840000000000146</v>
      </c>
      <c r="E62" s="119">
        <f t="shared" si="33"/>
        <v>-0.27000000000043656</v>
      </c>
      <c r="F62" s="117" t="s">
        <v>40</v>
      </c>
      <c r="G62" s="116">
        <v>6724.16</v>
      </c>
      <c r="H62" s="120" t="s">
        <v>39</v>
      </c>
      <c r="I62" s="121" t="s">
        <v>28</v>
      </c>
      <c r="J62" s="122"/>
      <c r="K62" s="121" t="s">
        <v>28</v>
      </c>
      <c r="L62" s="123">
        <f t="shared" si="21"/>
        <v>6669.32</v>
      </c>
      <c r="M62" s="124" t="str">
        <f t="shared" si="22"/>
        <v>bend</v>
      </c>
      <c r="N62" s="118">
        <f t="shared" si="34"/>
        <v>30.469999999999345</v>
      </c>
      <c r="O62" s="119">
        <f t="shared" si="25"/>
        <v>-0.27000000000043656</v>
      </c>
      <c r="P62" s="118">
        <f t="shared" si="35"/>
        <v>30.739999999999782</v>
      </c>
      <c r="Q62" s="124" t="str">
        <f t="shared" si="27"/>
        <v>bend</v>
      </c>
      <c r="R62" s="123">
        <f t="shared" si="28"/>
        <v>6724.16</v>
      </c>
      <c r="S62" s="121" t="s">
        <v>28</v>
      </c>
      <c r="T62" s="122"/>
      <c r="U62" s="121" t="s">
        <v>28</v>
      </c>
      <c r="V62" s="123">
        <f t="shared" si="23"/>
        <v>6669.32</v>
      </c>
      <c r="W62" s="124" t="str">
        <f t="shared" si="24"/>
        <v>bend</v>
      </c>
      <c r="X62" s="125">
        <f t="shared" si="29"/>
        <v>6656.9395458555027</v>
      </c>
      <c r="Y62" s="126">
        <f t="shared" si="30"/>
        <v>-12.38045414449698</v>
      </c>
      <c r="Z62" s="124" t="str">
        <f t="shared" si="31"/>
        <v>bend</v>
      </c>
      <c r="AA62" s="127">
        <f t="shared" si="32"/>
        <v>6724.16</v>
      </c>
      <c r="AC62" s="123">
        <v>6669.32</v>
      </c>
      <c r="AD62" s="273" t="s">
        <v>6</v>
      </c>
      <c r="AE62" s="118">
        <f>AC62-AC61</f>
        <v>30.469999999999345</v>
      </c>
      <c r="AF62" s="119">
        <f>AE62-AG62</f>
        <v>-0.27000000000065327</v>
      </c>
      <c r="AG62" s="118">
        <v>30.74</v>
      </c>
      <c r="AH62" s="273" t="s">
        <v>6</v>
      </c>
      <c r="AI62" s="123">
        <v>6724.16</v>
      </c>
    </row>
    <row r="63" spans="1:35" ht="22.25" customHeight="1" x14ac:dyDescent="0.15">
      <c r="A63" s="128"/>
      <c r="B63" s="129">
        <v>6678.56</v>
      </c>
      <c r="C63" s="130" t="s">
        <v>29</v>
      </c>
      <c r="D63" s="131">
        <f t="shared" si="26"/>
        <v>-54.399999999999636</v>
      </c>
      <c r="E63" s="132">
        <f t="shared" si="33"/>
        <v>0.44000000000050932</v>
      </c>
      <c r="F63" s="130" t="s">
        <v>29</v>
      </c>
      <c r="G63" s="129">
        <v>6732.96</v>
      </c>
      <c r="H63" s="128"/>
      <c r="I63" s="133" t="s">
        <v>28</v>
      </c>
      <c r="J63" s="134"/>
      <c r="K63" s="133" t="s">
        <v>28</v>
      </c>
      <c r="L63" s="135">
        <f t="shared" si="21"/>
        <v>6678.56</v>
      </c>
      <c r="M63" s="136" t="str">
        <f t="shared" si="22"/>
        <v>weld</v>
      </c>
      <c r="N63" s="131">
        <f>L63-L61</f>
        <v>39.710000000000036</v>
      </c>
      <c r="O63" s="132">
        <f t="shared" si="25"/>
        <v>0.17000000000007276</v>
      </c>
      <c r="P63" s="131">
        <f>R63-R61</f>
        <v>39.539999999999964</v>
      </c>
      <c r="Q63" s="136" t="str">
        <f t="shared" si="27"/>
        <v>weld</v>
      </c>
      <c r="R63" s="135">
        <f t="shared" si="28"/>
        <v>6732.96</v>
      </c>
      <c r="S63" s="133" t="s">
        <v>28</v>
      </c>
      <c r="T63" s="134"/>
      <c r="U63" s="133" t="s">
        <v>28</v>
      </c>
      <c r="V63" s="135">
        <f t="shared" si="23"/>
        <v>6678.56</v>
      </c>
      <c r="W63" s="136" t="str">
        <f t="shared" si="24"/>
        <v>weld</v>
      </c>
      <c r="X63" s="137">
        <f t="shared" si="29"/>
        <v>6665.8664783145059</v>
      </c>
      <c r="Y63" s="138">
        <f t="shared" si="30"/>
        <v>-12.693521685494488</v>
      </c>
      <c r="Z63" s="136" t="str">
        <f t="shared" si="31"/>
        <v>weld</v>
      </c>
      <c r="AA63" s="135">
        <f t="shared" si="32"/>
        <v>6732.96</v>
      </c>
      <c r="AC63" s="135">
        <v>6678.56</v>
      </c>
      <c r="AD63" s="136" t="s">
        <v>5</v>
      </c>
      <c r="AE63" s="131">
        <f>AC63-AC61</f>
        <v>39.710000000000036</v>
      </c>
      <c r="AF63" s="132">
        <f>AE63-AG63</f>
        <v>0.17000000000007276</v>
      </c>
      <c r="AG63" s="131">
        <f>AI63-AI61</f>
        <v>39.539999999999964</v>
      </c>
      <c r="AH63" s="136" t="s">
        <v>5</v>
      </c>
      <c r="AI63" s="135">
        <v>6732.96</v>
      </c>
    </row>
    <row r="64" spans="1:35" ht="22.25" customHeight="1" x14ac:dyDescent="0.15">
      <c r="A64" s="92"/>
      <c r="B64" s="41"/>
      <c r="C64" s="93"/>
      <c r="D64" s="17"/>
      <c r="E64" s="17"/>
      <c r="F64" s="42" t="s">
        <v>48</v>
      </c>
      <c r="G64" s="41">
        <v>6768.82</v>
      </c>
      <c r="H64" s="139" t="s">
        <v>49</v>
      </c>
      <c r="I64" s="4"/>
      <c r="J64" s="40"/>
      <c r="K64" s="4"/>
      <c r="L64" s="17"/>
      <c r="M64" s="17"/>
      <c r="N64" s="17"/>
      <c r="O64" s="17"/>
      <c r="P64" s="17"/>
      <c r="Q64" s="11" t="str">
        <f t="shared" si="27"/>
        <v>misc</v>
      </c>
      <c r="R64" s="12">
        <f t="shared" si="28"/>
        <v>6768.82</v>
      </c>
      <c r="S64" s="4"/>
      <c r="T64" s="40"/>
      <c r="U64" s="4"/>
      <c r="V64" s="17"/>
      <c r="W64" s="17"/>
      <c r="X64" s="17"/>
      <c r="Y64" s="17"/>
      <c r="Z64" s="11" t="str">
        <f t="shared" si="31"/>
        <v>misc</v>
      </c>
      <c r="AA64" s="12">
        <f t="shared" si="32"/>
        <v>6768.82</v>
      </c>
      <c r="AC64" s="274">
        <v>6686.68</v>
      </c>
      <c r="AD64" s="269" t="s">
        <v>6</v>
      </c>
      <c r="AE64" s="3">
        <f>AC64-AC63</f>
        <v>8.1199999999998909</v>
      </c>
      <c r="AF64" s="17"/>
      <c r="AG64" s="17"/>
      <c r="AH64" s="17"/>
      <c r="AI64" s="17"/>
    </row>
    <row r="65" spans="1:35" ht="23.75" customHeight="1" thickBot="1" x14ac:dyDescent="0.2">
      <c r="A65" s="44" t="s">
        <v>39</v>
      </c>
      <c r="B65" s="41">
        <v>6686.68</v>
      </c>
      <c r="C65" s="42" t="s">
        <v>40</v>
      </c>
      <c r="D65" s="17"/>
      <c r="E65" s="17"/>
      <c r="F65" s="43"/>
      <c r="G65" s="41"/>
      <c r="H65" s="35"/>
      <c r="I65" s="39" t="s">
        <v>28</v>
      </c>
      <c r="J65" s="40"/>
      <c r="K65" s="39" t="s">
        <v>28</v>
      </c>
      <c r="L65" s="12">
        <f t="shared" ref="L65:M71" si="36">B65</f>
        <v>6686.68</v>
      </c>
      <c r="M65" s="11" t="str">
        <f t="shared" si="36"/>
        <v>bend</v>
      </c>
      <c r="N65" s="3">
        <f>L65-L63</f>
        <v>8.1199999999998909</v>
      </c>
      <c r="O65" s="17"/>
      <c r="P65" s="17"/>
      <c r="Q65" s="17"/>
      <c r="R65" s="17"/>
      <c r="S65" s="39" t="s">
        <v>28</v>
      </c>
      <c r="T65" s="40"/>
      <c r="U65" s="39" t="s">
        <v>28</v>
      </c>
      <c r="V65" s="140">
        <f t="shared" ref="V65:V71" si="37">$B65</f>
        <v>6686.68</v>
      </c>
      <c r="W65" s="11" t="str">
        <f t="shared" ref="W65:W71" si="38">$C65</f>
        <v>bend</v>
      </c>
      <c r="X65" s="99"/>
      <c r="Y65" s="17"/>
      <c r="Z65" s="17"/>
      <c r="AA65" s="99"/>
      <c r="AC65" s="17"/>
      <c r="AD65" s="17"/>
      <c r="AE65" s="275" t="s">
        <v>49</v>
      </c>
      <c r="AF65" s="17"/>
      <c r="AG65" s="276">
        <f>AI65-AI63</f>
        <v>35.859999999999673</v>
      </c>
      <c r="AH65" s="277" t="s">
        <v>10</v>
      </c>
      <c r="AI65" s="186">
        <v>6768.82</v>
      </c>
    </row>
    <row r="66" spans="1:35" ht="25" customHeight="1" thickTop="1" thickBot="1" x14ac:dyDescent="0.2">
      <c r="A66" s="35"/>
      <c r="B66" s="41">
        <v>6719.75</v>
      </c>
      <c r="C66" s="42" t="s">
        <v>29</v>
      </c>
      <c r="D66" s="3">
        <f>B66-G66</f>
        <v>-53.979999999999563</v>
      </c>
      <c r="E66" s="38">
        <f>D66-D63</f>
        <v>0.42000000000007276</v>
      </c>
      <c r="F66" s="42" t="s">
        <v>29</v>
      </c>
      <c r="G66" s="41">
        <v>6773.73</v>
      </c>
      <c r="H66" s="35"/>
      <c r="I66" s="39" t="s">
        <v>28</v>
      </c>
      <c r="J66" s="40"/>
      <c r="K66" s="39" t="s">
        <v>28</v>
      </c>
      <c r="L66" s="12">
        <f t="shared" si="36"/>
        <v>6719.75</v>
      </c>
      <c r="M66" s="141" t="str">
        <f t="shared" si="36"/>
        <v>weld</v>
      </c>
      <c r="N66" s="142">
        <f>L66-L63</f>
        <v>41.1899999999996</v>
      </c>
      <c r="O66" s="143">
        <f>N66-P66</f>
        <v>0.42000000000007276</v>
      </c>
      <c r="P66" s="142">
        <f>R66-R63</f>
        <v>40.769999999999527</v>
      </c>
      <c r="Q66" s="141" t="str">
        <f>F66</f>
        <v>weld</v>
      </c>
      <c r="R66" s="12">
        <f>G66</f>
        <v>6773.73</v>
      </c>
      <c r="S66" s="39" t="s">
        <v>28</v>
      </c>
      <c r="T66" s="40"/>
      <c r="U66" s="144" t="s">
        <v>28</v>
      </c>
      <c r="V66" s="145">
        <f t="shared" si="37"/>
        <v>6719.75</v>
      </c>
      <c r="W66" s="146" t="str">
        <f t="shared" si="38"/>
        <v>weld</v>
      </c>
      <c r="X66" s="96">
        <f>$V$31+(AA66-$AA$31)*($V$115-$V$31)/($AA$115-$AA$31)</f>
        <v>6707.2245506274112</v>
      </c>
      <c r="Y66" s="147">
        <f>X66-V66</f>
        <v>-12.52544937258881</v>
      </c>
      <c r="Z66" s="148" t="str">
        <f>$F66</f>
        <v>weld</v>
      </c>
      <c r="AA66" s="96">
        <f>$G66</f>
        <v>6773.73</v>
      </c>
      <c r="AC66" s="185"/>
      <c r="AD66" s="17"/>
      <c r="AE66" s="278" t="s">
        <v>63</v>
      </c>
      <c r="AF66" s="279"/>
      <c r="AG66" s="280">
        <f>AI66-AI63</f>
        <v>40.769999999999527</v>
      </c>
      <c r="AH66" s="281" t="s">
        <v>29</v>
      </c>
      <c r="AI66" s="282">
        <v>6773.73</v>
      </c>
    </row>
    <row r="67" spans="1:35" ht="25" customHeight="1" thickTop="1" thickBot="1" x14ac:dyDescent="0.2">
      <c r="A67" s="44" t="s">
        <v>50</v>
      </c>
      <c r="B67" s="41">
        <v>6719.77</v>
      </c>
      <c r="C67" s="42" t="s">
        <v>51</v>
      </c>
      <c r="D67" s="17"/>
      <c r="E67" s="17"/>
      <c r="F67" s="43"/>
      <c r="G67" s="41"/>
      <c r="H67" s="35"/>
      <c r="I67" s="39" t="s">
        <v>28</v>
      </c>
      <c r="J67" s="40"/>
      <c r="K67" s="39" t="s">
        <v>28</v>
      </c>
      <c r="L67" s="149">
        <f t="shared" si="36"/>
        <v>6719.77</v>
      </c>
      <c r="M67" s="150" t="str">
        <f t="shared" si="36"/>
        <v>pipe</v>
      </c>
      <c r="N67" s="89">
        <f>L67-L66</f>
        <v>2.0000000000436557E-2</v>
      </c>
      <c r="O67" s="151"/>
      <c r="P67" s="151"/>
      <c r="Q67" s="151"/>
      <c r="R67" s="18"/>
      <c r="S67" s="39" t="s">
        <v>28</v>
      </c>
      <c r="T67" s="40"/>
      <c r="U67" s="39" t="s">
        <v>28</v>
      </c>
      <c r="V67" s="152">
        <f t="shared" si="37"/>
        <v>6719.77</v>
      </c>
      <c r="W67" s="11" t="str">
        <f t="shared" si="38"/>
        <v>pipe</v>
      </c>
      <c r="X67" s="153"/>
      <c r="Y67" s="17"/>
      <c r="Z67" s="17"/>
      <c r="AA67" s="153"/>
      <c r="AC67" s="174">
        <v>6719.75</v>
      </c>
      <c r="AD67" s="283" t="s">
        <v>5</v>
      </c>
      <c r="AE67" s="3">
        <f>AC67-AC63</f>
        <v>41.1899999999996</v>
      </c>
      <c r="AF67" s="284">
        <f>AE67-AG67</f>
        <v>0</v>
      </c>
      <c r="AG67" s="285">
        <f>AI67-AI63</f>
        <v>41.1899999999996</v>
      </c>
      <c r="AH67" s="286" t="s">
        <v>5</v>
      </c>
      <c r="AI67" s="174">
        <v>6774.15</v>
      </c>
    </row>
    <row r="68" spans="1:35" ht="25" customHeight="1" thickTop="1" thickBot="1" x14ac:dyDescent="0.2">
      <c r="A68" s="35"/>
      <c r="B68" s="154">
        <v>6721.76</v>
      </c>
      <c r="C68" s="42" t="s">
        <v>29</v>
      </c>
      <c r="D68" s="3">
        <f>B68-G68</f>
        <v>-52.389999999999418</v>
      </c>
      <c r="E68" s="155">
        <f>D68-D66</f>
        <v>1.5900000000001455</v>
      </c>
      <c r="F68" s="42" t="s">
        <v>29</v>
      </c>
      <c r="G68" s="41">
        <v>6774.15</v>
      </c>
      <c r="H68" s="35"/>
      <c r="I68" s="39" t="s">
        <v>28</v>
      </c>
      <c r="J68" s="40"/>
      <c r="K68" s="39" t="s">
        <v>28</v>
      </c>
      <c r="L68" s="149">
        <f t="shared" si="36"/>
        <v>6721.76</v>
      </c>
      <c r="M68" s="150" t="str">
        <f t="shared" si="36"/>
        <v>weld</v>
      </c>
      <c r="N68" s="89">
        <f>L68-L66</f>
        <v>2.0100000000002183</v>
      </c>
      <c r="O68" s="156">
        <f>N68-P68</f>
        <v>1.5900000000001455</v>
      </c>
      <c r="P68" s="89">
        <f>R68-R66</f>
        <v>0.42000000000007276</v>
      </c>
      <c r="Q68" s="150" t="str">
        <f t="shared" ref="Q68:R74" si="39">F68</f>
        <v>weld</v>
      </c>
      <c r="R68" s="308">
        <f t="shared" si="39"/>
        <v>6774.15</v>
      </c>
      <c r="S68" s="39" t="s">
        <v>28</v>
      </c>
      <c r="T68" s="40"/>
      <c r="U68" s="157" t="s">
        <v>28</v>
      </c>
      <c r="V68" s="158">
        <f t="shared" si="37"/>
        <v>6721.76</v>
      </c>
      <c r="W68" s="159" t="str">
        <f t="shared" si="38"/>
        <v>weld</v>
      </c>
      <c r="X68" s="160">
        <f>$V$31+(AA68-$AA$31)*($V$115-$V$31)/($AA$115-$AA$31)</f>
        <v>6707.6506087675007</v>
      </c>
      <c r="Y68" s="161">
        <f>X68-V68</f>
        <v>-14.109391232499547</v>
      </c>
      <c r="Z68" s="162" t="str">
        <f t="shared" ref="Z68:Z74" si="40">$F68</f>
        <v>weld</v>
      </c>
      <c r="AA68" s="163">
        <f t="shared" ref="AA68:AA74" si="41">$G68</f>
        <v>6774.15</v>
      </c>
      <c r="AC68" s="181">
        <v>6719.77</v>
      </c>
      <c r="AD68" s="269" t="s">
        <v>9</v>
      </c>
      <c r="AE68" s="17"/>
      <c r="AF68" s="17"/>
      <c r="AG68" s="287"/>
      <c r="AH68" s="287"/>
      <c r="AI68" s="288"/>
    </row>
    <row r="69" spans="1:35" ht="25" customHeight="1" thickTop="1" thickBot="1" x14ac:dyDescent="0.2">
      <c r="A69" s="164"/>
      <c r="B69" s="165">
        <v>6758.22</v>
      </c>
      <c r="C69" s="166" t="s">
        <v>29</v>
      </c>
      <c r="D69" s="167">
        <f>B69-G69</f>
        <v>-18.289999999999964</v>
      </c>
      <c r="E69" s="168">
        <f>D69-D68</f>
        <v>34.099999999999454</v>
      </c>
      <c r="F69" s="169" t="s">
        <v>29</v>
      </c>
      <c r="G69" s="41">
        <v>6776.51</v>
      </c>
      <c r="H69" s="35"/>
      <c r="I69" s="39" t="s">
        <v>28</v>
      </c>
      <c r="J69" s="40"/>
      <c r="K69" s="39" t="s">
        <v>28</v>
      </c>
      <c r="L69" s="149">
        <f t="shared" si="36"/>
        <v>6758.22</v>
      </c>
      <c r="M69" s="150" t="str">
        <f t="shared" si="36"/>
        <v>weld</v>
      </c>
      <c r="N69" s="170">
        <f>L69-L68</f>
        <v>36.460000000000036</v>
      </c>
      <c r="O69" s="171">
        <f>N69-P69</f>
        <v>34.099999999999454</v>
      </c>
      <c r="P69" s="172">
        <f>R69-R68</f>
        <v>2.3600000000005821</v>
      </c>
      <c r="Q69" s="150" t="str">
        <f t="shared" si="39"/>
        <v>weld</v>
      </c>
      <c r="R69" s="308">
        <f t="shared" si="39"/>
        <v>6776.51</v>
      </c>
      <c r="S69" s="39" t="s">
        <v>28</v>
      </c>
      <c r="T69" s="40"/>
      <c r="U69" s="173" t="s">
        <v>28</v>
      </c>
      <c r="V69" s="174">
        <f t="shared" si="37"/>
        <v>6758.22</v>
      </c>
      <c r="W69" s="175" t="str">
        <f t="shared" si="38"/>
        <v>weld</v>
      </c>
      <c r="X69" s="176">
        <f>$V$31+(AA69-$AA$31)*($V$115-$V$31)/($AA$115-$AA$31)</f>
        <v>6710.044649745143</v>
      </c>
      <c r="Y69" s="171">
        <f>X69-V69</f>
        <v>-48.175350254857221</v>
      </c>
      <c r="Z69" s="177" t="str">
        <f t="shared" si="40"/>
        <v>weld</v>
      </c>
      <c r="AA69" s="96">
        <f t="shared" si="41"/>
        <v>6776.51</v>
      </c>
      <c r="AC69" s="274">
        <v>6721.76</v>
      </c>
      <c r="AD69" s="11" t="s">
        <v>5</v>
      </c>
      <c r="AE69" s="3">
        <f>AC69-AC67</f>
        <v>2.0100000000002183</v>
      </c>
      <c r="AF69" s="38">
        <f>AE69-AG69</f>
        <v>-0.3500000000003638</v>
      </c>
      <c r="AG69" s="3">
        <f>AI69-AI67</f>
        <v>2.3600000000005821</v>
      </c>
      <c r="AH69" s="148" t="s">
        <v>5</v>
      </c>
      <c r="AI69" s="96">
        <v>6776.51</v>
      </c>
    </row>
    <row r="70" spans="1:35" ht="23.75" customHeight="1" thickTop="1" x14ac:dyDescent="0.15">
      <c r="A70" s="139" t="s">
        <v>52</v>
      </c>
      <c r="B70" s="36">
        <v>6771.28</v>
      </c>
      <c r="C70" s="42" t="s">
        <v>48</v>
      </c>
      <c r="D70" s="3">
        <f>B70-G70</f>
        <v>-5.9200000000000728</v>
      </c>
      <c r="E70" s="178"/>
      <c r="F70" s="42" t="s">
        <v>48</v>
      </c>
      <c r="G70" s="41">
        <v>6777.2</v>
      </c>
      <c r="H70" s="139" t="s">
        <v>53</v>
      </c>
      <c r="I70" s="39" t="s">
        <v>28</v>
      </c>
      <c r="J70" s="40"/>
      <c r="K70" s="39" t="s">
        <v>28</v>
      </c>
      <c r="L70" s="149">
        <f t="shared" si="36"/>
        <v>6771.28</v>
      </c>
      <c r="M70" s="150" t="str">
        <f t="shared" si="36"/>
        <v>misc</v>
      </c>
      <c r="N70" s="179">
        <f>L70-L69</f>
        <v>13.059999999999491</v>
      </c>
      <c r="O70" s="178"/>
      <c r="P70" s="180">
        <f>R70-R69</f>
        <v>0.68999999999959982</v>
      </c>
      <c r="Q70" s="150" t="str">
        <f t="shared" si="39"/>
        <v>misc</v>
      </c>
      <c r="R70" s="308">
        <f t="shared" si="39"/>
        <v>6777.2</v>
      </c>
      <c r="S70" s="39" t="s">
        <v>28</v>
      </c>
      <c r="T70" s="40"/>
      <c r="U70" s="39" t="s">
        <v>28</v>
      </c>
      <c r="V70" s="181">
        <f t="shared" si="37"/>
        <v>6771.28</v>
      </c>
      <c r="W70" s="11" t="str">
        <f t="shared" si="38"/>
        <v>misc</v>
      </c>
      <c r="X70" s="182"/>
      <c r="Y70" s="178"/>
      <c r="Z70" s="11" t="str">
        <f t="shared" si="40"/>
        <v>misc</v>
      </c>
      <c r="AA70" s="103">
        <f t="shared" si="41"/>
        <v>6777.2</v>
      </c>
      <c r="AC70" s="17"/>
      <c r="AD70" s="17"/>
      <c r="AE70" s="17"/>
      <c r="AF70" s="17"/>
      <c r="AG70" s="3">
        <f>AI70-AI69</f>
        <v>0.68999999999959982</v>
      </c>
      <c r="AH70" s="269" t="s">
        <v>10</v>
      </c>
      <c r="AI70" s="103">
        <v>6777.2</v>
      </c>
    </row>
    <row r="71" spans="1:35" ht="23.25" customHeight="1" thickBot="1" x14ac:dyDescent="0.2">
      <c r="A71" s="139" t="s">
        <v>54</v>
      </c>
      <c r="B71" s="41">
        <v>6790.64</v>
      </c>
      <c r="C71" s="42" t="s">
        <v>48</v>
      </c>
      <c r="D71" s="3">
        <f>B71-G71</f>
        <v>12.420000000000073</v>
      </c>
      <c r="E71" s="17"/>
      <c r="F71" s="42" t="s">
        <v>48</v>
      </c>
      <c r="G71" s="41">
        <v>6778.22</v>
      </c>
      <c r="H71" s="139" t="s">
        <v>52</v>
      </c>
      <c r="I71" s="39" t="s">
        <v>28</v>
      </c>
      <c r="J71" s="40"/>
      <c r="K71" s="39" t="s">
        <v>28</v>
      </c>
      <c r="L71" s="149">
        <f t="shared" si="36"/>
        <v>6790.64</v>
      </c>
      <c r="M71" s="150" t="str">
        <f t="shared" si="36"/>
        <v>misc</v>
      </c>
      <c r="N71" s="183">
        <f>L71-L69</f>
        <v>32.420000000000073</v>
      </c>
      <c r="O71" s="15"/>
      <c r="P71" s="184">
        <f>R71-R69</f>
        <v>1.7100000000000364</v>
      </c>
      <c r="Q71" s="150" t="str">
        <f t="shared" si="39"/>
        <v>misc</v>
      </c>
      <c r="R71" s="308">
        <f t="shared" si="39"/>
        <v>6778.22</v>
      </c>
      <c r="S71" s="39" t="s">
        <v>28</v>
      </c>
      <c r="T71" s="40"/>
      <c r="U71" s="39" t="s">
        <v>28</v>
      </c>
      <c r="V71" s="12">
        <f t="shared" si="37"/>
        <v>6790.64</v>
      </c>
      <c r="W71" s="11" t="str">
        <f t="shared" si="38"/>
        <v>misc</v>
      </c>
      <c r="X71" s="185"/>
      <c r="Y71" s="17"/>
      <c r="Z71" s="11" t="str">
        <f t="shared" si="40"/>
        <v>misc</v>
      </c>
      <c r="AA71" s="186">
        <f t="shared" si="41"/>
        <v>6778.22</v>
      </c>
      <c r="AC71" s="185"/>
      <c r="AD71" s="17"/>
      <c r="AE71" s="17"/>
      <c r="AF71" s="289"/>
      <c r="AG71" s="3">
        <f>AI71-AI69</f>
        <v>1.7100000000000364</v>
      </c>
      <c r="AH71" s="269" t="s">
        <v>10</v>
      </c>
      <c r="AI71" s="186">
        <v>6778.22</v>
      </c>
    </row>
    <row r="72" spans="1:35" ht="24.5" customHeight="1" thickBot="1" x14ac:dyDescent="0.2">
      <c r="A72" s="104"/>
      <c r="B72" s="105"/>
      <c r="C72" s="187"/>
      <c r="D72" s="99"/>
      <c r="E72" s="188"/>
      <c r="F72" s="106" t="s">
        <v>29</v>
      </c>
      <c r="G72" s="105">
        <v>6809.11</v>
      </c>
      <c r="H72" s="104"/>
      <c r="I72" s="109" t="s">
        <v>28</v>
      </c>
      <c r="J72" s="110"/>
      <c r="K72" s="109" t="s">
        <v>28</v>
      </c>
      <c r="L72" s="189"/>
      <c r="M72" s="190"/>
      <c r="N72" s="190"/>
      <c r="O72" s="190"/>
      <c r="P72" s="191">
        <f>R72-R69</f>
        <v>32.599999999999454</v>
      </c>
      <c r="Q72" s="192" t="str">
        <f t="shared" si="39"/>
        <v>weld</v>
      </c>
      <c r="R72" s="193">
        <f t="shared" si="39"/>
        <v>6809.11</v>
      </c>
      <c r="S72" s="109" t="s">
        <v>28</v>
      </c>
      <c r="T72" s="110"/>
      <c r="U72" s="109" t="s">
        <v>28</v>
      </c>
      <c r="V72" s="99"/>
      <c r="W72" s="194"/>
      <c r="X72" s="174">
        <f>$V$31+(AA72-$AA$31)*($V$115-$V$31)/($AA$115-$AA$31)</f>
        <v>6743.1148768091771</v>
      </c>
      <c r="Y72" s="195"/>
      <c r="Z72" s="196" t="str">
        <f t="shared" si="40"/>
        <v>weld</v>
      </c>
      <c r="AA72" s="174">
        <f t="shared" si="41"/>
        <v>6809.11</v>
      </c>
      <c r="AC72" s="174">
        <v>6758.22</v>
      </c>
      <c r="AD72" s="283" t="s">
        <v>5</v>
      </c>
      <c r="AE72" s="290">
        <f>AC72-AC69</f>
        <v>36.460000000000036</v>
      </c>
      <c r="AF72" s="291">
        <f>AE72-AG72</f>
        <v>3.8600000000005821</v>
      </c>
      <c r="AG72" s="292">
        <f>AI72-AI69</f>
        <v>32.599999999999454</v>
      </c>
      <c r="AH72" s="196" t="s">
        <v>5</v>
      </c>
      <c r="AI72" s="174">
        <v>6809.11</v>
      </c>
    </row>
    <row r="73" spans="1:35" ht="25" customHeight="1" thickTop="1" thickBot="1" x14ac:dyDescent="0.2">
      <c r="A73" s="197"/>
      <c r="B73" s="198">
        <v>6799.29</v>
      </c>
      <c r="C73" s="199" t="s">
        <v>29</v>
      </c>
      <c r="D73" s="200">
        <f>B73-G73</f>
        <v>-50.970000000000255</v>
      </c>
      <c r="E73" s="168">
        <f>D73-D69</f>
        <v>-32.680000000000291</v>
      </c>
      <c r="F73" s="201" t="s">
        <v>29</v>
      </c>
      <c r="G73" s="198">
        <v>6850.26</v>
      </c>
      <c r="H73" s="197"/>
      <c r="I73" s="202" t="s">
        <v>28</v>
      </c>
      <c r="J73" s="203"/>
      <c r="K73" s="202" t="s">
        <v>28</v>
      </c>
      <c r="L73" s="103">
        <f t="shared" ref="L73:L102" si="42">B73</f>
        <v>6799.29</v>
      </c>
      <c r="M73" s="204" t="str">
        <f t="shared" ref="M73:M102" si="43">C73</f>
        <v>weld</v>
      </c>
      <c r="N73" s="205">
        <f>L73-L69</f>
        <v>41.069999999999709</v>
      </c>
      <c r="O73" s="206">
        <f>N73-P73</f>
        <v>-8.0000000000836735E-2</v>
      </c>
      <c r="P73" s="205">
        <f>R73-R72</f>
        <v>41.150000000000546</v>
      </c>
      <c r="Q73" s="204" t="str">
        <f t="shared" si="39"/>
        <v>weld</v>
      </c>
      <c r="R73" s="103">
        <f t="shared" si="39"/>
        <v>6850.26</v>
      </c>
      <c r="S73" s="202" t="s">
        <v>28</v>
      </c>
      <c r="T73" s="203"/>
      <c r="U73" s="202" t="s">
        <v>28</v>
      </c>
      <c r="V73" s="103">
        <f t="shared" ref="V73:V102" si="44">$B73</f>
        <v>6799.29</v>
      </c>
      <c r="W73" s="204" t="str">
        <f t="shared" ref="W73:W102" si="45">$C73</f>
        <v>weld</v>
      </c>
      <c r="X73" s="207">
        <f>$V$31+(AA73-$AA$31)*($V$115-$V$31)/($AA$115-$AA$31)</f>
        <v>6784.85843029645</v>
      </c>
      <c r="Y73" s="208">
        <f>X73-V73</f>
        <v>-14.43156970354994</v>
      </c>
      <c r="Z73" s="204" t="str">
        <f t="shared" si="40"/>
        <v>weld</v>
      </c>
      <c r="AA73" s="181">
        <f t="shared" si="41"/>
        <v>6850.26</v>
      </c>
      <c r="AC73" s="181">
        <v>6771.28</v>
      </c>
      <c r="AD73" s="269" t="s">
        <v>10</v>
      </c>
      <c r="AE73" s="17"/>
      <c r="AF73" s="293" t="s">
        <v>64</v>
      </c>
      <c r="AG73" s="294"/>
      <c r="AH73" s="294"/>
      <c r="AI73" s="287"/>
    </row>
    <row r="74" spans="1:35" ht="23.75" customHeight="1" thickTop="1" x14ac:dyDescent="0.15">
      <c r="A74" s="35"/>
      <c r="B74" s="41">
        <v>6840.45</v>
      </c>
      <c r="C74" s="42" t="s">
        <v>29</v>
      </c>
      <c r="D74" s="3">
        <f>B74-G74</f>
        <v>-50.920000000000073</v>
      </c>
      <c r="E74" s="209">
        <f>D74-D73</f>
        <v>5.0000000000181899E-2</v>
      </c>
      <c r="F74" s="42" t="s">
        <v>29</v>
      </c>
      <c r="G74" s="41">
        <v>6891.37</v>
      </c>
      <c r="H74" s="35"/>
      <c r="I74" s="39" t="s">
        <v>28</v>
      </c>
      <c r="J74" s="40"/>
      <c r="K74" s="39" t="s">
        <v>28</v>
      </c>
      <c r="L74" s="12">
        <f t="shared" si="42"/>
        <v>6840.45</v>
      </c>
      <c r="M74" s="11" t="str">
        <f t="shared" si="43"/>
        <v>weld</v>
      </c>
      <c r="N74" s="3">
        <f>L74-L73</f>
        <v>41.159999999999854</v>
      </c>
      <c r="O74" s="38">
        <f>N74-P74</f>
        <v>5.0000000000181899E-2</v>
      </c>
      <c r="P74" s="3">
        <f>R74-R73</f>
        <v>41.109999999999673</v>
      </c>
      <c r="Q74" s="11" t="str">
        <f t="shared" si="39"/>
        <v>weld</v>
      </c>
      <c r="R74" s="12">
        <f t="shared" si="39"/>
        <v>6891.37</v>
      </c>
      <c r="S74" s="39" t="s">
        <v>28</v>
      </c>
      <c r="T74" s="40"/>
      <c r="U74" s="39" t="s">
        <v>28</v>
      </c>
      <c r="V74" s="12">
        <f t="shared" si="44"/>
        <v>6840.45</v>
      </c>
      <c r="W74" s="11" t="str">
        <f t="shared" si="45"/>
        <v>weld</v>
      </c>
      <c r="X74" s="3">
        <f>$V$31+(AA74-$AA$31)*($V$115-$V$31)/($AA$115-$AA$31)</f>
        <v>6826.5614068179984</v>
      </c>
      <c r="Y74" s="71">
        <f>X74-V74</f>
        <v>-13.888593182001387</v>
      </c>
      <c r="Z74" s="11" t="str">
        <f t="shared" si="40"/>
        <v>weld</v>
      </c>
      <c r="AA74" s="12">
        <f t="shared" si="41"/>
        <v>6891.37</v>
      </c>
      <c r="AC74" s="111">
        <v>6790.64</v>
      </c>
      <c r="AD74" s="295" t="s">
        <v>10</v>
      </c>
      <c r="AE74" s="99"/>
      <c r="AF74" s="17"/>
      <c r="AG74" s="99"/>
      <c r="AH74" s="99"/>
      <c r="AI74" s="99"/>
    </row>
    <row r="75" spans="1:35" ht="22.25" customHeight="1" x14ac:dyDescent="0.15">
      <c r="A75" s="139" t="s">
        <v>52</v>
      </c>
      <c r="B75" s="41">
        <v>6842.73</v>
      </c>
      <c r="C75" s="42" t="s">
        <v>48</v>
      </c>
      <c r="D75" s="17"/>
      <c r="E75" s="17"/>
      <c r="F75" s="43"/>
      <c r="G75" s="41"/>
      <c r="H75" s="35"/>
      <c r="I75" s="39" t="s">
        <v>28</v>
      </c>
      <c r="J75" s="40"/>
      <c r="K75" s="39" t="s">
        <v>28</v>
      </c>
      <c r="L75" s="12">
        <f t="shared" si="42"/>
        <v>6842.73</v>
      </c>
      <c r="M75" s="11" t="str">
        <f t="shared" si="43"/>
        <v>misc</v>
      </c>
      <c r="N75" s="17"/>
      <c r="O75" s="17"/>
      <c r="P75" s="17"/>
      <c r="Q75" s="17"/>
      <c r="R75" s="17"/>
      <c r="S75" s="39" t="s">
        <v>28</v>
      </c>
      <c r="T75" s="40"/>
      <c r="U75" s="39" t="s">
        <v>28</v>
      </c>
      <c r="V75" s="12">
        <f t="shared" si="44"/>
        <v>6842.73</v>
      </c>
      <c r="W75" s="11" t="str">
        <f t="shared" si="45"/>
        <v>misc</v>
      </c>
      <c r="X75" s="17"/>
      <c r="Y75" s="17"/>
      <c r="Z75" s="17"/>
      <c r="AA75" s="17"/>
      <c r="AC75" s="103">
        <v>6799.29</v>
      </c>
      <c r="AD75" s="204" t="s">
        <v>5</v>
      </c>
      <c r="AE75" s="205">
        <f>AC75-AC72</f>
        <v>41.069999999999709</v>
      </c>
      <c r="AF75" s="38">
        <f>AE75-AG75</f>
        <v>-8.0000000000836735E-2</v>
      </c>
      <c r="AG75" s="205">
        <f>AI75-AI72</f>
        <v>41.150000000000546</v>
      </c>
      <c r="AH75" s="204" t="s">
        <v>5</v>
      </c>
      <c r="AI75" s="103">
        <v>6850.26</v>
      </c>
    </row>
    <row r="76" spans="1:35" ht="22.25" customHeight="1" x14ac:dyDescent="0.15">
      <c r="A76" s="35"/>
      <c r="B76" s="41">
        <v>6843.47</v>
      </c>
      <c r="C76" s="42" t="s">
        <v>29</v>
      </c>
      <c r="D76" s="3">
        <f>B76-G76</f>
        <v>-50.889999999999418</v>
      </c>
      <c r="E76" s="38">
        <f>D76-D74</f>
        <v>3.0000000000654836E-2</v>
      </c>
      <c r="F76" s="42" t="s">
        <v>29</v>
      </c>
      <c r="G76" s="41">
        <v>6894.36</v>
      </c>
      <c r="H76" s="35"/>
      <c r="I76" s="39" t="s">
        <v>28</v>
      </c>
      <c r="J76" s="40"/>
      <c r="K76" s="39" t="s">
        <v>28</v>
      </c>
      <c r="L76" s="12">
        <f t="shared" si="42"/>
        <v>6843.47</v>
      </c>
      <c r="M76" s="11" t="str">
        <f t="shared" si="43"/>
        <v>weld</v>
      </c>
      <c r="N76" s="3">
        <f>L76-L74</f>
        <v>3.0200000000004366</v>
      </c>
      <c r="O76" s="38">
        <f>N76-P76</f>
        <v>3.0000000000654836E-2</v>
      </c>
      <c r="P76" s="3">
        <f>R76-R74</f>
        <v>2.9899999999997817</v>
      </c>
      <c r="Q76" s="11" t="str">
        <f>F76</f>
        <v>weld</v>
      </c>
      <c r="R76" s="12">
        <f>G76</f>
        <v>6894.36</v>
      </c>
      <c r="S76" s="39" t="s">
        <v>28</v>
      </c>
      <c r="T76" s="40"/>
      <c r="U76" s="39" t="s">
        <v>28</v>
      </c>
      <c r="V76" s="12">
        <f t="shared" si="44"/>
        <v>6843.47</v>
      </c>
      <c r="W76" s="11" t="str">
        <f t="shared" si="45"/>
        <v>weld</v>
      </c>
      <c r="X76" s="3">
        <f>$V$31+(AA76-$AA$31)*($V$115-$V$31)/($AA$115-$AA$31)</f>
        <v>6829.5945350057737</v>
      </c>
      <c r="Y76" s="71">
        <f>X76-V76</f>
        <v>-13.875464994226604</v>
      </c>
      <c r="Z76" s="11" t="str">
        <f>$F76</f>
        <v>weld</v>
      </c>
      <c r="AA76" s="12">
        <f>$G76</f>
        <v>6894.36</v>
      </c>
    </row>
    <row r="77" spans="1:35" ht="22.25" customHeight="1" x14ac:dyDescent="0.15">
      <c r="A77" s="44" t="s">
        <v>50</v>
      </c>
      <c r="B77" s="41">
        <v>6843.49</v>
      </c>
      <c r="C77" s="42" t="s">
        <v>51</v>
      </c>
      <c r="D77" s="17"/>
      <c r="E77" s="17"/>
      <c r="F77" s="43"/>
      <c r="G77" s="41"/>
      <c r="H77" s="35"/>
      <c r="I77" s="39" t="s">
        <v>28</v>
      </c>
      <c r="J77" s="40"/>
      <c r="K77" s="39" t="s">
        <v>28</v>
      </c>
      <c r="L77" s="12">
        <f t="shared" si="42"/>
        <v>6843.49</v>
      </c>
      <c r="M77" s="11" t="str">
        <f t="shared" si="43"/>
        <v>pipe</v>
      </c>
      <c r="N77" s="3">
        <f>L77-L76</f>
        <v>1.9999999999527063E-2</v>
      </c>
      <c r="O77" s="17"/>
      <c r="P77" s="17"/>
      <c r="Q77" s="17"/>
      <c r="R77" s="17"/>
      <c r="S77" s="39" t="s">
        <v>28</v>
      </c>
      <c r="T77" s="40"/>
      <c r="U77" s="39" t="s">
        <v>28</v>
      </c>
      <c r="V77" s="12">
        <f t="shared" si="44"/>
        <v>6843.49</v>
      </c>
      <c r="W77" s="11" t="str">
        <f t="shared" si="45"/>
        <v>pipe</v>
      </c>
      <c r="X77" s="17"/>
      <c r="Y77" s="17"/>
      <c r="Z77" s="17"/>
      <c r="AA77" s="17"/>
    </row>
    <row r="78" spans="1:35" ht="22.25" customHeight="1" x14ac:dyDescent="0.15">
      <c r="A78" s="35"/>
      <c r="B78" s="41">
        <v>6889.24</v>
      </c>
      <c r="C78" s="42" t="s">
        <v>29</v>
      </c>
      <c r="D78" s="3">
        <f t="shared" ref="D78:D95" si="46">B78-G78</f>
        <v>-50.100000000000364</v>
      </c>
      <c r="E78" s="38">
        <f>D78-D76</f>
        <v>0.78999999999905413</v>
      </c>
      <c r="F78" s="42" t="s">
        <v>29</v>
      </c>
      <c r="G78" s="41">
        <v>6939.34</v>
      </c>
      <c r="H78" s="35"/>
      <c r="I78" s="39" t="s">
        <v>28</v>
      </c>
      <c r="J78" s="40"/>
      <c r="K78" s="39" t="s">
        <v>28</v>
      </c>
      <c r="L78" s="12">
        <f t="shared" si="42"/>
        <v>6889.24</v>
      </c>
      <c r="M78" s="11" t="str">
        <f t="shared" si="43"/>
        <v>weld</v>
      </c>
      <c r="N78" s="3">
        <f>L78-L76</f>
        <v>45.769999999999527</v>
      </c>
      <c r="O78" s="38">
        <f t="shared" ref="O78:O95" si="47">N78-P78</f>
        <v>0.78999999999905413</v>
      </c>
      <c r="P78" s="3">
        <f>R78-R76</f>
        <v>44.980000000000473</v>
      </c>
      <c r="Q78" s="11" t="str">
        <f t="shared" ref="Q78:Q95" si="48">F78</f>
        <v>weld</v>
      </c>
      <c r="R78" s="12">
        <f t="shared" ref="R78:R95" si="49">G78</f>
        <v>6939.34</v>
      </c>
      <c r="S78" s="39" t="s">
        <v>28</v>
      </c>
      <c r="T78" s="40"/>
      <c r="U78" s="39" t="s">
        <v>28</v>
      </c>
      <c r="V78" s="12">
        <f t="shared" si="44"/>
        <v>6889.24</v>
      </c>
      <c r="W78" s="11" t="str">
        <f t="shared" si="45"/>
        <v>weld</v>
      </c>
      <c r="X78" s="3">
        <f t="shared" ref="X78:X95" si="50">$V$31+(AA78-$AA$31)*($V$115-$V$31)/($AA$115-$AA$31)</f>
        <v>6875.223332960999</v>
      </c>
      <c r="Y78" s="71">
        <f t="shared" ref="Y78:Y95" si="51">X78-V78</f>
        <v>-14.016667039000822</v>
      </c>
      <c r="Z78" s="11" t="str">
        <f t="shared" ref="Z78:Z95" si="52">$F78</f>
        <v>weld</v>
      </c>
      <c r="AA78" s="12">
        <f t="shared" ref="AA78:AA95" si="53">$G78</f>
        <v>6939.34</v>
      </c>
    </row>
    <row r="79" spans="1:35" ht="22.25" customHeight="1" x14ac:dyDescent="0.15">
      <c r="A79" s="35"/>
      <c r="B79" s="41">
        <v>6935.15</v>
      </c>
      <c r="C79" s="42" t="s">
        <v>29</v>
      </c>
      <c r="D79" s="3">
        <f t="shared" si="46"/>
        <v>-49.520000000000437</v>
      </c>
      <c r="E79" s="38">
        <f t="shared" ref="E79:E95" si="54">D79-D78</f>
        <v>0.57999999999992724</v>
      </c>
      <c r="F79" s="42" t="s">
        <v>29</v>
      </c>
      <c r="G79" s="41">
        <v>6984.67</v>
      </c>
      <c r="H79" s="35"/>
      <c r="I79" s="39" t="s">
        <v>28</v>
      </c>
      <c r="J79" s="40"/>
      <c r="K79" s="39" t="s">
        <v>28</v>
      </c>
      <c r="L79" s="12">
        <f t="shared" si="42"/>
        <v>6935.15</v>
      </c>
      <c r="M79" s="11" t="str">
        <f t="shared" si="43"/>
        <v>weld</v>
      </c>
      <c r="N79" s="3">
        <f>L79-L78</f>
        <v>45.909999999999854</v>
      </c>
      <c r="O79" s="38">
        <f t="shared" si="47"/>
        <v>0.57999999999992724</v>
      </c>
      <c r="P79" s="3">
        <f>R79-R78</f>
        <v>45.329999999999927</v>
      </c>
      <c r="Q79" s="11" t="str">
        <f t="shared" si="48"/>
        <v>weld</v>
      </c>
      <c r="R79" s="12">
        <f t="shared" si="49"/>
        <v>6984.67</v>
      </c>
      <c r="S79" s="39" t="s">
        <v>28</v>
      </c>
      <c r="T79" s="40"/>
      <c r="U79" s="39" t="s">
        <v>28</v>
      </c>
      <c r="V79" s="12">
        <f t="shared" si="44"/>
        <v>6935.15</v>
      </c>
      <c r="W79" s="11" t="str">
        <f t="shared" si="45"/>
        <v>weld</v>
      </c>
      <c r="X79" s="3">
        <f t="shared" si="50"/>
        <v>6921.2071793662972</v>
      </c>
      <c r="Y79" s="71">
        <f t="shared" si="51"/>
        <v>-13.942820633702468</v>
      </c>
      <c r="Z79" s="11" t="str">
        <f t="shared" si="52"/>
        <v>weld</v>
      </c>
      <c r="AA79" s="12">
        <f t="shared" si="53"/>
        <v>6984.67</v>
      </c>
    </row>
    <row r="80" spans="1:35" ht="22.25" customHeight="1" x14ac:dyDescent="0.15">
      <c r="A80" s="35"/>
      <c r="B80" s="41">
        <v>6980.36</v>
      </c>
      <c r="C80" s="42" t="s">
        <v>29</v>
      </c>
      <c r="D80" s="3">
        <f t="shared" si="46"/>
        <v>-49.180000000000291</v>
      </c>
      <c r="E80" s="38">
        <f t="shared" si="54"/>
        <v>0.34000000000014552</v>
      </c>
      <c r="F80" s="42" t="s">
        <v>29</v>
      </c>
      <c r="G80" s="41">
        <v>7029.54</v>
      </c>
      <c r="H80" s="35"/>
      <c r="I80" s="39" t="s">
        <v>28</v>
      </c>
      <c r="J80" s="40"/>
      <c r="K80" s="39" t="s">
        <v>28</v>
      </c>
      <c r="L80" s="12">
        <f t="shared" si="42"/>
        <v>6980.36</v>
      </c>
      <c r="M80" s="11" t="str">
        <f t="shared" si="43"/>
        <v>weld</v>
      </c>
      <c r="N80" s="3">
        <f>L80-L79</f>
        <v>45.210000000000036</v>
      </c>
      <c r="O80" s="38">
        <f t="shared" si="47"/>
        <v>0.34000000000014552</v>
      </c>
      <c r="P80" s="3">
        <f>R80-R79</f>
        <v>44.869999999999891</v>
      </c>
      <c r="Q80" s="11" t="str">
        <f t="shared" si="48"/>
        <v>weld</v>
      </c>
      <c r="R80" s="12">
        <f t="shared" si="49"/>
        <v>7029.54</v>
      </c>
      <c r="S80" s="39" t="s">
        <v>28</v>
      </c>
      <c r="T80" s="40"/>
      <c r="U80" s="39" t="s">
        <v>28</v>
      </c>
      <c r="V80" s="12">
        <f t="shared" si="44"/>
        <v>6980.36</v>
      </c>
      <c r="W80" s="11" t="str">
        <f t="shared" si="45"/>
        <v>weld</v>
      </c>
      <c r="X80" s="3">
        <f t="shared" si="50"/>
        <v>6966.7243906657841</v>
      </c>
      <c r="Y80" s="71">
        <f t="shared" si="51"/>
        <v>-13.635609334215587</v>
      </c>
      <c r="Z80" s="11" t="str">
        <f t="shared" si="52"/>
        <v>weld</v>
      </c>
      <c r="AA80" s="12">
        <f t="shared" si="53"/>
        <v>7029.54</v>
      </c>
    </row>
    <row r="81" spans="1:27" ht="22.25" customHeight="1" x14ac:dyDescent="0.15">
      <c r="A81" s="35"/>
      <c r="B81" s="41">
        <v>7025.61</v>
      </c>
      <c r="C81" s="42" t="s">
        <v>29</v>
      </c>
      <c r="D81" s="3">
        <f t="shared" si="46"/>
        <v>-48.950000000000728</v>
      </c>
      <c r="E81" s="38">
        <f t="shared" si="54"/>
        <v>0.22999999999956344</v>
      </c>
      <c r="F81" s="42" t="s">
        <v>29</v>
      </c>
      <c r="G81" s="41">
        <v>7074.56</v>
      </c>
      <c r="H81" s="35"/>
      <c r="I81" s="39" t="s">
        <v>28</v>
      </c>
      <c r="J81" s="40"/>
      <c r="K81" s="39" t="s">
        <v>28</v>
      </c>
      <c r="L81" s="12">
        <f t="shared" si="42"/>
        <v>7025.61</v>
      </c>
      <c r="M81" s="11" t="str">
        <f t="shared" si="43"/>
        <v>weld</v>
      </c>
      <c r="N81" s="3">
        <f>L81-L80</f>
        <v>45.25</v>
      </c>
      <c r="O81" s="38">
        <f t="shared" si="47"/>
        <v>0.22999999999956344</v>
      </c>
      <c r="P81" s="3">
        <f>R81-R80</f>
        <v>45.020000000000437</v>
      </c>
      <c r="Q81" s="11" t="str">
        <f t="shared" si="48"/>
        <v>weld</v>
      </c>
      <c r="R81" s="12">
        <f t="shared" si="49"/>
        <v>7074.56</v>
      </c>
      <c r="S81" s="39" t="s">
        <v>28</v>
      </c>
      <c r="T81" s="40"/>
      <c r="U81" s="39" t="s">
        <v>28</v>
      </c>
      <c r="V81" s="12">
        <f t="shared" si="44"/>
        <v>7025.61</v>
      </c>
      <c r="W81" s="11" t="str">
        <f t="shared" si="45"/>
        <v>weld</v>
      </c>
      <c r="X81" s="3">
        <f t="shared" si="50"/>
        <v>7012.3937655867321</v>
      </c>
      <c r="Y81" s="71">
        <f t="shared" si="51"/>
        <v>-13.216234413267557</v>
      </c>
      <c r="Z81" s="11" t="str">
        <f t="shared" si="52"/>
        <v>weld</v>
      </c>
      <c r="AA81" s="12">
        <f t="shared" si="53"/>
        <v>7074.56</v>
      </c>
    </row>
    <row r="82" spans="1:27" ht="22.25" customHeight="1" x14ac:dyDescent="0.15">
      <c r="A82" s="75" t="s">
        <v>39</v>
      </c>
      <c r="B82" s="41">
        <v>7055.8</v>
      </c>
      <c r="C82" s="42" t="s">
        <v>40</v>
      </c>
      <c r="D82" s="3">
        <f t="shared" si="46"/>
        <v>-50.9399999999996</v>
      </c>
      <c r="E82" s="38">
        <f t="shared" si="54"/>
        <v>-1.9899999999988722</v>
      </c>
      <c r="F82" s="42" t="s">
        <v>40</v>
      </c>
      <c r="G82" s="41">
        <v>7106.74</v>
      </c>
      <c r="H82" s="75" t="s">
        <v>39</v>
      </c>
      <c r="I82" s="39" t="s">
        <v>28</v>
      </c>
      <c r="J82" s="40"/>
      <c r="K82" s="39" t="s">
        <v>28</v>
      </c>
      <c r="L82" s="12">
        <f t="shared" si="42"/>
        <v>7055.8</v>
      </c>
      <c r="M82" s="11" t="str">
        <f t="shared" si="43"/>
        <v>bend</v>
      </c>
      <c r="N82" s="3">
        <f>L82-L81</f>
        <v>30.190000000000509</v>
      </c>
      <c r="O82" s="38">
        <f t="shared" si="47"/>
        <v>-1.9899999999988722</v>
      </c>
      <c r="P82" s="3">
        <f>R82-R81</f>
        <v>32.179999999999382</v>
      </c>
      <c r="Q82" s="11" t="str">
        <f t="shared" si="48"/>
        <v>bend</v>
      </c>
      <c r="R82" s="12">
        <f t="shared" si="49"/>
        <v>7106.74</v>
      </c>
      <c r="S82" s="39" t="s">
        <v>28</v>
      </c>
      <c r="T82" s="40"/>
      <c r="U82" s="39" t="s">
        <v>28</v>
      </c>
      <c r="V82" s="12">
        <f t="shared" si="44"/>
        <v>7055.8</v>
      </c>
      <c r="W82" s="11" t="str">
        <f t="shared" si="45"/>
        <v>bend</v>
      </c>
      <c r="X82" s="3">
        <f t="shared" si="50"/>
        <v>7045.0379345106776</v>
      </c>
      <c r="Y82" s="71">
        <f t="shared" si="51"/>
        <v>-10.762065489322595</v>
      </c>
      <c r="Z82" s="11" t="str">
        <f t="shared" si="52"/>
        <v>bend</v>
      </c>
      <c r="AA82" s="12">
        <f t="shared" si="53"/>
        <v>7106.74</v>
      </c>
    </row>
    <row r="83" spans="1:27" ht="22.25" customHeight="1" x14ac:dyDescent="0.15">
      <c r="A83" s="35"/>
      <c r="B83" s="41">
        <v>7068.84</v>
      </c>
      <c r="C83" s="42" t="s">
        <v>29</v>
      </c>
      <c r="D83" s="3">
        <f t="shared" si="46"/>
        <v>-48.659999999999854</v>
      </c>
      <c r="E83" s="38">
        <f t="shared" si="54"/>
        <v>2.2799999999997453</v>
      </c>
      <c r="F83" s="42" t="s">
        <v>29</v>
      </c>
      <c r="G83" s="41">
        <v>7117.5</v>
      </c>
      <c r="H83" s="35"/>
      <c r="I83" s="39" t="s">
        <v>28</v>
      </c>
      <c r="J83" s="40"/>
      <c r="K83" s="39" t="s">
        <v>28</v>
      </c>
      <c r="L83" s="12">
        <f t="shared" si="42"/>
        <v>7068.84</v>
      </c>
      <c r="M83" s="11" t="str">
        <f t="shared" si="43"/>
        <v>weld</v>
      </c>
      <c r="N83" s="3">
        <f>L83-L81</f>
        <v>43.230000000000473</v>
      </c>
      <c r="O83" s="38">
        <f t="shared" si="47"/>
        <v>0.29000000000087311</v>
      </c>
      <c r="P83" s="3">
        <f>R83-R81</f>
        <v>42.9399999999996</v>
      </c>
      <c r="Q83" s="11" t="str">
        <f t="shared" si="48"/>
        <v>weld</v>
      </c>
      <c r="R83" s="12">
        <f t="shared" si="49"/>
        <v>7117.5</v>
      </c>
      <c r="S83" s="39" t="s">
        <v>28</v>
      </c>
      <c r="T83" s="40"/>
      <c r="U83" s="39" t="s">
        <v>28</v>
      </c>
      <c r="V83" s="12">
        <f t="shared" si="44"/>
        <v>7068.84</v>
      </c>
      <c r="W83" s="11" t="str">
        <f t="shared" si="45"/>
        <v>weld</v>
      </c>
      <c r="X83" s="3">
        <f t="shared" si="50"/>
        <v>7055.9531382900959</v>
      </c>
      <c r="Y83" s="71">
        <f t="shared" si="51"/>
        <v>-12.886861709904224</v>
      </c>
      <c r="Z83" s="11" t="str">
        <f t="shared" si="52"/>
        <v>weld</v>
      </c>
      <c r="AA83" s="12">
        <f t="shared" si="53"/>
        <v>7117.5</v>
      </c>
    </row>
    <row r="84" spans="1:27" ht="22.25" customHeight="1" x14ac:dyDescent="0.15">
      <c r="A84" s="75" t="s">
        <v>39</v>
      </c>
      <c r="B84" s="41">
        <v>7080.18</v>
      </c>
      <c r="C84" s="42" t="s">
        <v>40</v>
      </c>
      <c r="D84" s="3">
        <f t="shared" si="46"/>
        <v>-47.659999999999854</v>
      </c>
      <c r="E84" s="38">
        <f t="shared" si="54"/>
        <v>1</v>
      </c>
      <c r="F84" s="42" t="s">
        <v>40</v>
      </c>
      <c r="G84" s="41">
        <v>7127.84</v>
      </c>
      <c r="H84" s="75" t="s">
        <v>39</v>
      </c>
      <c r="I84" s="39" t="s">
        <v>28</v>
      </c>
      <c r="J84" s="40"/>
      <c r="K84" s="39" t="s">
        <v>28</v>
      </c>
      <c r="L84" s="12">
        <f t="shared" si="42"/>
        <v>7080.18</v>
      </c>
      <c r="M84" s="11" t="str">
        <f t="shared" si="43"/>
        <v>bend</v>
      </c>
      <c r="N84" s="3">
        <f>L84-L83</f>
        <v>11.340000000000146</v>
      </c>
      <c r="O84" s="38">
        <f t="shared" si="47"/>
        <v>1</v>
      </c>
      <c r="P84" s="3">
        <f>R84-R83</f>
        <v>10.340000000000146</v>
      </c>
      <c r="Q84" s="11" t="str">
        <f t="shared" si="48"/>
        <v>bend</v>
      </c>
      <c r="R84" s="12">
        <f t="shared" si="49"/>
        <v>7127.84</v>
      </c>
      <c r="S84" s="39" t="s">
        <v>28</v>
      </c>
      <c r="T84" s="40"/>
      <c r="U84" s="39" t="s">
        <v>28</v>
      </c>
      <c r="V84" s="12">
        <f t="shared" si="44"/>
        <v>7080.18</v>
      </c>
      <c r="W84" s="11" t="str">
        <f t="shared" si="45"/>
        <v>bend</v>
      </c>
      <c r="X84" s="3">
        <f t="shared" si="50"/>
        <v>7066.4422839294257</v>
      </c>
      <c r="Y84" s="71">
        <f t="shared" si="51"/>
        <v>-13.737716070574606</v>
      </c>
      <c r="Z84" s="11" t="str">
        <f t="shared" si="52"/>
        <v>bend</v>
      </c>
      <c r="AA84" s="12">
        <f t="shared" si="53"/>
        <v>7127.84</v>
      </c>
    </row>
    <row r="85" spans="1:27" ht="22.25" customHeight="1" x14ac:dyDescent="0.15">
      <c r="A85" s="35"/>
      <c r="B85" s="41">
        <v>7114.03</v>
      </c>
      <c r="C85" s="42" t="s">
        <v>29</v>
      </c>
      <c r="D85" s="3">
        <f t="shared" si="46"/>
        <v>-48.570000000000618</v>
      </c>
      <c r="E85" s="38">
        <f t="shared" si="54"/>
        <v>-0.91000000000076398</v>
      </c>
      <c r="F85" s="42" t="s">
        <v>29</v>
      </c>
      <c r="G85" s="41">
        <v>7162.6</v>
      </c>
      <c r="H85" s="35"/>
      <c r="I85" s="39" t="s">
        <v>28</v>
      </c>
      <c r="J85" s="40"/>
      <c r="K85" s="39" t="s">
        <v>28</v>
      </c>
      <c r="L85" s="12">
        <f t="shared" si="42"/>
        <v>7114.03</v>
      </c>
      <c r="M85" s="11" t="str">
        <f t="shared" si="43"/>
        <v>weld</v>
      </c>
      <c r="N85" s="3">
        <f>L85-L83</f>
        <v>45.1899999999996</v>
      </c>
      <c r="O85" s="38">
        <f t="shared" si="47"/>
        <v>8.9999999999236024E-2</v>
      </c>
      <c r="P85" s="3">
        <f>R85-R83</f>
        <v>45.100000000000364</v>
      </c>
      <c r="Q85" s="11" t="str">
        <f t="shared" si="48"/>
        <v>weld</v>
      </c>
      <c r="R85" s="12">
        <f t="shared" si="49"/>
        <v>7162.6</v>
      </c>
      <c r="S85" s="39" t="s">
        <v>28</v>
      </c>
      <c r="T85" s="40"/>
      <c r="U85" s="39" t="s">
        <v>28</v>
      </c>
      <c r="V85" s="12">
        <f t="shared" si="44"/>
        <v>7114.03</v>
      </c>
      <c r="W85" s="11" t="str">
        <f t="shared" si="45"/>
        <v>weld</v>
      </c>
      <c r="X85" s="3">
        <f t="shared" si="50"/>
        <v>7101.7036671424894</v>
      </c>
      <c r="Y85" s="71">
        <f t="shared" si="51"/>
        <v>-12.326332857510351</v>
      </c>
      <c r="Z85" s="11" t="str">
        <f t="shared" si="52"/>
        <v>weld</v>
      </c>
      <c r="AA85" s="12">
        <f t="shared" si="53"/>
        <v>7162.6</v>
      </c>
    </row>
    <row r="86" spans="1:27" ht="22.25" customHeight="1" x14ac:dyDescent="0.15">
      <c r="A86" s="35"/>
      <c r="B86" s="41">
        <v>7159.27</v>
      </c>
      <c r="C86" s="42" t="s">
        <v>29</v>
      </c>
      <c r="D86" s="3">
        <f t="shared" si="46"/>
        <v>-48.4399999999996</v>
      </c>
      <c r="E86" s="38">
        <f t="shared" si="54"/>
        <v>0.13000000000101863</v>
      </c>
      <c r="F86" s="42" t="s">
        <v>29</v>
      </c>
      <c r="G86" s="41">
        <v>7207.71</v>
      </c>
      <c r="H86" s="35"/>
      <c r="I86" s="39" t="s">
        <v>28</v>
      </c>
      <c r="J86" s="40"/>
      <c r="K86" s="39" t="s">
        <v>28</v>
      </c>
      <c r="L86" s="12">
        <f t="shared" si="42"/>
        <v>7159.27</v>
      </c>
      <c r="M86" s="11" t="str">
        <f t="shared" si="43"/>
        <v>weld</v>
      </c>
      <c r="N86" s="3">
        <f>L86-L85</f>
        <v>45.240000000000691</v>
      </c>
      <c r="O86" s="38">
        <f t="shared" si="47"/>
        <v>0.13000000000101863</v>
      </c>
      <c r="P86" s="3">
        <f>R86-R85</f>
        <v>45.109999999999673</v>
      </c>
      <c r="Q86" s="11" t="str">
        <f t="shared" si="48"/>
        <v>weld</v>
      </c>
      <c r="R86" s="12">
        <f t="shared" si="49"/>
        <v>7207.71</v>
      </c>
      <c r="S86" s="39" t="s">
        <v>28</v>
      </c>
      <c r="T86" s="40"/>
      <c r="U86" s="39" t="s">
        <v>28</v>
      </c>
      <c r="V86" s="12">
        <f t="shared" si="44"/>
        <v>7159.27</v>
      </c>
      <c r="W86" s="11" t="str">
        <f t="shared" si="45"/>
        <v>weld</v>
      </c>
      <c r="X86" s="3">
        <f t="shared" si="50"/>
        <v>7147.4643402363126</v>
      </c>
      <c r="Y86" s="71">
        <f t="shared" si="51"/>
        <v>-11.8056597636878</v>
      </c>
      <c r="Z86" s="11" t="str">
        <f t="shared" si="52"/>
        <v>weld</v>
      </c>
      <c r="AA86" s="12">
        <f t="shared" si="53"/>
        <v>7207.71</v>
      </c>
    </row>
    <row r="87" spans="1:27" ht="22.25" customHeight="1" x14ac:dyDescent="0.15">
      <c r="A87" s="35"/>
      <c r="B87" s="41">
        <v>7204.59</v>
      </c>
      <c r="C87" s="42" t="s">
        <v>29</v>
      </c>
      <c r="D87" s="3">
        <f t="shared" si="46"/>
        <v>-48.220000000000255</v>
      </c>
      <c r="E87" s="38">
        <f t="shared" si="54"/>
        <v>0.21999999999934516</v>
      </c>
      <c r="F87" s="42" t="s">
        <v>29</v>
      </c>
      <c r="G87" s="41">
        <v>7252.81</v>
      </c>
      <c r="H87" s="35"/>
      <c r="I87" s="39" t="s">
        <v>28</v>
      </c>
      <c r="J87" s="40"/>
      <c r="K87" s="39" t="s">
        <v>28</v>
      </c>
      <c r="L87" s="12">
        <f t="shared" si="42"/>
        <v>7204.59</v>
      </c>
      <c r="M87" s="11" t="str">
        <f t="shared" si="43"/>
        <v>weld</v>
      </c>
      <c r="N87" s="3">
        <f>L87-L86</f>
        <v>45.319999999999709</v>
      </c>
      <c r="O87" s="38">
        <f t="shared" si="47"/>
        <v>0.21999999999934516</v>
      </c>
      <c r="P87" s="3">
        <f>R87-R86</f>
        <v>45.100000000000364</v>
      </c>
      <c r="Q87" s="11" t="str">
        <f t="shared" si="48"/>
        <v>weld</v>
      </c>
      <c r="R87" s="12">
        <f t="shared" si="49"/>
        <v>7252.81</v>
      </c>
      <c r="S87" s="39" t="s">
        <v>28</v>
      </c>
      <c r="T87" s="40"/>
      <c r="U87" s="39" t="s">
        <v>28</v>
      </c>
      <c r="V87" s="12">
        <f t="shared" si="44"/>
        <v>7204.59</v>
      </c>
      <c r="W87" s="11" t="str">
        <f t="shared" si="45"/>
        <v>weld</v>
      </c>
      <c r="X87" s="3">
        <f t="shared" si="50"/>
        <v>7193.2148690887052</v>
      </c>
      <c r="Y87" s="71">
        <f t="shared" si="51"/>
        <v>-11.375130911294946</v>
      </c>
      <c r="Z87" s="11" t="str">
        <f t="shared" si="52"/>
        <v>weld</v>
      </c>
      <c r="AA87" s="12">
        <f t="shared" si="53"/>
        <v>7252.81</v>
      </c>
    </row>
    <row r="88" spans="1:27" ht="22.25" customHeight="1" x14ac:dyDescent="0.15">
      <c r="A88" s="75" t="s">
        <v>41</v>
      </c>
      <c r="B88" s="41">
        <v>7240.85</v>
      </c>
      <c r="C88" s="42" t="s">
        <v>40</v>
      </c>
      <c r="D88" s="3">
        <f t="shared" si="46"/>
        <v>-48.670000000000073</v>
      </c>
      <c r="E88" s="38">
        <f t="shared" si="54"/>
        <v>-0.4499999999998181</v>
      </c>
      <c r="F88" s="42" t="s">
        <v>40</v>
      </c>
      <c r="G88" s="41">
        <v>7289.52</v>
      </c>
      <c r="H88" s="75" t="s">
        <v>41</v>
      </c>
      <c r="I88" s="39" t="s">
        <v>28</v>
      </c>
      <c r="J88" s="40"/>
      <c r="K88" s="39" t="s">
        <v>28</v>
      </c>
      <c r="L88" s="12">
        <f t="shared" si="42"/>
        <v>7240.85</v>
      </c>
      <c r="M88" s="11" t="str">
        <f t="shared" si="43"/>
        <v>bend</v>
      </c>
      <c r="N88" s="3">
        <f>L88-L87</f>
        <v>36.260000000000218</v>
      </c>
      <c r="O88" s="38">
        <f t="shared" si="47"/>
        <v>-0.4499999999998181</v>
      </c>
      <c r="P88" s="3">
        <f>R88-R87</f>
        <v>36.710000000000036</v>
      </c>
      <c r="Q88" s="11" t="str">
        <f t="shared" si="48"/>
        <v>bend</v>
      </c>
      <c r="R88" s="12">
        <f t="shared" si="49"/>
        <v>7289.52</v>
      </c>
      <c r="S88" s="39" t="s">
        <v>28</v>
      </c>
      <c r="T88" s="40"/>
      <c r="U88" s="39" t="s">
        <v>28</v>
      </c>
      <c r="V88" s="12">
        <f t="shared" si="44"/>
        <v>7240.85</v>
      </c>
      <c r="W88" s="11" t="str">
        <f t="shared" si="45"/>
        <v>bend</v>
      </c>
      <c r="X88" s="3">
        <f t="shared" si="50"/>
        <v>7230.4543793807534</v>
      </c>
      <c r="Y88" s="71">
        <f t="shared" si="51"/>
        <v>-10.395620619246984</v>
      </c>
      <c r="Z88" s="11" t="str">
        <f t="shared" si="52"/>
        <v>bend</v>
      </c>
      <c r="AA88" s="12">
        <f t="shared" si="53"/>
        <v>7289.52</v>
      </c>
    </row>
    <row r="89" spans="1:27" ht="22.25" customHeight="1" x14ac:dyDescent="0.15">
      <c r="A89" s="35"/>
      <c r="B89" s="41">
        <v>7249.75</v>
      </c>
      <c r="C89" s="42" t="s">
        <v>29</v>
      </c>
      <c r="D89" s="3">
        <f t="shared" si="46"/>
        <v>-48.069999999999709</v>
      </c>
      <c r="E89" s="38">
        <f t="shared" si="54"/>
        <v>0.6000000000003638</v>
      </c>
      <c r="F89" s="42" t="s">
        <v>29</v>
      </c>
      <c r="G89" s="41">
        <v>7297.82</v>
      </c>
      <c r="H89" s="35"/>
      <c r="I89" s="39" t="s">
        <v>28</v>
      </c>
      <c r="J89" s="40"/>
      <c r="K89" s="39" t="s">
        <v>28</v>
      </c>
      <c r="L89" s="12">
        <f t="shared" si="42"/>
        <v>7249.75</v>
      </c>
      <c r="M89" s="11" t="str">
        <f t="shared" si="43"/>
        <v>weld</v>
      </c>
      <c r="N89" s="3">
        <f>L89-L87</f>
        <v>45.159999999999854</v>
      </c>
      <c r="O89" s="38">
        <f t="shared" si="47"/>
        <v>0.1500000000005457</v>
      </c>
      <c r="P89" s="3">
        <f>R89-R87</f>
        <v>45.009999999999309</v>
      </c>
      <c r="Q89" s="11" t="str">
        <f t="shared" si="48"/>
        <v>weld</v>
      </c>
      <c r="R89" s="12">
        <f t="shared" si="49"/>
        <v>7297.82</v>
      </c>
      <c r="S89" s="39" t="s">
        <v>28</v>
      </c>
      <c r="T89" s="40"/>
      <c r="U89" s="39" t="s">
        <v>28</v>
      </c>
      <c r="V89" s="12">
        <f t="shared" si="44"/>
        <v>7249.75</v>
      </c>
      <c r="W89" s="11" t="str">
        <f t="shared" si="45"/>
        <v>weld</v>
      </c>
      <c r="X89" s="3">
        <f t="shared" si="50"/>
        <v>7238.8740997682216</v>
      </c>
      <c r="Y89" s="71">
        <f t="shared" si="51"/>
        <v>-10.87590023177836</v>
      </c>
      <c r="Z89" s="11" t="str">
        <f t="shared" si="52"/>
        <v>weld</v>
      </c>
      <c r="AA89" s="12">
        <f t="shared" si="53"/>
        <v>7297.82</v>
      </c>
    </row>
    <row r="90" spans="1:27" ht="22.25" customHeight="1" x14ac:dyDescent="0.15">
      <c r="A90" s="75" t="s">
        <v>41</v>
      </c>
      <c r="B90" s="41">
        <v>7285.96</v>
      </c>
      <c r="C90" s="42" t="s">
        <v>40</v>
      </c>
      <c r="D90" s="3">
        <f t="shared" si="46"/>
        <v>-48.769999999999527</v>
      </c>
      <c r="E90" s="38">
        <f t="shared" si="54"/>
        <v>-0.6999999999998181</v>
      </c>
      <c r="F90" s="42" t="s">
        <v>40</v>
      </c>
      <c r="G90" s="41">
        <v>7334.73</v>
      </c>
      <c r="H90" s="75" t="s">
        <v>41</v>
      </c>
      <c r="I90" s="39" t="s">
        <v>28</v>
      </c>
      <c r="J90" s="40"/>
      <c r="K90" s="39" t="s">
        <v>28</v>
      </c>
      <c r="L90" s="12">
        <f t="shared" si="42"/>
        <v>7285.96</v>
      </c>
      <c r="M90" s="11" t="str">
        <f t="shared" si="43"/>
        <v>bend</v>
      </c>
      <c r="N90" s="3">
        <f>L90-L89</f>
        <v>36.210000000000036</v>
      </c>
      <c r="O90" s="38">
        <f t="shared" si="47"/>
        <v>-0.6999999999998181</v>
      </c>
      <c r="P90" s="3">
        <f>R90-R89</f>
        <v>36.909999999999854</v>
      </c>
      <c r="Q90" s="11" t="str">
        <f t="shared" si="48"/>
        <v>bend</v>
      </c>
      <c r="R90" s="12">
        <f t="shared" si="49"/>
        <v>7334.73</v>
      </c>
      <c r="S90" s="39" t="s">
        <v>28</v>
      </c>
      <c r="T90" s="40"/>
      <c r="U90" s="39" t="s">
        <v>28</v>
      </c>
      <c r="V90" s="12">
        <f t="shared" si="44"/>
        <v>7285.96</v>
      </c>
      <c r="W90" s="11" t="str">
        <f t="shared" si="45"/>
        <v>bend</v>
      </c>
      <c r="X90" s="3">
        <f t="shared" si="50"/>
        <v>7276.3164948888825</v>
      </c>
      <c r="Y90" s="71">
        <f t="shared" si="51"/>
        <v>-9.6435051111175198</v>
      </c>
      <c r="Z90" s="11" t="str">
        <f t="shared" si="52"/>
        <v>bend</v>
      </c>
      <c r="AA90" s="12">
        <f t="shared" si="53"/>
        <v>7334.73</v>
      </c>
    </row>
    <row r="91" spans="1:27" ht="22.25" customHeight="1" x14ac:dyDescent="0.15">
      <c r="A91" s="35"/>
      <c r="B91" s="41">
        <v>7295.12</v>
      </c>
      <c r="C91" s="42" t="s">
        <v>29</v>
      </c>
      <c r="D91" s="3">
        <f t="shared" si="46"/>
        <v>-47.859999999999673</v>
      </c>
      <c r="E91" s="38">
        <f t="shared" si="54"/>
        <v>0.90999999999985448</v>
      </c>
      <c r="F91" s="42" t="s">
        <v>29</v>
      </c>
      <c r="G91" s="41">
        <v>7342.98</v>
      </c>
      <c r="H91" s="35"/>
      <c r="I91" s="39" t="s">
        <v>28</v>
      </c>
      <c r="J91" s="40"/>
      <c r="K91" s="39" t="s">
        <v>28</v>
      </c>
      <c r="L91" s="12">
        <f t="shared" si="42"/>
        <v>7295.12</v>
      </c>
      <c r="M91" s="11" t="str">
        <f t="shared" si="43"/>
        <v>weld</v>
      </c>
      <c r="N91" s="3">
        <f>L91-L89</f>
        <v>45.369999999999891</v>
      </c>
      <c r="O91" s="38">
        <f t="shared" si="47"/>
        <v>0.21000000000003638</v>
      </c>
      <c r="P91" s="3">
        <f>R91-R89</f>
        <v>45.159999999999854</v>
      </c>
      <c r="Q91" s="11" t="str">
        <f t="shared" si="48"/>
        <v>weld</v>
      </c>
      <c r="R91" s="12">
        <f t="shared" si="49"/>
        <v>7342.98</v>
      </c>
      <c r="S91" s="39" t="s">
        <v>28</v>
      </c>
      <c r="T91" s="40"/>
      <c r="U91" s="39" t="s">
        <v>28</v>
      </c>
      <c r="V91" s="12">
        <f t="shared" si="44"/>
        <v>7295.12</v>
      </c>
      <c r="W91" s="11" t="str">
        <f t="shared" si="45"/>
        <v>weld</v>
      </c>
      <c r="X91" s="3">
        <f t="shared" si="50"/>
        <v>7284.6854940691983</v>
      </c>
      <c r="Y91" s="71">
        <f t="shared" si="51"/>
        <v>-10.434505930801606</v>
      </c>
      <c r="Z91" s="11" t="str">
        <f t="shared" si="52"/>
        <v>weld</v>
      </c>
      <c r="AA91" s="12">
        <f t="shared" si="53"/>
        <v>7342.98</v>
      </c>
    </row>
    <row r="92" spans="1:27" ht="22.25" customHeight="1" x14ac:dyDescent="0.15">
      <c r="A92" s="35"/>
      <c r="B92" s="41">
        <v>7340.33</v>
      </c>
      <c r="C92" s="42" t="s">
        <v>29</v>
      </c>
      <c r="D92" s="3">
        <f t="shared" si="46"/>
        <v>-47.829999999999927</v>
      </c>
      <c r="E92" s="38">
        <f t="shared" si="54"/>
        <v>2.9999999999745341E-2</v>
      </c>
      <c r="F92" s="42" t="s">
        <v>29</v>
      </c>
      <c r="G92" s="41">
        <v>7388.16</v>
      </c>
      <c r="H92" s="35"/>
      <c r="I92" s="39" t="s">
        <v>28</v>
      </c>
      <c r="J92" s="40"/>
      <c r="K92" s="39" t="s">
        <v>28</v>
      </c>
      <c r="L92" s="12">
        <f t="shared" si="42"/>
        <v>7340.33</v>
      </c>
      <c r="M92" s="11" t="str">
        <f t="shared" si="43"/>
        <v>weld</v>
      </c>
      <c r="N92" s="3">
        <f>L92-L91</f>
        <v>45.210000000000036</v>
      </c>
      <c r="O92" s="38">
        <f t="shared" si="47"/>
        <v>2.9999999999745341E-2</v>
      </c>
      <c r="P92" s="3">
        <f>R92-R91</f>
        <v>45.180000000000291</v>
      </c>
      <c r="Q92" s="11" t="str">
        <f t="shared" si="48"/>
        <v>weld</v>
      </c>
      <c r="R92" s="12">
        <f t="shared" si="49"/>
        <v>7388.16</v>
      </c>
      <c r="S92" s="39" t="s">
        <v>28</v>
      </c>
      <c r="T92" s="40"/>
      <c r="U92" s="39" t="s">
        <v>28</v>
      </c>
      <c r="V92" s="12">
        <f t="shared" si="44"/>
        <v>7340.33</v>
      </c>
      <c r="W92" s="11" t="str">
        <f t="shared" si="45"/>
        <v>weld</v>
      </c>
      <c r="X92" s="3">
        <f t="shared" si="50"/>
        <v>7330.5171768530363</v>
      </c>
      <c r="Y92" s="71">
        <f t="shared" si="51"/>
        <v>-9.8128231469636376</v>
      </c>
      <c r="Z92" s="11" t="str">
        <f t="shared" si="52"/>
        <v>weld</v>
      </c>
      <c r="AA92" s="12">
        <f t="shared" si="53"/>
        <v>7388.16</v>
      </c>
    </row>
    <row r="93" spans="1:27" ht="22.25" customHeight="1" x14ac:dyDescent="0.15">
      <c r="A93" s="35"/>
      <c r="B93" s="41">
        <v>7385.65</v>
      </c>
      <c r="C93" s="42" t="s">
        <v>29</v>
      </c>
      <c r="D93" s="3">
        <f t="shared" si="46"/>
        <v>-47.640000000000327</v>
      </c>
      <c r="E93" s="38">
        <f t="shared" si="54"/>
        <v>0.18999999999959982</v>
      </c>
      <c r="F93" s="42" t="s">
        <v>29</v>
      </c>
      <c r="G93" s="41">
        <v>7433.29</v>
      </c>
      <c r="H93" s="35"/>
      <c r="I93" s="39" t="s">
        <v>28</v>
      </c>
      <c r="J93" s="40"/>
      <c r="K93" s="39" t="s">
        <v>28</v>
      </c>
      <c r="L93" s="12">
        <f t="shared" si="42"/>
        <v>7385.65</v>
      </c>
      <c r="M93" s="11" t="str">
        <f t="shared" si="43"/>
        <v>weld</v>
      </c>
      <c r="N93" s="3">
        <f>L93-L92</f>
        <v>45.319999999999709</v>
      </c>
      <c r="O93" s="38">
        <f t="shared" si="47"/>
        <v>0.18999999999959982</v>
      </c>
      <c r="P93" s="3">
        <f>R93-R92</f>
        <v>45.130000000000109</v>
      </c>
      <c r="Q93" s="11" t="str">
        <f t="shared" si="48"/>
        <v>weld</v>
      </c>
      <c r="R93" s="12">
        <f t="shared" si="49"/>
        <v>7433.29</v>
      </c>
      <c r="S93" s="39" t="s">
        <v>28</v>
      </c>
      <c r="T93" s="40"/>
      <c r="U93" s="39" t="s">
        <v>28</v>
      </c>
      <c r="V93" s="12">
        <f t="shared" si="44"/>
        <v>7385.65</v>
      </c>
      <c r="W93" s="11" t="str">
        <f t="shared" si="45"/>
        <v>weld</v>
      </c>
      <c r="X93" s="3">
        <f t="shared" si="50"/>
        <v>7376.2981384297218</v>
      </c>
      <c r="Y93" s="71">
        <f t="shared" si="51"/>
        <v>-9.3518615702778334</v>
      </c>
      <c r="Z93" s="11" t="str">
        <f t="shared" si="52"/>
        <v>weld</v>
      </c>
      <c r="AA93" s="12">
        <f t="shared" si="53"/>
        <v>7433.29</v>
      </c>
    </row>
    <row r="94" spans="1:27" ht="22.25" customHeight="1" x14ac:dyDescent="0.15">
      <c r="A94" s="35"/>
      <c r="B94" s="41">
        <v>7430.9</v>
      </c>
      <c r="C94" s="42" t="s">
        <v>29</v>
      </c>
      <c r="D94" s="3">
        <f t="shared" si="46"/>
        <v>-47.470000000000255</v>
      </c>
      <c r="E94" s="38">
        <f t="shared" si="54"/>
        <v>0.17000000000007276</v>
      </c>
      <c r="F94" s="42" t="s">
        <v>29</v>
      </c>
      <c r="G94" s="41">
        <v>7478.37</v>
      </c>
      <c r="H94" s="35"/>
      <c r="I94" s="39" t="s">
        <v>28</v>
      </c>
      <c r="J94" s="40"/>
      <c r="K94" s="39" t="s">
        <v>28</v>
      </c>
      <c r="L94" s="12">
        <f t="shared" si="42"/>
        <v>7430.9</v>
      </c>
      <c r="M94" s="11" t="str">
        <f t="shared" si="43"/>
        <v>weld</v>
      </c>
      <c r="N94" s="3">
        <f>L94-L93</f>
        <v>45.25</v>
      </c>
      <c r="O94" s="38">
        <f t="shared" si="47"/>
        <v>0.17000000000007276</v>
      </c>
      <c r="P94" s="3">
        <f>R94-R93</f>
        <v>45.079999999999927</v>
      </c>
      <c r="Q94" s="11" t="str">
        <f t="shared" si="48"/>
        <v>weld</v>
      </c>
      <c r="R94" s="12">
        <f t="shared" si="49"/>
        <v>7478.37</v>
      </c>
      <c r="S94" s="39" t="s">
        <v>28</v>
      </c>
      <c r="T94" s="40"/>
      <c r="U94" s="39" t="s">
        <v>28</v>
      </c>
      <c r="V94" s="12">
        <f t="shared" si="44"/>
        <v>7430.9</v>
      </c>
      <c r="W94" s="11" t="str">
        <f t="shared" si="45"/>
        <v>weld</v>
      </c>
      <c r="X94" s="3">
        <f t="shared" si="50"/>
        <v>7422.028378799253</v>
      </c>
      <c r="Y94" s="71">
        <f t="shared" si="51"/>
        <v>-8.8716212007466311</v>
      </c>
      <c r="Z94" s="11" t="str">
        <f t="shared" si="52"/>
        <v>weld</v>
      </c>
      <c r="AA94" s="12">
        <f t="shared" si="53"/>
        <v>7478.37</v>
      </c>
    </row>
    <row r="95" spans="1:27" ht="22.25" customHeight="1" x14ac:dyDescent="0.15">
      <c r="A95" s="35"/>
      <c r="B95" s="41">
        <v>7476.21</v>
      </c>
      <c r="C95" s="42" t="s">
        <v>29</v>
      </c>
      <c r="D95" s="3">
        <f t="shared" si="46"/>
        <v>-47.229999999999563</v>
      </c>
      <c r="E95" s="38">
        <f t="shared" si="54"/>
        <v>0.24000000000069122</v>
      </c>
      <c r="F95" s="42" t="s">
        <v>29</v>
      </c>
      <c r="G95" s="41">
        <v>7523.44</v>
      </c>
      <c r="H95" s="35"/>
      <c r="I95" s="39" t="s">
        <v>28</v>
      </c>
      <c r="J95" s="40"/>
      <c r="K95" s="39" t="s">
        <v>28</v>
      </c>
      <c r="L95" s="12">
        <f t="shared" si="42"/>
        <v>7476.21</v>
      </c>
      <c r="M95" s="11" t="str">
        <f t="shared" si="43"/>
        <v>weld</v>
      </c>
      <c r="N95" s="3">
        <f>L95-L94</f>
        <v>45.3100000000004</v>
      </c>
      <c r="O95" s="38">
        <f t="shared" si="47"/>
        <v>0.24000000000069122</v>
      </c>
      <c r="P95" s="3">
        <f>R95-R94</f>
        <v>45.069999999999709</v>
      </c>
      <c r="Q95" s="11" t="str">
        <f t="shared" si="48"/>
        <v>weld</v>
      </c>
      <c r="R95" s="12">
        <f t="shared" si="49"/>
        <v>7523.44</v>
      </c>
      <c r="S95" s="39" t="s">
        <v>28</v>
      </c>
      <c r="T95" s="40"/>
      <c r="U95" s="39" t="s">
        <v>28</v>
      </c>
      <c r="V95" s="12">
        <f t="shared" si="44"/>
        <v>7476.21</v>
      </c>
      <c r="W95" s="11" t="str">
        <f t="shared" si="45"/>
        <v>weld</v>
      </c>
      <c r="X95" s="3">
        <f t="shared" si="50"/>
        <v>7467.7484749273535</v>
      </c>
      <c r="Y95" s="71">
        <f t="shared" si="51"/>
        <v>-8.4615250726465092</v>
      </c>
      <c r="Z95" s="11" t="str">
        <f t="shared" si="52"/>
        <v>weld</v>
      </c>
      <c r="AA95" s="12">
        <f t="shared" si="53"/>
        <v>7523.44</v>
      </c>
    </row>
    <row r="96" spans="1:27" ht="22.25" customHeight="1" x14ac:dyDescent="0.15">
      <c r="A96" s="139" t="s">
        <v>54</v>
      </c>
      <c r="B96" s="41">
        <v>7521.2</v>
      </c>
      <c r="C96" s="42" t="s">
        <v>48</v>
      </c>
      <c r="D96" s="17"/>
      <c r="E96" s="17"/>
      <c r="F96" s="43"/>
      <c r="G96" s="41"/>
      <c r="H96" s="35"/>
      <c r="I96" s="39" t="s">
        <v>28</v>
      </c>
      <c r="J96" s="40"/>
      <c r="K96" s="39" t="s">
        <v>28</v>
      </c>
      <c r="L96" s="12">
        <f t="shared" si="42"/>
        <v>7521.2</v>
      </c>
      <c r="M96" s="11" t="str">
        <f t="shared" si="43"/>
        <v>misc</v>
      </c>
      <c r="N96" s="3">
        <f>L96-L95</f>
        <v>44.989999999999782</v>
      </c>
      <c r="O96" s="17"/>
      <c r="P96" s="17"/>
      <c r="Q96" s="17"/>
      <c r="R96" s="17"/>
      <c r="S96" s="39" t="s">
        <v>28</v>
      </c>
      <c r="T96" s="40"/>
      <c r="U96" s="39" t="s">
        <v>28</v>
      </c>
      <c r="V96" s="12">
        <f t="shared" si="44"/>
        <v>7521.2</v>
      </c>
      <c r="W96" s="11" t="str">
        <f t="shared" si="45"/>
        <v>misc</v>
      </c>
      <c r="X96" s="17"/>
      <c r="Y96" s="17"/>
      <c r="Z96" s="17"/>
      <c r="AA96" s="17"/>
    </row>
    <row r="97" spans="1:34" ht="22.25" customHeight="1" x14ac:dyDescent="0.15">
      <c r="A97" s="35"/>
      <c r="B97" s="41">
        <v>7521.49</v>
      </c>
      <c r="C97" s="42" t="s">
        <v>29</v>
      </c>
      <c r="D97" s="3">
        <f t="shared" ref="D97:D102" si="55">B97-G97</f>
        <v>-47.159999999999854</v>
      </c>
      <c r="E97" s="38">
        <f>D97-D95</f>
        <v>6.9999999999708962E-2</v>
      </c>
      <c r="F97" s="42" t="s">
        <v>29</v>
      </c>
      <c r="G97" s="41">
        <v>7568.65</v>
      </c>
      <c r="H97" s="35"/>
      <c r="I97" s="39" t="s">
        <v>28</v>
      </c>
      <c r="J97" s="40"/>
      <c r="K97" s="39" t="s">
        <v>28</v>
      </c>
      <c r="L97" s="12">
        <f t="shared" si="42"/>
        <v>7521.49</v>
      </c>
      <c r="M97" s="11" t="str">
        <f t="shared" si="43"/>
        <v>weld</v>
      </c>
      <c r="N97" s="3">
        <f>L97-L95</f>
        <v>45.279999999999745</v>
      </c>
      <c r="O97" s="38">
        <f t="shared" ref="O97:O102" si="56">N97-P97</f>
        <v>6.9999999999708962E-2</v>
      </c>
      <c r="P97" s="3">
        <f>R97-R95</f>
        <v>45.210000000000036</v>
      </c>
      <c r="Q97" s="11" t="str">
        <f t="shared" ref="Q97:Q109" si="57">F97</f>
        <v>weld</v>
      </c>
      <c r="R97" s="12">
        <f t="shared" ref="R97:R109" si="58">G97</f>
        <v>7568.65</v>
      </c>
      <c r="S97" s="39" t="s">
        <v>28</v>
      </c>
      <c r="T97" s="40"/>
      <c r="U97" s="39" t="s">
        <v>28</v>
      </c>
      <c r="V97" s="12">
        <f t="shared" si="44"/>
        <v>7521.49</v>
      </c>
      <c r="W97" s="11" t="str">
        <f t="shared" si="45"/>
        <v>weld</v>
      </c>
      <c r="X97" s="3">
        <f t="shared" ref="X97:X102" si="59">$V$31+(AA97-$AA$31)*($V$115-$V$31)/($AA$115-$AA$31)</f>
        <v>7513.6105904354836</v>
      </c>
      <c r="Y97" s="71">
        <f t="shared" ref="Y97:Y102" si="60">X97-V97</f>
        <v>-7.8794095645162088</v>
      </c>
      <c r="Z97" s="11" t="str">
        <f t="shared" ref="Z97:Z109" si="61">$F97</f>
        <v>weld</v>
      </c>
      <c r="AA97" s="12">
        <f t="shared" ref="AA97:AA109" si="62">$G97</f>
        <v>7568.65</v>
      </c>
    </row>
    <row r="98" spans="1:34" ht="22.25" customHeight="1" x14ac:dyDescent="0.15">
      <c r="A98" s="35"/>
      <c r="B98" s="41">
        <v>7566.78</v>
      </c>
      <c r="C98" s="42" t="s">
        <v>29</v>
      </c>
      <c r="D98" s="3">
        <f t="shared" si="55"/>
        <v>-47.090000000000146</v>
      </c>
      <c r="E98" s="38">
        <f>D98-D97</f>
        <v>6.9999999999708962E-2</v>
      </c>
      <c r="F98" s="42" t="s">
        <v>29</v>
      </c>
      <c r="G98" s="41">
        <v>7613.87</v>
      </c>
      <c r="H98" s="35"/>
      <c r="I98" s="39" t="s">
        <v>28</v>
      </c>
      <c r="J98" s="40"/>
      <c r="K98" s="39" t="s">
        <v>28</v>
      </c>
      <c r="L98" s="12">
        <f t="shared" si="42"/>
        <v>7566.78</v>
      </c>
      <c r="M98" s="11" t="str">
        <f t="shared" si="43"/>
        <v>weld</v>
      </c>
      <c r="N98" s="3">
        <f>L98-L97</f>
        <v>45.289999999999964</v>
      </c>
      <c r="O98" s="38">
        <f t="shared" si="56"/>
        <v>6.9999999999708962E-2</v>
      </c>
      <c r="P98" s="3">
        <f t="shared" ref="P98:P104" si="63">R98-R97</f>
        <v>45.220000000000255</v>
      </c>
      <c r="Q98" s="11" t="str">
        <f t="shared" si="57"/>
        <v>weld</v>
      </c>
      <c r="R98" s="12">
        <f t="shared" si="58"/>
        <v>7613.87</v>
      </c>
      <c r="S98" s="39" t="s">
        <v>28</v>
      </c>
      <c r="T98" s="40"/>
      <c r="U98" s="39" t="s">
        <v>28</v>
      </c>
      <c r="V98" s="12">
        <f t="shared" si="44"/>
        <v>7566.78</v>
      </c>
      <c r="W98" s="11" t="str">
        <f t="shared" si="45"/>
        <v>weld</v>
      </c>
      <c r="X98" s="3">
        <f t="shared" si="59"/>
        <v>7559.4828501850452</v>
      </c>
      <c r="Y98" s="71">
        <f t="shared" si="60"/>
        <v>-7.2971498149545369</v>
      </c>
      <c r="Z98" s="11" t="str">
        <f t="shared" si="61"/>
        <v>weld</v>
      </c>
      <c r="AA98" s="12">
        <f t="shared" si="62"/>
        <v>7613.87</v>
      </c>
    </row>
    <row r="99" spans="1:34" ht="22.25" customHeight="1" x14ac:dyDescent="0.15">
      <c r="A99" s="35"/>
      <c r="B99" s="41">
        <v>7611.99</v>
      </c>
      <c r="C99" s="42" t="s">
        <v>29</v>
      </c>
      <c r="D99" s="3">
        <f t="shared" si="55"/>
        <v>-47</v>
      </c>
      <c r="E99" s="38">
        <f>D99-D98</f>
        <v>9.0000000000145519E-2</v>
      </c>
      <c r="F99" s="42" t="s">
        <v>29</v>
      </c>
      <c r="G99" s="41">
        <v>7658.99</v>
      </c>
      <c r="H99" s="35"/>
      <c r="I99" s="39" t="s">
        <v>28</v>
      </c>
      <c r="J99" s="40"/>
      <c r="K99" s="39" t="s">
        <v>28</v>
      </c>
      <c r="L99" s="12">
        <f t="shared" si="42"/>
        <v>7611.99</v>
      </c>
      <c r="M99" s="11" t="str">
        <f t="shared" si="43"/>
        <v>weld</v>
      </c>
      <c r="N99" s="3">
        <f>L99-L98</f>
        <v>45.210000000000036</v>
      </c>
      <c r="O99" s="38">
        <f t="shared" si="56"/>
        <v>9.0000000000145519E-2</v>
      </c>
      <c r="P99" s="3">
        <f t="shared" si="63"/>
        <v>45.119999999999891</v>
      </c>
      <c r="Q99" s="11" t="str">
        <f t="shared" si="57"/>
        <v>weld</v>
      </c>
      <c r="R99" s="12">
        <f t="shared" si="58"/>
        <v>7658.99</v>
      </c>
      <c r="S99" s="39" t="s">
        <v>28</v>
      </c>
      <c r="T99" s="40"/>
      <c r="U99" s="39" t="s">
        <v>28</v>
      </c>
      <c r="V99" s="12">
        <f t="shared" si="44"/>
        <v>7611.99</v>
      </c>
      <c r="W99" s="11" t="str">
        <f t="shared" si="45"/>
        <v>weld</v>
      </c>
      <c r="X99" s="3">
        <f t="shared" si="59"/>
        <v>7605.2536675202991</v>
      </c>
      <c r="Y99" s="71">
        <f t="shared" si="60"/>
        <v>-6.7363324797006499</v>
      </c>
      <c r="Z99" s="11" t="str">
        <f t="shared" si="61"/>
        <v>weld</v>
      </c>
      <c r="AA99" s="12">
        <f t="shared" si="62"/>
        <v>7658.99</v>
      </c>
    </row>
    <row r="100" spans="1:34" ht="22.25" customHeight="1" x14ac:dyDescent="0.15">
      <c r="A100" s="35"/>
      <c r="B100" s="41">
        <v>7657.27</v>
      </c>
      <c r="C100" s="42" t="s">
        <v>29</v>
      </c>
      <c r="D100" s="3">
        <f t="shared" si="55"/>
        <v>-46.769999999999527</v>
      </c>
      <c r="E100" s="38">
        <f>D100-D99</f>
        <v>0.23000000000047294</v>
      </c>
      <c r="F100" s="42" t="s">
        <v>29</v>
      </c>
      <c r="G100" s="41">
        <v>7704.04</v>
      </c>
      <c r="H100" s="35"/>
      <c r="I100" s="39" t="s">
        <v>28</v>
      </c>
      <c r="J100" s="40"/>
      <c r="K100" s="39" t="s">
        <v>28</v>
      </c>
      <c r="L100" s="12">
        <f t="shared" si="42"/>
        <v>7657.27</v>
      </c>
      <c r="M100" s="11" t="str">
        <f t="shared" si="43"/>
        <v>weld</v>
      </c>
      <c r="N100" s="3">
        <f>L100-L99</f>
        <v>45.280000000000655</v>
      </c>
      <c r="O100" s="38">
        <f t="shared" si="56"/>
        <v>0.23000000000047294</v>
      </c>
      <c r="P100" s="3">
        <f t="shared" si="63"/>
        <v>45.050000000000182</v>
      </c>
      <c r="Q100" s="11" t="str">
        <f t="shared" si="57"/>
        <v>weld</v>
      </c>
      <c r="R100" s="12">
        <f t="shared" si="58"/>
        <v>7704.04</v>
      </c>
      <c r="S100" s="39" t="s">
        <v>28</v>
      </c>
      <c r="T100" s="40"/>
      <c r="U100" s="39" t="s">
        <v>28</v>
      </c>
      <c r="V100" s="12">
        <f t="shared" si="44"/>
        <v>7657.27</v>
      </c>
      <c r="W100" s="11" t="str">
        <f t="shared" si="45"/>
        <v>weld</v>
      </c>
      <c r="X100" s="3">
        <f t="shared" si="59"/>
        <v>7650.9534751655383</v>
      </c>
      <c r="Y100" s="71">
        <f t="shared" si="60"/>
        <v>-6.3165248344621432</v>
      </c>
      <c r="Z100" s="11" t="str">
        <f t="shared" si="61"/>
        <v>weld</v>
      </c>
      <c r="AA100" s="12">
        <f t="shared" si="62"/>
        <v>7704.04</v>
      </c>
    </row>
    <row r="101" spans="1:34" ht="22.25" customHeight="1" x14ac:dyDescent="0.15">
      <c r="A101" s="35"/>
      <c r="B101" s="41">
        <v>7702.51</v>
      </c>
      <c r="C101" s="42" t="s">
        <v>29</v>
      </c>
      <c r="D101" s="3">
        <f t="shared" si="55"/>
        <v>-46.75</v>
      </c>
      <c r="E101" s="38">
        <f>D101-D100</f>
        <v>1.9999999999527063E-2</v>
      </c>
      <c r="F101" s="42" t="s">
        <v>29</v>
      </c>
      <c r="G101" s="41">
        <v>7749.26</v>
      </c>
      <c r="H101" s="35"/>
      <c r="I101" s="39" t="s">
        <v>28</v>
      </c>
      <c r="J101" s="40"/>
      <c r="K101" s="39" t="s">
        <v>28</v>
      </c>
      <c r="L101" s="12">
        <f t="shared" si="42"/>
        <v>7702.51</v>
      </c>
      <c r="M101" s="11" t="str">
        <f t="shared" si="43"/>
        <v>weld</v>
      </c>
      <c r="N101" s="3">
        <f>L101-L100</f>
        <v>45.239999999999782</v>
      </c>
      <c r="O101" s="38">
        <f t="shared" si="56"/>
        <v>1.9999999999527063E-2</v>
      </c>
      <c r="P101" s="3">
        <f t="shared" si="63"/>
        <v>45.220000000000255</v>
      </c>
      <c r="Q101" s="11" t="str">
        <f t="shared" si="57"/>
        <v>weld</v>
      </c>
      <c r="R101" s="12">
        <f t="shared" si="58"/>
        <v>7749.26</v>
      </c>
      <c r="S101" s="39" t="s">
        <v>28</v>
      </c>
      <c r="T101" s="40"/>
      <c r="U101" s="39" t="s">
        <v>28</v>
      </c>
      <c r="V101" s="12">
        <f t="shared" si="44"/>
        <v>7702.51</v>
      </c>
      <c r="W101" s="11" t="str">
        <f t="shared" si="45"/>
        <v>weld</v>
      </c>
      <c r="X101" s="3">
        <f t="shared" si="59"/>
        <v>7696.825734915099</v>
      </c>
      <c r="Y101" s="71">
        <f t="shared" si="60"/>
        <v>-5.6842650849011989</v>
      </c>
      <c r="Z101" s="11" t="str">
        <f t="shared" si="61"/>
        <v>weld</v>
      </c>
      <c r="AA101" s="12">
        <f t="shared" si="62"/>
        <v>7749.26</v>
      </c>
    </row>
    <row r="102" spans="1:34" ht="22.25" customHeight="1" x14ac:dyDescent="0.15">
      <c r="A102" s="35"/>
      <c r="B102" s="41">
        <v>7747.85</v>
      </c>
      <c r="C102" s="42" t="s">
        <v>29</v>
      </c>
      <c r="D102" s="3">
        <f t="shared" si="55"/>
        <v>-46.609999999999673</v>
      </c>
      <c r="E102" s="38">
        <f>D102-D101</f>
        <v>0.14000000000032742</v>
      </c>
      <c r="F102" s="210" t="s">
        <v>29</v>
      </c>
      <c r="G102" s="154">
        <v>7794.46</v>
      </c>
      <c r="H102" s="211"/>
      <c r="I102" s="39" t="s">
        <v>28</v>
      </c>
      <c r="J102" s="40"/>
      <c r="K102" s="39" t="s">
        <v>28</v>
      </c>
      <c r="L102" s="12">
        <f t="shared" si="42"/>
        <v>7747.85</v>
      </c>
      <c r="M102" s="11" t="str">
        <f t="shared" si="43"/>
        <v>weld</v>
      </c>
      <c r="N102" s="3">
        <f>L102-L101</f>
        <v>45.340000000000146</v>
      </c>
      <c r="O102" s="38">
        <f t="shared" si="56"/>
        <v>0.14000000000032742</v>
      </c>
      <c r="P102" s="3">
        <f t="shared" si="63"/>
        <v>45.199999999999818</v>
      </c>
      <c r="Q102" s="11" t="str">
        <f t="shared" si="57"/>
        <v>weld</v>
      </c>
      <c r="R102" s="12">
        <f t="shared" si="58"/>
        <v>7794.46</v>
      </c>
      <c r="S102" s="39" t="s">
        <v>28</v>
      </c>
      <c r="T102" s="40"/>
      <c r="U102" s="39" t="s">
        <v>28</v>
      </c>
      <c r="V102" s="12">
        <f t="shared" si="44"/>
        <v>7747.85</v>
      </c>
      <c r="W102" s="11" t="str">
        <f t="shared" si="45"/>
        <v>weld</v>
      </c>
      <c r="X102" s="3">
        <f t="shared" si="59"/>
        <v>7742.6777061817993</v>
      </c>
      <c r="Y102" s="71">
        <f t="shared" si="60"/>
        <v>-5.1722938182010694</v>
      </c>
      <c r="Z102" s="11" t="str">
        <f t="shared" si="61"/>
        <v>weld</v>
      </c>
      <c r="AA102" s="12">
        <f t="shared" si="62"/>
        <v>7794.46</v>
      </c>
    </row>
    <row r="103" spans="1:34" ht="22.25" customHeight="1" x14ac:dyDescent="0.15">
      <c r="A103" s="17"/>
      <c r="B103" s="17"/>
      <c r="C103" s="17"/>
      <c r="D103" s="17"/>
      <c r="E103" s="212"/>
      <c r="F103" s="7" t="s">
        <v>29</v>
      </c>
      <c r="G103" s="165">
        <v>7839.5060000000003</v>
      </c>
      <c r="H103" s="213"/>
      <c r="I103" s="214" t="s">
        <v>28</v>
      </c>
      <c r="J103" s="40"/>
      <c r="K103" s="39" t="s">
        <v>28</v>
      </c>
      <c r="L103" s="17"/>
      <c r="M103" s="17"/>
      <c r="N103" s="17"/>
      <c r="O103" s="17"/>
      <c r="P103" s="3">
        <f t="shared" si="63"/>
        <v>45.046000000000276</v>
      </c>
      <c r="Q103" s="11" t="str">
        <f t="shared" si="57"/>
        <v>weld</v>
      </c>
      <c r="R103" s="12">
        <f t="shared" si="58"/>
        <v>7839.5060000000003</v>
      </c>
      <c r="S103" s="39" t="s">
        <v>28</v>
      </c>
      <c r="T103" s="40"/>
      <c r="U103" s="39" t="s">
        <v>28</v>
      </c>
      <c r="V103" s="17"/>
      <c r="W103" s="17"/>
      <c r="X103" s="17"/>
      <c r="Y103" s="17"/>
      <c r="Z103" s="11" t="str">
        <f t="shared" si="61"/>
        <v>weld</v>
      </c>
      <c r="AA103" s="12">
        <f t="shared" si="62"/>
        <v>7839.5060000000003</v>
      </c>
      <c r="AC103" s="309" t="s">
        <v>65</v>
      </c>
      <c r="AD103" s="309"/>
      <c r="AE103" s="309"/>
      <c r="AF103" s="309"/>
      <c r="AG103" s="309"/>
      <c r="AH103" s="309"/>
    </row>
    <row r="104" spans="1:34" ht="23.75" customHeight="1" thickBot="1" x14ac:dyDescent="0.2">
      <c r="A104" s="75" t="s">
        <v>41</v>
      </c>
      <c r="B104" s="41">
        <v>7784.9939999999997</v>
      </c>
      <c r="C104" s="42" t="s">
        <v>40</v>
      </c>
      <c r="D104" s="3">
        <f t="shared" ref="D104:D109" si="64">B104-G104</f>
        <v>-86.670000000000073</v>
      </c>
      <c r="E104" s="38">
        <f>D104-D102</f>
        <v>-40.0600000000004</v>
      </c>
      <c r="F104" s="37" t="s">
        <v>40</v>
      </c>
      <c r="G104" s="36">
        <v>7871.6639999999998</v>
      </c>
      <c r="H104" s="215" t="s">
        <v>41</v>
      </c>
      <c r="I104" s="39" t="s">
        <v>28</v>
      </c>
      <c r="J104" s="40"/>
      <c r="K104" s="39" t="s">
        <v>28</v>
      </c>
      <c r="L104" s="12">
        <f t="shared" ref="L104:L116" si="65">B104</f>
        <v>7784.9939999999997</v>
      </c>
      <c r="M104" s="11" t="str">
        <f t="shared" ref="M104:M116" si="66">C104</f>
        <v>bend</v>
      </c>
      <c r="N104" s="3">
        <f>L104-L102</f>
        <v>37.143999999999323</v>
      </c>
      <c r="O104" s="38">
        <f t="shared" ref="O104:O109" si="67">N104-P104</f>
        <v>4.9859999999998763</v>
      </c>
      <c r="P104" s="3">
        <f t="shared" si="63"/>
        <v>32.157999999999447</v>
      </c>
      <c r="Q104" s="11" t="str">
        <f t="shared" si="57"/>
        <v>bend</v>
      </c>
      <c r="R104" s="12">
        <f t="shared" si="58"/>
        <v>7871.6639999999998</v>
      </c>
      <c r="S104" s="39" t="s">
        <v>28</v>
      </c>
      <c r="T104" s="40"/>
      <c r="U104" s="39" t="s">
        <v>28</v>
      </c>
      <c r="V104" s="12">
        <f t="shared" ref="V104:V116" si="68">$B104</f>
        <v>7784.9939999999997</v>
      </c>
      <c r="W104" s="11" t="str">
        <f t="shared" ref="W104:W116" si="69">$C104</f>
        <v>bend</v>
      </c>
      <c r="X104" s="216">
        <f t="shared" ref="X104:X109" si="70">$V$31+(AA104-$AA$31)*($V$115-$V$31)/($AA$115-$AA$31)</f>
        <v>7820.9953077232658</v>
      </c>
      <c r="Y104" s="71">
        <f t="shared" ref="Y104:Y109" si="71">X104-V104</f>
        <v>36.001307723266109</v>
      </c>
      <c r="Z104" s="11" t="str">
        <f t="shared" si="61"/>
        <v>bend</v>
      </c>
      <c r="AA104" s="140">
        <f t="shared" si="62"/>
        <v>7871.6639999999998</v>
      </c>
      <c r="AC104" s="274">
        <v>7784.9939999999997</v>
      </c>
      <c r="AD104" s="269" t="s">
        <v>6</v>
      </c>
      <c r="AE104" s="17"/>
      <c r="AF104" s="17"/>
      <c r="AG104" s="269"/>
      <c r="AH104" s="11"/>
    </row>
    <row r="105" spans="1:34" ht="25" customHeight="1" thickTop="1" thickBot="1" x14ac:dyDescent="0.2">
      <c r="A105" s="35"/>
      <c r="B105" s="41">
        <v>7793.098</v>
      </c>
      <c r="C105" s="42" t="s">
        <v>29</v>
      </c>
      <c r="D105" s="3">
        <f t="shared" si="64"/>
        <v>-91.264000000000124</v>
      </c>
      <c r="E105" s="38">
        <f>D105-D104</f>
        <v>-4.5940000000000509</v>
      </c>
      <c r="F105" s="42" t="s">
        <v>29</v>
      </c>
      <c r="G105" s="41">
        <v>7884.3620000000001</v>
      </c>
      <c r="H105" s="35"/>
      <c r="I105" s="39" t="s">
        <v>28</v>
      </c>
      <c r="J105" s="40"/>
      <c r="K105" s="39" t="s">
        <v>28</v>
      </c>
      <c r="L105" s="12">
        <f t="shared" si="65"/>
        <v>7793.098</v>
      </c>
      <c r="M105" s="11" t="str">
        <f t="shared" si="66"/>
        <v>weld</v>
      </c>
      <c r="N105" s="3">
        <f>L105-L102</f>
        <v>45.247999999999593</v>
      </c>
      <c r="O105" s="38">
        <f t="shared" si="67"/>
        <v>0.39199999999982538</v>
      </c>
      <c r="P105" s="3">
        <f>R105-R103</f>
        <v>44.855999999999767</v>
      </c>
      <c r="Q105" s="11" t="str">
        <f t="shared" si="57"/>
        <v>weld</v>
      </c>
      <c r="R105" s="12">
        <f t="shared" si="58"/>
        <v>7884.3620000000001</v>
      </c>
      <c r="S105" s="39" t="s">
        <v>28</v>
      </c>
      <c r="T105" s="40"/>
      <c r="U105" s="39" t="s">
        <v>28</v>
      </c>
      <c r="V105" s="140">
        <f t="shared" si="68"/>
        <v>7793.098</v>
      </c>
      <c r="W105" s="217" t="str">
        <f t="shared" si="69"/>
        <v>weld</v>
      </c>
      <c r="X105" s="218">
        <f t="shared" si="70"/>
        <v>7833.8764654919505</v>
      </c>
      <c r="Y105" s="219">
        <f t="shared" si="71"/>
        <v>40.778465491950556</v>
      </c>
      <c r="Z105" s="217" t="str">
        <f t="shared" si="61"/>
        <v>weld</v>
      </c>
      <c r="AA105" s="220">
        <f t="shared" si="62"/>
        <v>7884.3620000000001</v>
      </c>
      <c r="AC105" s="274">
        <v>7793.098</v>
      </c>
      <c r="AD105" s="11" t="s">
        <v>5</v>
      </c>
      <c r="AE105" s="3">
        <v>7792.4554228799298</v>
      </c>
      <c r="AF105" s="71">
        <v>0.64257712007000001</v>
      </c>
      <c r="AG105" s="11" t="s">
        <v>5</v>
      </c>
      <c r="AH105" s="12">
        <v>7839.5060000000003</v>
      </c>
    </row>
    <row r="106" spans="1:34" ht="25" customHeight="1" thickTop="1" thickBot="1" x14ac:dyDescent="0.2">
      <c r="A106" s="35"/>
      <c r="B106" s="41">
        <v>7838.2520000000004</v>
      </c>
      <c r="C106" s="42" t="s">
        <v>29</v>
      </c>
      <c r="D106" s="3">
        <f t="shared" si="64"/>
        <v>-91.217999999999847</v>
      </c>
      <c r="E106" s="38">
        <f>D106-D105</f>
        <v>4.6000000000276486E-2</v>
      </c>
      <c r="F106" s="42" t="s">
        <v>29</v>
      </c>
      <c r="G106" s="41">
        <v>7929.47</v>
      </c>
      <c r="H106" s="35"/>
      <c r="I106" s="39" t="s">
        <v>28</v>
      </c>
      <c r="J106" s="40"/>
      <c r="K106" s="39" t="s">
        <v>28</v>
      </c>
      <c r="L106" s="12">
        <f t="shared" si="65"/>
        <v>7838.2520000000004</v>
      </c>
      <c r="M106" s="11" t="str">
        <f t="shared" si="66"/>
        <v>weld</v>
      </c>
      <c r="N106" s="3">
        <f>L106-L105</f>
        <v>45.154000000000451</v>
      </c>
      <c r="O106" s="38">
        <f t="shared" si="67"/>
        <v>4.6000000000276486E-2</v>
      </c>
      <c r="P106" s="3">
        <f>R106-R105</f>
        <v>45.108000000000175</v>
      </c>
      <c r="Q106" s="11" t="str">
        <f t="shared" si="57"/>
        <v>weld</v>
      </c>
      <c r="R106" s="12">
        <f t="shared" si="58"/>
        <v>7929.47</v>
      </c>
      <c r="S106" s="39" t="s">
        <v>28</v>
      </c>
      <c r="T106" s="40"/>
      <c r="U106" s="144" t="s">
        <v>28</v>
      </c>
      <c r="V106" s="220">
        <f t="shared" si="68"/>
        <v>7838.2520000000004</v>
      </c>
      <c r="W106" s="221" t="str">
        <f t="shared" si="69"/>
        <v>weld</v>
      </c>
      <c r="X106" s="222">
        <f t="shared" si="70"/>
        <v>7879.6351097374882</v>
      </c>
      <c r="Y106" s="71">
        <f t="shared" si="71"/>
        <v>41.383109737487757</v>
      </c>
      <c r="Z106" s="11" t="str">
        <f t="shared" si="61"/>
        <v>weld</v>
      </c>
      <c r="AA106" s="223">
        <f t="shared" si="62"/>
        <v>7929.47</v>
      </c>
      <c r="AC106" s="296"/>
      <c r="AD106" s="269"/>
      <c r="AE106" s="297"/>
      <c r="AF106" s="17"/>
      <c r="AG106" s="269" t="s">
        <v>6</v>
      </c>
      <c r="AH106" s="140">
        <v>7871.6639999999998</v>
      </c>
    </row>
    <row r="107" spans="1:34" ht="23.75" customHeight="1" thickTop="1" thickBot="1" x14ac:dyDescent="0.2">
      <c r="A107" s="35"/>
      <c r="B107" s="41">
        <v>7883.3860000000004</v>
      </c>
      <c r="C107" s="42" t="s">
        <v>29</v>
      </c>
      <c r="D107" s="3">
        <f t="shared" si="64"/>
        <v>-91.211999999999534</v>
      </c>
      <c r="E107" s="38">
        <f>D107-D106</f>
        <v>6.0000000003128662E-3</v>
      </c>
      <c r="F107" s="42" t="s">
        <v>29</v>
      </c>
      <c r="G107" s="41">
        <v>7974.598</v>
      </c>
      <c r="H107" s="35"/>
      <c r="I107" s="39" t="s">
        <v>28</v>
      </c>
      <c r="J107" s="40"/>
      <c r="K107" s="39" t="s">
        <v>28</v>
      </c>
      <c r="L107" s="12">
        <f t="shared" si="65"/>
        <v>7883.3860000000004</v>
      </c>
      <c r="M107" s="11" t="str">
        <f t="shared" si="66"/>
        <v>weld</v>
      </c>
      <c r="N107" s="3">
        <f>L107-L106</f>
        <v>45.134000000000015</v>
      </c>
      <c r="O107" s="38">
        <f t="shared" si="67"/>
        <v>6.0000000003128662E-3</v>
      </c>
      <c r="P107" s="3">
        <f>R107-R106</f>
        <v>45.127999999999702</v>
      </c>
      <c r="Q107" s="11" t="str">
        <f t="shared" si="57"/>
        <v>weld</v>
      </c>
      <c r="R107" s="12">
        <f t="shared" si="58"/>
        <v>7974.598</v>
      </c>
      <c r="S107" s="39" t="s">
        <v>28</v>
      </c>
      <c r="T107" s="40"/>
      <c r="U107" s="39" t="s">
        <v>28</v>
      </c>
      <c r="V107" s="223">
        <f t="shared" si="68"/>
        <v>7883.3860000000004</v>
      </c>
      <c r="W107" s="11" t="str">
        <f t="shared" si="69"/>
        <v>weld</v>
      </c>
      <c r="X107" s="3">
        <f t="shared" si="70"/>
        <v>7925.4140424658863</v>
      </c>
      <c r="Y107" s="71">
        <f t="shared" si="71"/>
        <v>42.028042465885846</v>
      </c>
      <c r="Z107" s="11" t="str">
        <f t="shared" si="61"/>
        <v>weld</v>
      </c>
      <c r="AA107" s="12">
        <f t="shared" si="62"/>
        <v>7974.598</v>
      </c>
      <c r="AC107" s="220">
        <v>7838.2520000000004</v>
      </c>
      <c r="AD107" s="298" t="s">
        <v>5</v>
      </c>
      <c r="AE107" s="218">
        <v>7837.5240444786796</v>
      </c>
      <c r="AF107" s="219">
        <v>0.72795552131999997</v>
      </c>
      <c r="AG107" s="217" t="s">
        <v>5</v>
      </c>
      <c r="AH107" s="220">
        <v>7884.3620000000001</v>
      </c>
    </row>
    <row r="108" spans="1:34" ht="23.75" customHeight="1" thickTop="1" thickBot="1" x14ac:dyDescent="0.2">
      <c r="A108" s="35"/>
      <c r="B108" s="41">
        <v>7928.42</v>
      </c>
      <c r="C108" s="42" t="s">
        <v>29</v>
      </c>
      <c r="D108" s="3">
        <f t="shared" si="64"/>
        <v>-91.256000000000313</v>
      </c>
      <c r="E108" s="38">
        <f>D108-D107</f>
        <v>-4.4000000000778527E-2</v>
      </c>
      <c r="F108" s="42" t="s">
        <v>29</v>
      </c>
      <c r="G108" s="41">
        <v>8019.6760000000004</v>
      </c>
      <c r="H108" s="35"/>
      <c r="I108" s="39" t="s">
        <v>28</v>
      </c>
      <c r="J108" s="40"/>
      <c r="K108" s="39" t="s">
        <v>28</v>
      </c>
      <c r="L108" s="12">
        <f t="shared" si="65"/>
        <v>7928.42</v>
      </c>
      <c r="M108" s="11" t="str">
        <f t="shared" si="66"/>
        <v>weld</v>
      </c>
      <c r="N108" s="3">
        <f>L108-L107</f>
        <v>45.033999999999651</v>
      </c>
      <c r="O108" s="38">
        <f t="shared" si="67"/>
        <v>-4.4000000000778527E-2</v>
      </c>
      <c r="P108" s="3">
        <f>R108-R107</f>
        <v>45.078000000000429</v>
      </c>
      <c r="Q108" s="11" t="str">
        <f t="shared" si="57"/>
        <v>weld</v>
      </c>
      <c r="R108" s="12">
        <f t="shared" si="58"/>
        <v>8019.6760000000004</v>
      </c>
      <c r="S108" s="39" t="s">
        <v>28</v>
      </c>
      <c r="T108" s="40"/>
      <c r="U108" s="39" t="s">
        <v>28</v>
      </c>
      <c r="V108" s="12">
        <f t="shared" si="68"/>
        <v>7928.42</v>
      </c>
      <c r="W108" s="11" t="str">
        <f t="shared" si="69"/>
        <v>weld</v>
      </c>
      <c r="X108" s="216">
        <f t="shared" si="70"/>
        <v>7971.1422539871319</v>
      </c>
      <c r="Y108" s="71">
        <f t="shared" si="71"/>
        <v>42.722253987131808</v>
      </c>
      <c r="Z108" s="11" t="str">
        <f t="shared" si="61"/>
        <v>weld</v>
      </c>
      <c r="AA108" s="140">
        <f t="shared" si="62"/>
        <v>8019.6760000000004</v>
      </c>
      <c r="AC108" s="299">
        <v>7883.3860000000004</v>
      </c>
      <c r="AD108" s="300" t="s">
        <v>5</v>
      </c>
      <c r="AE108" s="301">
        <v>7882.84586058079</v>
      </c>
      <c r="AF108" s="90">
        <v>0.54013941920999997</v>
      </c>
      <c r="AG108" s="88" t="s">
        <v>5</v>
      </c>
      <c r="AH108" s="302">
        <v>7929.47</v>
      </c>
    </row>
    <row r="109" spans="1:34" ht="25" customHeight="1" thickTop="1" thickBot="1" x14ac:dyDescent="0.2">
      <c r="A109" s="35"/>
      <c r="B109" s="41">
        <v>7973.6840000000002</v>
      </c>
      <c r="C109" s="42" t="s">
        <v>29</v>
      </c>
      <c r="D109" s="3">
        <f t="shared" si="64"/>
        <v>-91.007999999999811</v>
      </c>
      <c r="E109" s="38">
        <f>D109-D108</f>
        <v>0.24800000000050204</v>
      </c>
      <c r="F109" s="42" t="s">
        <v>29</v>
      </c>
      <c r="G109" s="41">
        <v>8064.692</v>
      </c>
      <c r="H109" s="35"/>
      <c r="I109" s="39" t="s">
        <v>28</v>
      </c>
      <c r="J109" s="40"/>
      <c r="K109" s="39" t="s">
        <v>28</v>
      </c>
      <c r="L109" s="12">
        <f t="shared" si="65"/>
        <v>7973.6840000000002</v>
      </c>
      <c r="M109" s="11" t="str">
        <f t="shared" si="66"/>
        <v>weld</v>
      </c>
      <c r="N109" s="3">
        <f>L109-L108</f>
        <v>45.264000000000124</v>
      </c>
      <c r="O109" s="38">
        <f t="shared" si="67"/>
        <v>0.24800000000050204</v>
      </c>
      <c r="P109" s="3">
        <f>R109-R108</f>
        <v>45.015999999999622</v>
      </c>
      <c r="Q109" s="11" t="str">
        <f t="shared" si="57"/>
        <v>weld</v>
      </c>
      <c r="R109" s="12">
        <f t="shared" si="58"/>
        <v>8064.692</v>
      </c>
      <c r="S109" s="39" t="s">
        <v>28</v>
      </c>
      <c r="T109" s="40"/>
      <c r="U109" s="39" t="s">
        <v>28</v>
      </c>
      <c r="V109" s="12">
        <f t="shared" si="68"/>
        <v>7973.6840000000002</v>
      </c>
      <c r="W109" s="217" t="str">
        <f t="shared" si="69"/>
        <v>weld</v>
      </c>
      <c r="X109" s="218">
        <f t="shared" si="70"/>
        <v>8016.807571211506</v>
      </c>
      <c r="Y109" s="219">
        <f t="shared" si="71"/>
        <v>43.123571211505805</v>
      </c>
      <c r="Z109" s="217" t="str">
        <f t="shared" si="61"/>
        <v>weld</v>
      </c>
      <c r="AA109" s="220">
        <f t="shared" si="62"/>
        <v>8064.692</v>
      </c>
      <c r="AC109" s="303">
        <v>7928.42</v>
      </c>
      <c r="AD109" s="11" t="s">
        <v>5</v>
      </c>
      <c r="AE109" s="304">
        <v>7928.1877714847597</v>
      </c>
      <c r="AF109" s="71">
        <v>0.23222851523999999</v>
      </c>
      <c r="AG109" s="11" t="s">
        <v>5</v>
      </c>
      <c r="AH109" s="12">
        <v>7974.598</v>
      </c>
    </row>
    <row r="110" spans="1:34" ht="25" customHeight="1" thickTop="1" thickBot="1" x14ac:dyDescent="0.2">
      <c r="A110" s="75" t="s">
        <v>41</v>
      </c>
      <c r="B110" s="41">
        <v>8009.6980000000003</v>
      </c>
      <c r="C110" s="42" t="s">
        <v>40</v>
      </c>
      <c r="D110" s="17"/>
      <c r="E110" s="17"/>
      <c r="F110" s="17"/>
      <c r="G110" s="17"/>
      <c r="H110" s="17"/>
      <c r="I110" s="39" t="s">
        <v>28</v>
      </c>
      <c r="J110" s="40"/>
      <c r="K110" s="39" t="s">
        <v>28</v>
      </c>
      <c r="L110" s="12">
        <f t="shared" si="65"/>
        <v>8009.6980000000003</v>
      </c>
      <c r="M110" s="11" t="str">
        <f t="shared" si="66"/>
        <v>bend</v>
      </c>
      <c r="N110" s="3">
        <f>L110-L109</f>
        <v>36.014000000000124</v>
      </c>
      <c r="O110" s="17"/>
      <c r="P110" s="17"/>
      <c r="Q110" s="17"/>
      <c r="R110" s="17"/>
      <c r="S110" s="39" t="s">
        <v>28</v>
      </c>
      <c r="T110" s="40"/>
      <c r="U110" s="39" t="s">
        <v>28</v>
      </c>
      <c r="V110" s="140">
        <f t="shared" si="68"/>
        <v>8009.6980000000003</v>
      </c>
      <c r="W110" s="11" t="str">
        <f t="shared" si="69"/>
        <v>bend</v>
      </c>
      <c r="X110" s="224"/>
      <c r="Y110" s="17"/>
      <c r="Z110" s="17"/>
      <c r="AA110" s="224"/>
      <c r="AC110" s="274">
        <v>7973.6840000000002</v>
      </c>
      <c r="AD110" s="11" t="s">
        <v>5</v>
      </c>
      <c r="AE110" s="3">
        <v>7973.4794453840896</v>
      </c>
      <c r="AF110" s="71">
        <v>0.20455461590999999</v>
      </c>
      <c r="AG110" s="11" t="s">
        <v>5</v>
      </c>
      <c r="AH110" s="12">
        <v>8019.6760000000004</v>
      </c>
    </row>
    <row r="111" spans="1:34" ht="25" customHeight="1" thickTop="1" thickBot="1" x14ac:dyDescent="0.2">
      <c r="A111" s="35"/>
      <c r="B111" s="41">
        <v>8018.7820000000002</v>
      </c>
      <c r="C111" s="42" t="s">
        <v>29</v>
      </c>
      <c r="D111" s="17"/>
      <c r="E111" s="17"/>
      <c r="F111" s="17"/>
      <c r="G111" s="17"/>
      <c r="H111" s="17"/>
      <c r="I111" s="39" t="s">
        <v>28</v>
      </c>
      <c r="J111" s="40"/>
      <c r="K111" s="39" t="s">
        <v>28</v>
      </c>
      <c r="L111" s="12">
        <f t="shared" si="65"/>
        <v>8018.7820000000002</v>
      </c>
      <c r="M111" s="11" t="str">
        <f t="shared" si="66"/>
        <v>weld</v>
      </c>
      <c r="N111" s="3">
        <f>L111-L109</f>
        <v>45.097999999999956</v>
      </c>
      <c r="O111" s="17"/>
      <c r="P111" s="17"/>
      <c r="Q111" s="17"/>
      <c r="R111" s="17"/>
      <c r="S111" s="39" t="s">
        <v>28</v>
      </c>
      <c r="T111" s="40"/>
      <c r="U111" s="144" t="s">
        <v>28</v>
      </c>
      <c r="V111" s="220">
        <f t="shared" si="68"/>
        <v>8018.7820000000002</v>
      </c>
      <c r="W111" s="221" t="str">
        <f t="shared" si="69"/>
        <v>weld</v>
      </c>
      <c r="X111" s="17"/>
      <c r="Y111" s="17"/>
      <c r="Z111" s="17"/>
      <c r="AA111" s="17"/>
      <c r="AC111" s="140">
        <v>8009.6980000000003</v>
      </c>
      <c r="AD111" s="269" t="s">
        <v>6</v>
      </c>
      <c r="AE111" s="297"/>
      <c r="AF111" s="17"/>
      <c r="AG111" s="269"/>
      <c r="AH111" s="296"/>
    </row>
    <row r="112" spans="1:34" ht="25" customHeight="1" thickTop="1" thickBot="1" x14ac:dyDescent="0.2">
      <c r="A112" s="51"/>
      <c r="B112" s="225">
        <v>8060.6859999999997</v>
      </c>
      <c r="C112" s="226" t="s">
        <v>29</v>
      </c>
      <c r="D112" s="227">
        <f>B112-G112</f>
        <v>-45.804000000000087</v>
      </c>
      <c r="E112" s="227">
        <f>D112-D109</f>
        <v>45.203999999999724</v>
      </c>
      <c r="F112" s="226" t="s">
        <v>29</v>
      </c>
      <c r="G112" s="228">
        <v>8106.49</v>
      </c>
      <c r="H112" s="51"/>
      <c r="I112" s="52" t="s">
        <v>28</v>
      </c>
      <c r="J112" s="53"/>
      <c r="K112" s="52" t="s">
        <v>28</v>
      </c>
      <c r="L112" s="79">
        <f t="shared" si="65"/>
        <v>8060.6859999999997</v>
      </c>
      <c r="M112" s="55" t="str">
        <f t="shared" si="66"/>
        <v>weld</v>
      </c>
      <c r="N112" s="77">
        <f>L112-L111</f>
        <v>41.903999999999542</v>
      </c>
      <c r="O112" s="78">
        <f>N112-P112</f>
        <v>0.10599999999976717</v>
      </c>
      <c r="P112" s="77">
        <f>R112-R109</f>
        <v>41.797999999999774</v>
      </c>
      <c r="Q112" s="55" t="str">
        <f t="shared" ref="Q112:R116" si="72">F112</f>
        <v>weld</v>
      </c>
      <c r="R112" s="79">
        <f t="shared" si="72"/>
        <v>8106.49</v>
      </c>
      <c r="S112" s="52" t="s">
        <v>28</v>
      </c>
      <c r="T112" s="53"/>
      <c r="U112" s="52" t="s">
        <v>28</v>
      </c>
      <c r="V112" s="229">
        <f t="shared" si="68"/>
        <v>8060.6859999999997</v>
      </c>
      <c r="W112" s="55" t="str">
        <f t="shared" si="69"/>
        <v>weld</v>
      </c>
      <c r="X112" s="83">
        <f>$V$31+(AA112-$AA$31)*($V$115-$V$31)/($AA$115-$AA$31)</f>
        <v>8059.2084715434867</v>
      </c>
      <c r="Y112" s="84">
        <f>X112-V112</f>
        <v>-1.4775284565130278</v>
      </c>
      <c r="Z112" s="55" t="str">
        <f>$F112</f>
        <v>weld</v>
      </c>
      <c r="AA112" s="79">
        <f>$G112</f>
        <v>8106.49</v>
      </c>
      <c r="AC112" s="220">
        <v>8018.7820000000002</v>
      </c>
      <c r="AD112" s="298" t="s">
        <v>5</v>
      </c>
      <c r="AE112" s="218">
        <v>8018.7088253976699</v>
      </c>
      <c r="AF112" s="219">
        <v>7.3174602330000005E-2</v>
      </c>
      <c r="AG112" s="217" t="s">
        <v>5</v>
      </c>
      <c r="AH112" s="220">
        <v>8064.692</v>
      </c>
    </row>
    <row r="113" spans="1:34" ht="23.75" customHeight="1" thickTop="1" thickBot="1" x14ac:dyDescent="0.2">
      <c r="A113" s="85" t="s">
        <v>55</v>
      </c>
      <c r="B113" s="230">
        <v>8073.38</v>
      </c>
      <c r="C113" s="231" t="s">
        <v>33</v>
      </c>
      <c r="D113" s="232">
        <f>B113-G113</f>
        <v>-45.797999999999774</v>
      </c>
      <c r="E113" s="233">
        <f>D113-D112</f>
        <v>6.0000000003128662E-3</v>
      </c>
      <c r="F113" s="231" t="s">
        <v>33</v>
      </c>
      <c r="G113" s="234">
        <v>8119.1779999999999</v>
      </c>
      <c r="H113" s="85" t="s">
        <v>56</v>
      </c>
      <c r="I113" s="63" t="s">
        <v>28</v>
      </c>
      <c r="J113" s="64"/>
      <c r="K113" s="63" t="s">
        <v>28</v>
      </c>
      <c r="L113" s="86">
        <f t="shared" si="65"/>
        <v>8073.38</v>
      </c>
      <c r="M113" s="68" t="str">
        <f t="shared" si="66"/>
        <v>casing</v>
      </c>
      <c r="N113" s="61">
        <f>L113-L112</f>
        <v>12.694000000000415</v>
      </c>
      <c r="O113" s="62">
        <f>N113-P113</f>
        <v>6.0000000003128662E-3</v>
      </c>
      <c r="P113" s="61">
        <f>R113-R112</f>
        <v>12.688000000000102</v>
      </c>
      <c r="Q113" s="68" t="str">
        <f t="shared" si="72"/>
        <v>casing</v>
      </c>
      <c r="R113" s="86">
        <f t="shared" si="72"/>
        <v>8119.1779999999999</v>
      </c>
      <c r="S113" s="63" t="s">
        <v>28</v>
      </c>
      <c r="T113" s="64"/>
      <c r="U113" s="63" t="s">
        <v>28</v>
      </c>
      <c r="V113" s="86">
        <f t="shared" si="68"/>
        <v>8073.38</v>
      </c>
      <c r="W113" s="68" t="str">
        <f t="shared" si="69"/>
        <v>casing</v>
      </c>
      <c r="X113" s="69">
        <f>$V$31+(AA113-$AA$31)*($V$115-$V$31)/($AA$115-$AA$31)</f>
        <v>8072.0794850707407</v>
      </c>
      <c r="Y113" s="70">
        <f>X113-V113</f>
        <v>-1.3005149292594069</v>
      </c>
      <c r="Z113" s="68" t="str">
        <f>$F113</f>
        <v>casing</v>
      </c>
      <c r="AA113" s="86">
        <f>$G113</f>
        <v>8119.1779999999999</v>
      </c>
      <c r="AC113" s="229">
        <v>8060.6859999999997</v>
      </c>
      <c r="AD113" s="55" t="s">
        <v>5</v>
      </c>
      <c r="AE113" s="305">
        <v>8060.7049517929099</v>
      </c>
      <c r="AF113" s="84">
        <v>1.8951792910000001E-2</v>
      </c>
      <c r="AG113" s="55" t="s">
        <v>5</v>
      </c>
      <c r="AH113" s="229">
        <v>8106.49</v>
      </c>
    </row>
    <row r="114" spans="1:34" ht="22.25" customHeight="1" thickTop="1" x14ac:dyDescent="0.15">
      <c r="A114" s="35"/>
      <c r="B114" s="235">
        <v>8105.8639999999996</v>
      </c>
      <c r="C114" s="7" t="s">
        <v>29</v>
      </c>
      <c r="D114" s="89">
        <f>B114-G114</f>
        <v>-45.572000000000116</v>
      </c>
      <c r="E114" s="236">
        <f>D114-D113</f>
        <v>0.22599999999965803</v>
      </c>
      <c r="F114" s="7" t="s">
        <v>29</v>
      </c>
      <c r="G114" s="237">
        <v>8151.4359999999997</v>
      </c>
      <c r="H114" s="35"/>
      <c r="I114" s="39" t="s">
        <v>28</v>
      </c>
      <c r="J114" s="40"/>
      <c r="K114" s="39" t="s">
        <v>28</v>
      </c>
      <c r="L114" s="238">
        <f t="shared" si="65"/>
        <v>8105.8639999999996</v>
      </c>
      <c r="M114" s="45" t="str">
        <f t="shared" si="66"/>
        <v>weld</v>
      </c>
      <c r="N114" s="3">
        <f>L114-L112</f>
        <v>45.177999999999884</v>
      </c>
      <c r="O114" s="38">
        <f>N114-P114</f>
        <v>0.2319999999999709</v>
      </c>
      <c r="P114" s="3">
        <f>R114-R112</f>
        <v>44.945999999999913</v>
      </c>
      <c r="Q114" s="45" t="str">
        <f t="shared" si="72"/>
        <v>weld</v>
      </c>
      <c r="R114" s="238">
        <f t="shared" si="72"/>
        <v>8151.4359999999997</v>
      </c>
      <c r="S114" s="39" t="s">
        <v>28</v>
      </c>
      <c r="T114" s="40"/>
      <c r="U114" s="39" t="s">
        <v>28</v>
      </c>
      <c r="V114" s="12">
        <f t="shared" si="68"/>
        <v>8105.8639999999996</v>
      </c>
      <c r="W114" s="11" t="str">
        <f t="shared" si="69"/>
        <v>weld</v>
      </c>
      <c r="X114" s="3">
        <f>$V$31+(AA114-$AA$31)*($V$115-$V$31)/($AA$115-$AA$31)</f>
        <v>8104.8027790778469</v>
      </c>
      <c r="Y114" s="71">
        <f>X114-V114</f>
        <v>-1.0612209221526427</v>
      </c>
      <c r="Z114" s="11" t="str">
        <f>$F114</f>
        <v>weld</v>
      </c>
      <c r="AA114" s="12">
        <f>$G114</f>
        <v>8151.4359999999997</v>
      </c>
    </row>
    <row r="115" spans="1:34" ht="22.25" customHeight="1" x14ac:dyDescent="0.15">
      <c r="A115" s="75" t="s">
        <v>57</v>
      </c>
      <c r="B115" s="239">
        <v>8141.1779999999999</v>
      </c>
      <c r="C115" s="29" t="s">
        <v>30</v>
      </c>
      <c r="D115" s="89">
        <f>B115-G115</f>
        <v>-46.115999999999985</v>
      </c>
      <c r="E115" s="236">
        <f>D115-D114</f>
        <v>-0.54399999999986903</v>
      </c>
      <c r="F115" s="29" t="s">
        <v>30</v>
      </c>
      <c r="G115" s="240">
        <v>8187.2939999999999</v>
      </c>
      <c r="H115" s="75" t="s">
        <v>58</v>
      </c>
      <c r="I115" s="39" t="s">
        <v>28</v>
      </c>
      <c r="J115" s="40"/>
      <c r="K115" s="39" t="s">
        <v>28</v>
      </c>
      <c r="L115" s="12">
        <f t="shared" si="65"/>
        <v>8141.1779999999999</v>
      </c>
      <c r="M115" s="11" t="str">
        <f t="shared" si="66"/>
        <v>agm</v>
      </c>
      <c r="N115" s="3">
        <f>L115-L114</f>
        <v>35.314000000000306</v>
      </c>
      <c r="O115" s="38">
        <f>N115-P115</f>
        <v>-0.54399999999986903</v>
      </c>
      <c r="P115" s="3">
        <f>R115-R114</f>
        <v>35.858000000000175</v>
      </c>
      <c r="Q115" s="11" t="str">
        <f t="shared" si="72"/>
        <v>agm</v>
      </c>
      <c r="R115" s="12">
        <f t="shared" si="72"/>
        <v>8187.2939999999999</v>
      </c>
      <c r="S115" s="39" t="s">
        <v>28</v>
      </c>
      <c r="T115" s="40"/>
      <c r="U115" s="39" t="s">
        <v>28</v>
      </c>
      <c r="V115" s="238">
        <f t="shared" si="68"/>
        <v>8141.1779999999999</v>
      </c>
      <c r="W115" s="45" t="str">
        <f t="shared" si="69"/>
        <v>agm</v>
      </c>
      <c r="X115" s="3">
        <f>$V$31+(AA115-$AA$31)*($V$115-$V$31)/($AA$115-$AA$31)</f>
        <v>8141.1779999999999</v>
      </c>
      <c r="Y115" s="71">
        <f>X115-V115</f>
        <v>0</v>
      </c>
      <c r="Z115" s="45" t="str">
        <f>$F115</f>
        <v>agm</v>
      </c>
      <c r="AA115" s="46">
        <f>$G115</f>
        <v>8187.2939999999999</v>
      </c>
    </row>
    <row r="116" spans="1:34" ht="23.75" customHeight="1" x14ac:dyDescent="0.15">
      <c r="A116" s="241" t="s">
        <v>59</v>
      </c>
      <c r="B116" s="242">
        <v>8142.2120000000004</v>
      </c>
      <c r="C116" s="243" t="s">
        <v>33</v>
      </c>
      <c r="D116" s="244">
        <f>B116-G116</f>
        <v>-45.459999999999127</v>
      </c>
      <c r="E116" s="156">
        <f>D116-D115</f>
        <v>0.65600000000085856</v>
      </c>
      <c r="F116" s="243" t="s">
        <v>33</v>
      </c>
      <c r="G116" s="245">
        <v>8187.6719999999996</v>
      </c>
      <c r="H116" s="241" t="s">
        <v>60</v>
      </c>
      <c r="I116" s="246" t="s">
        <v>28</v>
      </c>
      <c r="J116" s="247"/>
      <c r="K116" s="246" t="s">
        <v>28</v>
      </c>
      <c r="L116" s="248">
        <f t="shared" si="65"/>
        <v>8142.2120000000004</v>
      </c>
      <c r="M116" s="19" t="str">
        <f t="shared" si="66"/>
        <v>casing</v>
      </c>
      <c r="N116" s="249">
        <f>L116-L113</f>
        <v>68.832000000000335</v>
      </c>
      <c r="O116" s="155">
        <f>N116-P116</f>
        <v>0.33800000000064756</v>
      </c>
      <c r="P116" s="249">
        <f>R116-R113</f>
        <v>68.493999999999687</v>
      </c>
      <c r="Q116" s="19" t="str">
        <f t="shared" si="72"/>
        <v>casing</v>
      </c>
      <c r="R116" s="248">
        <f t="shared" si="72"/>
        <v>8187.6719999999996</v>
      </c>
      <c r="S116" s="246" t="s">
        <v>28</v>
      </c>
      <c r="T116" s="247"/>
      <c r="U116" s="246" t="s">
        <v>28</v>
      </c>
      <c r="V116" s="248">
        <f t="shared" si="68"/>
        <v>8142.2120000000004</v>
      </c>
      <c r="W116" s="19" t="str">
        <f t="shared" si="69"/>
        <v>casing</v>
      </c>
      <c r="X116" s="188"/>
      <c r="Y116" s="188"/>
      <c r="Z116" s="19" t="str">
        <f>$F116</f>
        <v>casing</v>
      </c>
      <c r="AA116" s="248">
        <f>$G116</f>
        <v>8187.6719999999996</v>
      </c>
    </row>
    <row r="117" spans="1:34" ht="21.25" customHeight="1" x14ac:dyDescent="0.15">
      <c r="A117" s="20"/>
      <c r="B117" s="20"/>
      <c r="C117" s="20"/>
      <c r="D117" s="21" t="s">
        <v>0</v>
      </c>
      <c r="E117" s="250">
        <f>AVERAGE(E4:E116)</f>
        <v>0.13782608695652521</v>
      </c>
      <c r="F117" s="20"/>
      <c r="G117" s="20"/>
      <c r="H117" s="251"/>
      <c r="I117" s="20"/>
      <c r="J117" s="20"/>
      <c r="K117" s="20"/>
      <c r="L117" s="252"/>
      <c r="M117" s="21" t="s">
        <v>0</v>
      </c>
      <c r="N117" s="253">
        <f>AVERAGE(N4:N116)</f>
        <v>38.339333333333336</v>
      </c>
      <c r="O117" s="253">
        <f>AVERAGE(O4:O116)</f>
        <v>0.65120430107530258</v>
      </c>
      <c r="P117" s="254">
        <f>AVERAGE(P4:P116)</f>
        <v>38.019535353535325</v>
      </c>
      <c r="Q117" s="252"/>
      <c r="R117" s="252"/>
      <c r="S117" s="20"/>
      <c r="T117" s="20"/>
      <c r="U117" s="20"/>
      <c r="V117" s="252"/>
      <c r="W117" s="252"/>
      <c r="X117" s="252"/>
      <c r="Y117" s="252"/>
      <c r="Z117" s="252"/>
      <c r="AA117" s="252"/>
    </row>
    <row r="118" spans="1:34" ht="20" customHeight="1" x14ac:dyDescent="0.15">
      <c r="A118" s="22"/>
      <c r="B118" s="22"/>
      <c r="C118" s="22"/>
      <c r="D118" s="23" t="s">
        <v>11</v>
      </c>
      <c r="E118" s="255">
        <f>MEDIAN(E4:E116)</f>
        <v>9.5000000000069917E-2</v>
      </c>
      <c r="F118" s="22"/>
      <c r="G118" s="22"/>
      <c r="H118" s="256"/>
      <c r="I118" s="22"/>
      <c r="J118" s="22"/>
      <c r="K118" s="22"/>
      <c r="L118" s="257"/>
      <c r="M118" s="23" t="s">
        <v>11</v>
      </c>
      <c r="N118" s="258">
        <f>MEDIAN(N4:N116)</f>
        <v>45.149999999999821</v>
      </c>
      <c r="O118" s="258">
        <f>MEDIAN(O4:O116)</f>
        <v>9.9999999999994316E-2</v>
      </c>
      <c r="P118" s="259">
        <f>MEDIAN(P4:P116)</f>
        <v>45.015999999999622</v>
      </c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spans="1:34" ht="20" customHeight="1" x14ac:dyDescent="0.15">
      <c r="A119" s="22"/>
      <c r="B119" s="22"/>
      <c r="C119" s="22"/>
      <c r="D119" s="23" t="s">
        <v>12</v>
      </c>
      <c r="E119" s="255">
        <f>STDEV(E4:E116)</f>
        <v>8.8484029062537246</v>
      </c>
      <c r="F119" s="22"/>
      <c r="G119" s="22"/>
      <c r="H119" s="256"/>
      <c r="I119" s="22"/>
      <c r="J119" s="22"/>
      <c r="K119" s="22"/>
      <c r="L119" s="260"/>
      <c r="M119" s="23" t="s">
        <v>12</v>
      </c>
      <c r="N119" s="261">
        <f>STDEV(N4:N116)</f>
        <v>13.57671241306943</v>
      </c>
      <c r="O119" s="261">
        <f>STDEV(O4:O116)</f>
        <v>3.8630355167224852</v>
      </c>
      <c r="P119" s="262">
        <f>STDEV(P4:P116)</f>
        <v>13.931425600106024</v>
      </c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1" spans="1:34" ht="27.75" customHeight="1" x14ac:dyDescent="0.15"/>
    <row r="122" spans="1:34" ht="14.5" customHeight="1" x14ac:dyDescent="0.15"/>
    <row r="123" spans="1:34" ht="23.75" customHeight="1" x14ac:dyDescent="0.15"/>
    <row r="124" spans="1:34" ht="24.5" customHeight="1" x14ac:dyDescent="0.15"/>
    <row r="125" spans="1:34" ht="24" customHeight="1" x14ac:dyDescent="0.15"/>
    <row r="126" spans="1:34" ht="23.25" customHeight="1" x14ac:dyDescent="0.15"/>
    <row r="127" spans="1:34" ht="23.75" customHeight="1" x14ac:dyDescent="0.15"/>
    <row r="128" spans="1:34" ht="24.5" customHeight="1" x14ac:dyDescent="0.15"/>
    <row r="130" ht="27.75" customHeight="1" x14ac:dyDescent="0.15"/>
    <row r="131" ht="14.5" customHeight="1" x14ac:dyDescent="0.15"/>
    <row r="132" ht="22.5" customHeight="1" x14ac:dyDescent="0.15"/>
    <row r="133" ht="23.75" customHeight="1" x14ac:dyDescent="0.15"/>
    <row r="134" ht="23.75" customHeight="1" x14ac:dyDescent="0.15"/>
    <row r="135" ht="22.25" customHeight="1" x14ac:dyDescent="0.15"/>
    <row r="136" ht="22.25" customHeight="1" x14ac:dyDescent="0.15"/>
    <row r="137" ht="23.25" customHeight="1" x14ac:dyDescent="0.15"/>
    <row r="138" ht="21.75" customHeight="1" x14ac:dyDescent="0.15"/>
    <row r="139" ht="24" customHeight="1" x14ac:dyDescent="0.15"/>
    <row r="140" ht="24" customHeight="1" x14ac:dyDescent="0.15"/>
    <row r="141" ht="24" customHeight="1" x14ac:dyDescent="0.15"/>
    <row r="142" ht="23.25" customHeight="1" x14ac:dyDescent="0.15"/>
    <row r="143" ht="23.25" customHeight="1" x14ac:dyDescent="0.15"/>
    <row r="144" ht="24.5" customHeight="1" x14ac:dyDescent="0.15"/>
    <row r="145" ht="23.75" customHeight="1" x14ac:dyDescent="0.15"/>
    <row r="146" ht="23.75" customHeight="1" x14ac:dyDescent="0.15"/>
    <row r="147" ht="23.75" customHeight="1" x14ac:dyDescent="0.15"/>
    <row r="149" ht="27.75" customHeight="1" x14ac:dyDescent="0.15"/>
    <row r="150" ht="22.25" customHeight="1" x14ac:dyDescent="0.15"/>
    <row r="151" ht="22.25" customHeight="1" x14ac:dyDescent="0.15"/>
    <row r="152" ht="23.75" customHeight="1" x14ac:dyDescent="0.15"/>
    <row r="153" ht="25" customHeight="1" x14ac:dyDescent="0.15"/>
    <row r="154" ht="23.75" customHeight="1" x14ac:dyDescent="0.15"/>
    <row r="155" ht="22.25" customHeight="1" x14ac:dyDescent="0.15"/>
    <row r="156" ht="22.25" customHeight="1" x14ac:dyDescent="0.15"/>
    <row r="157" ht="23.75" customHeight="1" x14ac:dyDescent="0.15"/>
    <row r="158" ht="25" customHeight="1" x14ac:dyDescent="0.15"/>
    <row r="159" ht="25" customHeight="1" x14ac:dyDescent="0.15"/>
  </sheetData>
  <mergeCells count="6">
    <mergeCell ref="AC103:AH103"/>
    <mergeCell ref="AC58:AI58"/>
    <mergeCell ref="A2:H2"/>
    <mergeCell ref="L2:R2"/>
    <mergeCell ref="V2:AA2"/>
    <mergeCell ref="AC25:AI25"/>
  </mergeCells>
  <conditionalFormatting sqref="C4:C13 F4:F13 M4:M13 Q4:Q13 W4:W13 Z4:Z13 W15:W28 Z15:Z31 M15:M63 Q15:Q64 C15:C102 F15:F109 W31:W63 Z34:Z64 W65:W71 M65:M102 Q66 Z66 Z68:Z74 Q68:Q109 W73:W102 Z76 Z78:Z95 Z97:Z109 C104:C116 M104:M116 W104:W116 F112:F116 Q112:Q116 Z112:Z116">
    <cfRule type="cellIs" dxfId="5" priority="1" stopIfTrue="1" operator="notEqual">
      <formula>"weld"</formula>
    </cfRule>
  </conditionalFormatting>
  <conditionalFormatting sqref="E4:E13 O4:O13 E15:E116 O15:O116">
    <cfRule type="cellIs" dxfId="4" priority="2" stopIfTrue="1" operator="notBetween">
      <formula>-5.87</formula>
      <formula>6.04</formula>
    </cfRule>
  </conditionalFormatting>
  <conditionalFormatting sqref="Y4:Y30">
    <cfRule type="cellIs" dxfId="3" priority="3" stopIfTrue="1" operator="greaterThan">
      <formula>21.9</formula>
    </cfRule>
    <cfRule type="cellIs" dxfId="2" priority="3" stopIfTrue="1" operator="lessThan">
      <formula>-21.9</formula>
    </cfRule>
  </conditionalFormatting>
  <conditionalFormatting sqref="Y33:Y115">
    <cfRule type="cellIs" dxfId="1" priority="4" stopIfTrue="1" operator="greaterThan">
      <formula>18.03</formula>
    </cfRule>
    <cfRule type="cellIs" dxfId="0" priority="4" stopIfTrue="1" operator="lessThan">
      <formula>-18.03</formula>
    </cfRule>
  </conditionalFormatting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NW-Matched-FOR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Craig Champlin (Student)</cp:lastModifiedBy>
  <dcterms:modified xsi:type="dcterms:W3CDTF">2024-06-03T08:11:35Z</dcterms:modified>
</cp:coreProperties>
</file>